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85" yWindow="30" windowWidth="12285" windowHeight="11310"/>
  </bookViews>
  <sheets>
    <sheet name="Dashboard" sheetId="2" r:id="rId1"/>
    <sheet name="Lists" sheetId="3" state="hidden" r:id="rId2"/>
    <sheet name="Time_Trends_Data" sheetId="4" state="hidden" r:id="rId3"/>
  </sheets>
  <definedNames>
    <definedName name="_xlnm._FilterDatabase" localSheetId="2" hidden="1">Time_Trends_Data!$A$1:$AF$687</definedName>
    <definedName name="Time_Trends_Data">Time_Trends_Data!$A$1:$AF$687</definedName>
    <definedName name="Z_22FD6F30_ED91_4FDC_B6DB_0E35C06A3AAF_.wvu.FilterData" localSheetId="2" hidden="1">Time_Trends_Data!$A$1:$AF$687</definedName>
  </definedNames>
  <calcPr calcId="145621"/>
  <customWorkbookViews>
    <customWorkbookView name="Ministry of Health - Personal View" guid="{22FD6F30-ED91-4FDC-B6DB-0E35C06A3AAF}" mergeInterval="0" personalView="1" maximized="1" windowWidth="1676" windowHeight="794" activeSheetId="2"/>
  </customWorkbookViews>
</workbook>
</file>

<file path=xl/calcChain.xml><?xml version="1.0" encoding="utf-8"?>
<calcChain xmlns="http://schemas.openxmlformats.org/spreadsheetml/2006/main">
  <c r="C29" i="3" l="1"/>
  <c r="C30" i="3" s="1"/>
  <c r="O9" i="2" s="1"/>
  <c r="P11" i="2" l="1"/>
  <c r="P10" i="2"/>
  <c r="O10" i="2"/>
  <c r="Q43" i="2"/>
  <c r="Q40" i="2"/>
  <c r="Q38" i="2"/>
  <c r="Q35" i="2"/>
  <c r="Q30" i="2"/>
  <c r="Q44" i="2"/>
  <c r="Q42" i="2"/>
  <c r="Q39" i="2"/>
  <c r="Q36" i="2"/>
  <c r="Q34" i="2"/>
  <c r="Q31" i="2"/>
  <c r="Q32" i="2"/>
  <c r="Q28" i="2"/>
  <c r="Q26" i="2"/>
  <c r="Q24" i="2"/>
  <c r="Q22" i="2"/>
  <c r="Q19" i="2"/>
  <c r="Q16" i="2"/>
  <c r="Q27" i="2"/>
  <c r="Q25" i="2"/>
  <c r="Q23" i="2"/>
  <c r="Q21" i="2"/>
  <c r="Q18" i="2"/>
  <c r="AA18" i="2" l="1"/>
  <c r="AF18" i="2"/>
  <c r="AA23" i="2"/>
  <c r="AF23" i="2"/>
  <c r="AA27" i="2"/>
  <c r="AF27" i="2"/>
  <c r="AF19" i="2"/>
  <c r="AA19" i="2"/>
  <c r="AF24" i="2"/>
  <c r="AA24" i="2"/>
  <c r="AF28" i="2"/>
  <c r="AA28" i="2"/>
  <c r="AF31" i="2"/>
  <c r="AA31" i="2"/>
  <c r="AF36" i="2"/>
  <c r="AA36" i="2"/>
  <c r="AF42" i="2"/>
  <c r="AA42" i="2"/>
  <c r="AA30" i="2"/>
  <c r="AF30" i="2"/>
  <c r="AA38" i="2"/>
  <c r="AF38" i="2"/>
  <c r="AA43" i="2"/>
  <c r="AF43" i="2"/>
  <c r="AA21" i="2"/>
  <c r="AF21" i="2"/>
  <c r="AA25" i="2"/>
  <c r="AF25" i="2"/>
  <c r="AF16" i="2"/>
  <c r="AA16" i="2"/>
  <c r="AF22" i="2"/>
  <c r="AA22" i="2"/>
  <c r="AF26" i="2"/>
  <c r="AA26" i="2"/>
  <c r="AA32" i="2"/>
  <c r="AF32" i="2"/>
  <c r="AF34" i="2"/>
  <c r="AA34" i="2"/>
  <c r="AF39" i="2"/>
  <c r="AA39" i="2"/>
  <c r="AF44" i="2"/>
  <c r="AA44" i="2"/>
  <c r="AA35" i="2"/>
  <c r="AF35" i="2"/>
  <c r="AF40" i="2"/>
  <c r="AA40" i="2"/>
  <c r="Z21" i="2"/>
  <c r="AB21" i="2"/>
  <c r="Y21" i="2"/>
  <c r="Z25" i="2"/>
  <c r="AB25" i="2"/>
  <c r="Y25" i="2"/>
  <c r="Z18" i="2"/>
  <c r="AB18" i="2"/>
  <c r="Y18" i="2"/>
  <c r="Z23" i="2"/>
  <c r="AB23" i="2"/>
  <c r="Y23" i="2"/>
  <c r="Z27" i="2"/>
  <c r="AB27" i="2"/>
  <c r="Y27" i="2"/>
  <c r="Z19" i="2"/>
  <c r="AB19" i="2"/>
  <c r="Y19" i="2"/>
  <c r="Z24" i="2"/>
  <c r="AB24" i="2"/>
  <c r="Y24" i="2"/>
  <c r="Z28" i="2"/>
  <c r="Y28" i="2"/>
  <c r="AB28" i="2"/>
  <c r="Y31" i="2"/>
  <c r="Z31" i="2"/>
  <c r="AB31" i="2"/>
  <c r="Z36" i="2"/>
  <c r="AB36" i="2"/>
  <c r="Y36" i="2"/>
  <c r="Z42" i="2"/>
  <c r="AB42" i="2"/>
  <c r="Y42" i="2"/>
  <c r="Y30" i="2"/>
  <c r="Z30" i="2"/>
  <c r="AB30" i="2"/>
  <c r="Z38" i="2"/>
  <c r="AB38" i="2"/>
  <c r="Y38" i="2"/>
  <c r="Z43" i="2"/>
  <c r="AB43" i="2"/>
  <c r="Y43" i="2"/>
  <c r="Z16" i="2"/>
  <c r="AB16" i="2"/>
  <c r="Y16" i="2"/>
  <c r="Z22" i="2"/>
  <c r="AB22" i="2"/>
  <c r="Y22" i="2"/>
  <c r="Z26" i="2"/>
  <c r="AB26" i="2"/>
  <c r="Y26" i="2"/>
  <c r="Z32" i="2"/>
  <c r="AB32" i="2"/>
  <c r="Y32" i="2"/>
  <c r="Z34" i="2"/>
  <c r="AB34" i="2"/>
  <c r="Y34" i="2"/>
  <c r="Z39" i="2"/>
  <c r="AB39" i="2"/>
  <c r="Y39" i="2"/>
  <c r="Z44" i="2"/>
  <c r="Y44" i="2"/>
  <c r="AB44" i="2"/>
  <c r="Z35" i="2"/>
  <c r="AB35" i="2"/>
  <c r="Y35" i="2"/>
  <c r="Z40" i="2"/>
  <c r="AB40" i="2"/>
  <c r="Y40" i="2"/>
  <c r="O25" i="2"/>
  <c r="AE25" i="2" s="1"/>
  <c r="O40" i="2"/>
  <c r="AE40" i="2" s="1"/>
  <c r="O34" i="2"/>
  <c r="AE34" i="2" s="1"/>
  <c r="O44" i="2"/>
  <c r="AE44" i="2" s="1"/>
  <c r="O32" i="2"/>
  <c r="AE32" i="2" s="1"/>
  <c r="O43" i="2"/>
  <c r="AE43" i="2" s="1"/>
  <c r="O31" i="2"/>
  <c r="AE31" i="2" s="1"/>
  <c r="O42" i="2"/>
  <c r="AE42" i="2" s="1"/>
  <c r="O35" i="2"/>
  <c r="AE35" i="2" s="1"/>
  <c r="E18" i="2"/>
  <c r="F18" i="2"/>
  <c r="E23" i="2"/>
  <c r="F23" i="2"/>
  <c r="E27" i="2"/>
  <c r="F27" i="2"/>
  <c r="E22" i="2"/>
  <c r="F22" i="2"/>
  <c r="E26" i="2"/>
  <c r="F26" i="2"/>
  <c r="E31" i="2"/>
  <c r="F31" i="2"/>
  <c r="E36" i="2"/>
  <c r="F36" i="2"/>
  <c r="E39" i="2"/>
  <c r="F39" i="2"/>
  <c r="E44" i="2"/>
  <c r="F44" i="2"/>
  <c r="E30" i="2"/>
  <c r="F30" i="2"/>
  <c r="E40" i="2"/>
  <c r="F40" i="2"/>
  <c r="E21" i="2"/>
  <c r="F21" i="2"/>
  <c r="E25" i="2"/>
  <c r="F25" i="2"/>
  <c r="F16" i="2"/>
  <c r="E16" i="2"/>
  <c r="E19" i="2"/>
  <c r="F19" i="2"/>
  <c r="E24" i="2"/>
  <c r="F24" i="2"/>
  <c r="E28" i="2"/>
  <c r="F28" i="2"/>
  <c r="E32" i="2"/>
  <c r="F32" i="2"/>
  <c r="E34" i="2"/>
  <c r="F34" i="2"/>
  <c r="E42" i="2"/>
  <c r="F42" i="2"/>
  <c r="E35" i="2"/>
  <c r="F35" i="2"/>
  <c r="E38" i="2"/>
  <c r="F38" i="2"/>
  <c r="E43" i="2"/>
  <c r="F43" i="2"/>
  <c r="C31" i="2"/>
  <c r="D31" i="2"/>
  <c r="C34" i="2"/>
  <c r="D34" i="2"/>
  <c r="C42" i="2"/>
  <c r="D32" i="2"/>
  <c r="C35" i="2"/>
  <c r="D35" i="2"/>
  <c r="C40" i="2"/>
  <c r="D40" i="2"/>
  <c r="C43" i="2"/>
  <c r="D43" i="2"/>
  <c r="C44" i="2" l="1"/>
  <c r="D42" i="2"/>
  <c r="D44" i="2"/>
  <c r="G42" i="2"/>
  <c r="G31" i="2"/>
  <c r="G43" i="2"/>
  <c r="G35" i="2"/>
  <c r="G34" i="2"/>
  <c r="G40" i="2"/>
  <c r="G44" i="2"/>
  <c r="C32" i="2"/>
  <c r="G32" i="2" s="1"/>
  <c r="V42" i="2"/>
  <c r="X42" i="2"/>
  <c r="AC42" i="2" s="1"/>
  <c r="U42" i="2"/>
  <c r="W42" i="2"/>
  <c r="V43" i="2"/>
  <c r="X43" i="2"/>
  <c r="AC43" i="2" s="1"/>
  <c r="U43" i="2"/>
  <c r="W43" i="2"/>
  <c r="V44" i="2"/>
  <c r="X44" i="2"/>
  <c r="AC44" i="2" s="1"/>
  <c r="U44" i="2"/>
  <c r="W44" i="2"/>
  <c r="V40" i="2"/>
  <c r="X40" i="2"/>
  <c r="AC40" i="2" s="1"/>
  <c r="U40" i="2"/>
  <c r="W40" i="2"/>
  <c r="V35" i="2"/>
  <c r="X35" i="2"/>
  <c r="AC35" i="2" s="1"/>
  <c r="U35" i="2"/>
  <c r="W35" i="2"/>
  <c r="U31" i="2"/>
  <c r="W31" i="2"/>
  <c r="V31" i="2"/>
  <c r="X31" i="2"/>
  <c r="AC31" i="2" s="1"/>
  <c r="V32" i="2"/>
  <c r="X32" i="2"/>
  <c r="AC32" i="2" s="1"/>
  <c r="U32" i="2"/>
  <c r="W32" i="2"/>
  <c r="V34" i="2"/>
  <c r="X34" i="2"/>
  <c r="AC34" i="2" s="1"/>
  <c r="U34" i="2"/>
  <c r="W34" i="2"/>
  <c r="V25" i="2"/>
  <c r="X25" i="2"/>
  <c r="AC25" i="2" s="1"/>
  <c r="U25" i="2"/>
  <c r="W25" i="2"/>
  <c r="O30" i="2"/>
  <c r="AE30" i="2" s="1"/>
  <c r="O36" i="2"/>
  <c r="AE36" i="2" s="1"/>
  <c r="O16" i="2"/>
  <c r="AE16" i="2" s="1"/>
  <c r="O38" i="2"/>
  <c r="AE38" i="2" s="1"/>
  <c r="O18" i="2"/>
  <c r="AE18" i="2" s="1"/>
  <c r="O39" i="2"/>
  <c r="AE39" i="2" s="1"/>
  <c r="O19" i="2"/>
  <c r="AE19" i="2" s="1"/>
  <c r="C25" i="2"/>
  <c r="G25" i="2" s="1"/>
  <c r="D25" i="2"/>
  <c r="O28" i="2"/>
  <c r="AE28" i="2" s="1"/>
  <c r="O21" i="2"/>
  <c r="AE21" i="2" s="1"/>
  <c r="O27" i="2"/>
  <c r="AE27" i="2" s="1"/>
  <c r="O22" i="2"/>
  <c r="AE22" i="2" s="1"/>
  <c r="O26" i="2"/>
  <c r="AE26" i="2" s="1"/>
  <c r="O24" i="2"/>
  <c r="AE24" i="2" s="1"/>
  <c r="O23" i="2"/>
  <c r="AE23" i="2" s="1"/>
  <c r="V23" i="2" l="1"/>
  <c r="X23" i="2"/>
  <c r="AC23" i="2" s="1"/>
  <c r="U23" i="2"/>
  <c r="W23" i="2"/>
  <c r="V26" i="2"/>
  <c r="X26" i="2"/>
  <c r="AC26" i="2" s="1"/>
  <c r="U26" i="2"/>
  <c r="W26" i="2"/>
  <c r="V27" i="2"/>
  <c r="X27" i="2"/>
  <c r="AC27" i="2" s="1"/>
  <c r="U27" i="2"/>
  <c r="W27" i="2"/>
  <c r="V28" i="2"/>
  <c r="X28" i="2"/>
  <c r="AC28" i="2" s="1"/>
  <c r="U28" i="2"/>
  <c r="W28" i="2"/>
  <c r="AD34" i="2"/>
  <c r="AG34" i="2" s="1"/>
  <c r="I34" i="2" s="1"/>
  <c r="AD31" i="2"/>
  <c r="AG31" i="2" s="1"/>
  <c r="I31" i="2" s="1"/>
  <c r="AD44" i="2"/>
  <c r="AG44" i="2" s="1"/>
  <c r="I44" i="2" s="1"/>
  <c r="AD42" i="2"/>
  <c r="AG42" i="2" s="1"/>
  <c r="I42" i="2" s="1"/>
  <c r="V39" i="2"/>
  <c r="X39" i="2"/>
  <c r="AC39" i="2" s="1"/>
  <c r="U39" i="2"/>
  <c r="W39" i="2"/>
  <c r="V38" i="2"/>
  <c r="X38" i="2"/>
  <c r="AC38" i="2" s="1"/>
  <c r="U38" i="2"/>
  <c r="W38" i="2"/>
  <c r="V36" i="2"/>
  <c r="X36" i="2"/>
  <c r="AC36" i="2" s="1"/>
  <c r="U36" i="2"/>
  <c r="W36" i="2"/>
  <c r="V24" i="2"/>
  <c r="X24" i="2"/>
  <c r="AC24" i="2" s="1"/>
  <c r="U24" i="2"/>
  <c r="W24" i="2"/>
  <c r="V22" i="2"/>
  <c r="X22" i="2"/>
  <c r="AC22" i="2" s="1"/>
  <c r="U22" i="2"/>
  <c r="W22" i="2"/>
  <c r="V21" i="2"/>
  <c r="X21" i="2"/>
  <c r="AC21" i="2" s="1"/>
  <c r="U21" i="2"/>
  <c r="W21" i="2"/>
  <c r="V19" i="2"/>
  <c r="X19" i="2"/>
  <c r="AC19" i="2" s="1"/>
  <c r="U19" i="2"/>
  <c r="W19" i="2"/>
  <c r="V18" i="2"/>
  <c r="X18" i="2"/>
  <c r="AC18" i="2" s="1"/>
  <c r="U18" i="2"/>
  <c r="W18" i="2"/>
  <c r="U16" i="2"/>
  <c r="W16" i="2"/>
  <c r="V16" i="2"/>
  <c r="X16" i="2"/>
  <c r="AC16" i="2" s="1"/>
  <c r="U30" i="2"/>
  <c r="W30" i="2"/>
  <c r="X30" i="2"/>
  <c r="AC30" i="2" s="1"/>
  <c r="V30" i="2"/>
  <c r="AD25" i="2"/>
  <c r="AG25" i="2" s="1"/>
  <c r="I25" i="2" s="1"/>
  <c r="AD32" i="2"/>
  <c r="AG32" i="2" s="1"/>
  <c r="I32" i="2" s="1"/>
  <c r="AD35" i="2"/>
  <c r="AG35" i="2" s="1"/>
  <c r="I35" i="2" s="1"/>
  <c r="AD40" i="2"/>
  <c r="AG40" i="2" s="1"/>
  <c r="I40" i="2" s="1"/>
  <c r="AD43" i="2"/>
  <c r="AG43" i="2" s="1"/>
  <c r="I43" i="2" s="1"/>
  <c r="C39" i="2"/>
  <c r="G39" i="2" s="1"/>
  <c r="D39" i="2"/>
  <c r="C38" i="2"/>
  <c r="G38" i="2" s="1"/>
  <c r="D38" i="2"/>
  <c r="C36" i="2"/>
  <c r="G36" i="2" s="1"/>
  <c r="D36" i="2"/>
  <c r="C19" i="2"/>
  <c r="G19" i="2" s="1"/>
  <c r="D19" i="2"/>
  <c r="C18" i="2"/>
  <c r="G18" i="2" s="1"/>
  <c r="D18" i="2"/>
  <c r="C16" i="2"/>
  <c r="G16" i="2" s="1"/>
  <c r="D16" i="2"/>
  <c r="C30" i="2"/>
  <c r="G30" i="2" s="1"/>
  <c r="D30" i="2"/>
  <c r="C24" i="2"/>
  <c r="G24" i="2" s="1"/>
  <c r="D24" i="2"/>
  <c r="C22" i="2"/>
  <c r="G22" i="2" s="1"/>
  <c r="D22" i="2"/>
  <c r="C21" i="2"/>
  <c r="G21" i="2" s="1"/>
  <c r="D21" i="2"/>
  <c r="C23" i="2"/>
  <c r="G23" i="2" s="1"/>
  <c r="D23" i="2"/>
  <c r="C26" i="2"/>
  <c r="G26" i="2" s="1"/>
  <c r="D26" i="2"/>
  <c r="C27" i="2"/>
  <c r="G27" i="2" s="1"/>
  <c r="D27" i="2"/>
  <c r="C28" i="2"/>
  <c r="G28" i="2" s="1"/>
  <c r="D28" i="2"/>
  <c r="AD16" i="2" l="1"/>
  <c r="AG16" i="2" s="1"/>
  <c r="I16" i="2" s="1"/>
  <c r="AD19" i="2"/>
  <c r="AD21" i="2"/>
  <c r="AG21" i="2" s="1"/>
  <c r="I21" i="2" s="1"/>
  <c r="AD22" i="2"/>
  <c r="AG22" i="2" s="1"/>
  <c r="I22" i="2" s="1"/>
  <c r="AD24" i="2"/>
  <c r="AG24" i="2" s="1"/>
  <c r="I24" i="2" s="1"/>
  <c r="AD38" i="2"/>
  <c r="AG38" i="2" s="1"/>
  <c r="I38" i="2" s="1"/>
  <c r="AD28" i="2"/>
  <c r="AG28" i="2" s="1"/>
  <c r="I28" i="2" s="1"/>
  <c r="AD26" i="2"/>
  <c r="AG26" i="2" s="1"/>
  <c r="I26" i="2" s="1"/>
  <c r="AD18" i="2"/>
  <c r="AG18" i="2" s="1"/>
  <c r="I18" i="2" s="1"/>
  <c r="AG19" i="2"/>
  <c r="I19" i="2" s="1"/>
  <c r="AD36" i="2"/>
  <c r="AG36" i="2" s="1"/>
  <c r="I36" i="2" s="1"/>
  <c r="AD39" i="2"/>
  <c r="AG39" i="2" s="1"/>
  <c r="I39" i="2" s="1"/>
  <c r="AD27" i="2"/>
  <c r="AG27" i="2" s="1"/>
  <c r="I27" i="2" s="1"/>
  <c r="AD23" i="2"/>
  <c r="AG23" i="2" s="1"/>
  <c r="I23" i="2" s="1"/>
  <c r="AD30" i="2"/>
  <c r="AG30" i="2" s="1"/>
  <c r="I30" i="2" s="1"/>
</calcChain>
</file>

<file path=xl/sharedStrings.xml><?xml version="1.0" encoding="utf-8"?>
<sst xmlns="http://schemas.openxmlformats.org/spreadsheetml/2006/main" count="9488" uniqueCount="2045">
  <si>
    <t>Population group</t>
  </si>
  <si>
    <t>2006/07</t>
  </si>
  <si>
    <t>2012/13</t>
  </si>
  <si>
    <t>Total</t>
  </si>
  <si>
    <t>Total population</t>
  </si>
  <si>
    <t>Sex</t>
  </si>
  <si>
    <t>Men</t>
  </si>
  <si>
    <t>Male</t>
  </si>
  <si>
    <t>Women</t>
  </si>
  <si>
    <t>Female</t>
  </si>
  <si>
    <t>Age group (years)</t>
  </si>
  <si>
    <t>15-19</t>
  </si>
  <si>
    <t>20-24</t>
  </si>
  <si>
    <t>25-34</t>
  </si>
  <si>
    <t>35-44</t>
  </si>
  <si>
    <t>45-54</t>
  </si>
  <si>
    <t>55-64</t>
  </si>
  <si>
    <t>65-74</t>
  </si>
  <si>
    <t>75+</t>
  </si>
  <si>
    <t>Māori</t>
  </si>
  <si>
    <t>Maori</t>
  </si>
  <si>
    <t>Pacific</t>
  </si>
  <si>
    <t>Asian</t>
  </si>
  <si>
    <t>European/Other</t>
  </si>
  <si>
    <t xml:space="preserve">This table presents unadjusted results; that is, the prevalence estimates reflect the actual percentage of the population affected in each time period. </t>
  </si>
  <si>
    <t>The significance (p-values) of differences between years have been adjusted for differences in the age structures of the underlying populations over time.</t>
  </si>
  <si>
    <t>Significance of difference between years (p-values)</t>
  </si>
  <si>
    <t>2011/12</t>
  </si>
  <si>
    <t>2006/07 and 2012/13</t>
  </si>
  <si>
    <t>25–34</t>
  </si>
  <si>
    <t>35–44</t>
  </si>
  <si>
    <t>45–54</t>
  </si>
  <si>
    <t>55–64</t>
  </si>
  <si>
    <t>65–74</t>
  </si>
  <si>
    <t>Notes:</t>
  </si>
  <si>
    <t>Changes over time (unadjusted prevalence and age-standardised p-value)</t>
  </si>
  <si>
    <t>Indicator:</t>
  </si>
  <si>
    <t>Indicator descriptor</t>
  </si>
  <si>
    <t>Indicator</t>
  </si>
  <si>
    <t>Current smokers</t>
  </si>
  <si>
    <t>current_smoker</t>
  </si>
  <si>
    <t>Daily smokers</t>
  </si>
  <si>
    <t>daily_smoker</t>
  </si>
  <si>
    <t>Ex-smokers</t>
  </si>
  <si>
    <t>ex_smoker</t>
  </si>
  <si>
    <t>Never tried smoking</t>
  </si>
  <si>
    <t>never_tried_smoking</t>
  </si>
  <si>
    <t>Non-smokers</t>
  </si>
  <si>
    <t>non_smoker</t>
  </si>
  <si>
    <t>Successfully quit smoking</t>
  </si>
  <si>
    <t>successquit</t>
  </si>
  <si>
    <t>Mostly smoke roll-your-own cigarettes</t>
  </si>
  <si>
    <t>Mostly_RYO</t>
  </si>
  <si>
    <t>Mostly_Tailor_made</t>
  </si>
  <si>
    <t>Mostly_Tailor_RYO</t>
  </si>
  <si>
    <t>Used Quitline during last quit attempt (recent quit attempters)</t>
  </si>
  <si>
    <t>quitline</t>
  </si>
  <si>
    <t>Exposed to second-hand smoke at home (adult non-smokers)</t>
  </si>
  <si>
    <t>adult_shshome_non_sm</t>
  </si>
  <si>
    <t>Exposed to second-hand smoke in car they usually travel in (adult non-smokers)</t>
  </si>
  <si>
    <t>adult_shscar_non_sm</t>
  </si>
  <si>
    <t xml:space="preserve">above20_dairy </t>
  </si>
  <si>
    <t xml:space="preserve">above20_supermkt </t>
  </si>
  <si>
    <t xml:space="preserve">above20_petrol_st </t>
  </si>
  <si>
    <t xml:space="preserve">above20_dutyfree </t>
  </si>
  <si>
    <t>Bought current tobacoo product from a dairy or other shop (current smokers aged 20+ years)</t>
  </si>
  <si>
    <t>Bought current tobacoo product from a supermarket (current smokers aged 20+ years)</t>
  </si>
  <si>
    <t>Bought current tobacoo product from a petrol station (current smokers aged 20+ years)</t>
  </si>
  <si>
    <t>Bought current tobacoo product from a duty free shop (current smokers aged 20+ years)</t>
  </si>
  <si>
    <t>Selected indicator</t>
  </si>
  <si>
    <t>Row:</t>
  </si>
  <si>
    <t>Selected indicator description:</t>
  </si>
  <si>
    <t>Selected indicator:</t>
  </si>
  <si>
    <t>15–19</t>
  </si>
  <si>
    <t>20–24</t>
  </si>
  <si>
    <t>Population Group</t>
  </si>
  <si>
    <t>Link</t>
  </si>
  <si>
    <t>year</t>
  </si>
  <si>
    <t>maori</t>
  </si>
  <si>
    <t>pacific</t>
  </si>
  <si>
    <t>asian</t>
  </si>
  <si>
    <t>other_euro</t>
  </si>
  <si>
    <t xml:space="preserve">agegroup </t>
  </si>
  <si>
    <t>male</t>
  </si>
  <si>
    <t>nzdep_quin</t>
  </si>
  <si>
    <t xml:space="preserve"> Prevalence</t>
  </si>
  <si>
    <t>Prevalence SE</t>
  </si>
  <si>
    <t>CL Lower Bound</t>
  </si>
  <si>
    <t>CL Upper Bound</t>
  </si>
  <si>
    <t>type</t>
  </si>
  <si>
    <t xml:space="preserve"> Confidence Interval</t>
  </si>
  <si>
    <t xml:space="preserve"> Plus</t>
  </si>
  <si>
    <t>Minus</t>
  </si>
  <si>
    <t>Estimated Total</t>
  </si>
  <si>
    <t xml:space="preserve">Total SE </t>
  </si>
  <si>
    <t>Total CL Lower bound</t>
  </si>
  <si>
    <t>Total CL Upper bound</t>
  </si>
  <si>
    <t>Sample Size</t>
  </si>
  <si>
    <t xml:space="preserve"> Numerator count</t>
  </si>
  <si>
    <t xml:space="preserve"> dont know count</t>
  </si>
  <si>
    <t xml:space="preserve"> refused count</t>
  </si>
  <si>
    <t xml:space="preserve"> excluded count</t>
  </si>
  <si>
    <t xml:space="preserve"> impute factor</t>
  </si>
  <si>
    <t xml:space="preserve"> CI total</t>
  </si>
  <si>
    <t xml:space="preserve"> full label</t>
  </si>
  <si>
    <t xml:space="preserve"> design effect</t>
  </si>
  <si>
    <t>estimate type</t>
  </si>
  <si>
    <t xml:space="preserve">current_smoker </t>
  </si>
  <si>
    <t xml:space="preserve">All </t>
  </si>
  <si>
    <t xml:space="preserve">15-19 </t>
  </si>
  <si>
    <t xml:space="preserve">(16.4-23.6) </t>
  </si>
  <si>
    <t xml:space="preserve">Current smoking (has smoked more than 100 cigarettes in lifetime and currently smokes at least once a month) </t>
  </si>
  <si>
    <t xml:space="preserve">RATE </t>
  </si>
  <si>
    <t xml:space="preserve">Female </t>
  </si>
  <si>
    <t xml:space="preserve">Male </t>
  </si>
  <si>
    <t xml:space="preserve">20-24 </t>
  </si>
  <si>
    <t xml:space="preserve">(23.4-31.6) </t>
  </si>
  <si>
    <t xml:space="preserve">25-34 </t>
  </si>
  <si>
    <t xml:space="preserve">(25.9-30.7) </t>
  </si>
  <si>
    <t xml:space="preserve">35-44 </t>
  </si>
  <si>
    <t xml:space="preserve">45-54 </t>
  </si>
  <si>
    <t xml:space="preserve">55-64 </t>
  </si>
  <si>
    <t xml:space="preserve">(13.4-16.8) </t>
  </si>
  <si>
    <t xml:space="preserve">65-74 </t>
  </si>
  <si>
    <t xml:space="preserve">75+ </t>
  </si>
  <si>
    <t xml:space="preserve">(3.0-5.3) </t>
  </si>
  <si>
    <t xml:space="preserve">(10.7-19.3) </t>
  </si>
  <si>
    <t xml:space="preserve">Other-Euro </t>
  </si>
  <si>
    <t xml:space="preserve">(18.5-26.8) </t>
  </si>
  <si>
    <t xml:space="preserve">Asian </t>
  </si>
  <si>
    <t xml:space="preserve">Pacific </t>
  </si>
  <si>
    <t xml:space="preserve">Maori </t>
  </si>
  <si>
    <t xml:space="preserve">(13.5-20.2) </t>
  </si>
  <si>
    <t xml:space="preserve">(10.1-15.9) </t>
  </si>
  <si>
    <t xml:space="preserve">(21.6-29.6) </t>
  </si>
  <si>
    <t xml:space="preserve">(18.0-22.1) </t>
  </si>
  <si>
    <t xml:space="preserve">(13.0-16.8) </t>
  </si>
  <si>
    <t xml:space="preserve">(6.5-9.7) </t>
  </si>
  <si>
    <t xml:space="preserve">(6.3-9.4) </t>
  </si>
  <si>
    <t xml:space="preserve">(3.3-5.7) </t>
  </si>
  <si>
    <t xml:space="preserve">daily_smoker </t>
  </si>
  <si>
    <t xml:space="preserve">(14.5-21.0) </t>
  </si>
  <si>
    <t xml:space="preserve">Daily smoking (has smoked more than 100 cigarettes in lifetime and currently smokes at least once a day) </t>
  </si>
  <si>
    <t xml:space="preserve">(20.7-28.1) </t>
  </si>
  <si>
    <t xml:space="preserve">(23.1-27.9) </t>
  </si>
  <si>
    <t xml:space="preserve">(17.7-22.7) </t>
  </si>
  <si>
    <t xml:space="preserve">(12.4-15.8) </t>
  </si>
  <si>
    <t xml:space="preserve">(8.3-12.2) </t>
  </si>
  <si>
    <t xml:space="preserve">(2.8-5.0) </t>
  </si>
  <si>
    <t xml:space="preserve">(16.1-23.0) </t>
  </si>
  <si>
    <t xml:space="preserve">(7.5-12.9) </t>
  </si>
  <si>
    <t xml:space="preserve">(18.5-26.1) </t>
  </si>
  <si>
    <t xml:space="preserve">(19.3-23.9) </t>
  </si>
  <si>
    <t xml:space="preserve">(16.0-20.0) </t>
  </si>
  <si>
    <t xml:space="preserve">(14.0-18.7) </t>
  </si>
  <si>
    <t xml:space="preserve">(7.4-15.8) </t>
  </si>
  <si>
    <t xml:space="preserve">(8.9-13.9) </t>
  </si>
  <si>
    <t xml:space="preserve">(11.7-17.2) </t>
  </si>
  <si>
    <t xml:space="preserve">(11.8-18.1) </t>
  </si>
  <si>
    <t xml:space="preserve">ex_smoker </t>
  </si>
  <si>
    <t xml:space="preserve">(1.4-4.2) </t>
  </si>
  <si>
    <t xml:space="preserve">Ex-smoker (has smoked more than 100 cigarettes in lifetime and has now stopped for more than 1 month) </t>
  </si>
  <si>
    <t xml:space="preserve">(5.6-9.7) </t>
  </si>
  <si>
    <t xml:space="preserve">(19.3-23.0) </t>
  </si>
  <si>
    <t xml:space="preserve">(24.9-30.1) </t>
  </si>
  <si>
    <t xml:space="preserve">(0.7-3.3) </t>
  </si>
  <si>
    <t xml:space="preserve">(8.5-14.4) </t>
  </si>
  <si>
    <t xml:space="preserve">(21.7-26.3) </t>
  </si>
  <si>
    <t xml:space="preserve">(39.0-44.8) </t>
  </si>
  <si>
    <t xml:space="preserve">(0.4-6.3) </t>
  </si>
  <si>
    <t xml:space="preserve">(2.4-7.4) </t>
  </si>
  <si>
    <t xml:space="preserve">(24.6-31.4) </t>
  </si>
  <si>
    <t xml:space="preserve">never_tried_smoking </t>
  </si>
  <si>
    <t xml:space="preserve">(44.0-52.4) </t>
  </si>
  <si>
    <t xml:space="preserve">Never tried smoking (not even few puffs) </t>
  </si>
  <si>
    <t xml:space="preserve">(30.5-39.0) </t>
  </si>
  <si>
    <t xml:space="preserve">(31.8-36.6) </t>
  </si>
  <si>
    <t xml:space="preserve">(29.8-34.8) </t>
  </si>
  <si>
    <t xml:space="preserve">(30.2-36.0) </t>
  </si>
  <si>
    <t xml:space="preserve">(32.2-38.6) </t>
  </si>
  <si>
    <t xml:space="preserve">(48.4-58.7) </t>
  </si>
  <si>
    <t xml:space="preserve">(37.4-43.2) </t>
  </si>
  <si>
    <t xml:space="preserve">(58.5-67.5) </t>
  </si>
  <si>
    <t xml:space="preserve">(35.8-44.2) </t>
  </si>
  <si>
    <t xml:space="preserve">(33.0-38.5) </t>
  </si>
  <si>
    <t xml:space="preserve">(30.9-37.0) </t>
  </si>
  <si>
    <t xml:space="preserve">(28.1-34.2) </t>
  </si>
  <si>
    <t xml:space="preserve">(28.6-56.6) </t>
  </si>
  <si>
    <t xml:space="preserve">non_smoker </t>
  </si>
  <si>
    <t xml:space="preserve">(76.0-83.2) </t>
  </si>
  <si>
    <t xml:space="preserve">(66.2-75.2) </t>
  </si>
  <si>
    <t xml:space="preserve">(67.9-72.7) </t>
  </si>
  <si>
    <t xml:space="preserve">(75.0-80.2) </t>
  </si>
  <si>
    <t xml:space="preserve">(82.5-86.1) </t>
  </si>
  <si>
    <t xml:space="preserve">(83.7-89.6) </t>
  </si>
  <si>
    <t xml:space="preserve">(68.0-76.1) </t>
  </si>
  <si>
    <t xml:space="preserve">(71.9-76.4) </t>
  </si>
  <si>
    <t xml:space="preserve">(77.1-81.4) </t>
  </si>
  <si>
    <t xml:space="preserve">(89.8-93.0) </t>
  </si>
  <si>
    <t xml:space="preserve">(94.1-96.5) </t>
  </si>
  <si>
    <t xml:space="preserve">(82.4-84.6) </t>
  </si>
  <si>
    <t>Mostly_RYOCRUDE2006AllAllAllAll15-19AllAll</t>
  </si>
  <si>
    <t xml:space="preserve">Mostly_RYO </t>
  </si>
  <si>
    <t xml:space="preserve">CRUDE </t>
  </si>
  <si>
    <t xml:space="preserve">(36.3-55.0) </t>
  </si>
  <si>
    <t xml:space="preserve">(23-35) </t>
  </si>
  <si>
    <t xml:space="preserve">(10-18) </t>
  </si>
  <si>
    <t xml:space="preserve">(11-19) </t>
  </si>
  <si>
    <t>Mostly_RYOCRUDE2006AllAllAllAll20-24AllAll</t>
  </si>
  <si>
    <t xml:space="preserve">(37.6-53.2) </t>
  </si>
  <si>
    <t xml:space="preserve">(30-43) </t>
  </si>
  <si>
    <t xml:space="preserve">(13-21) </t>
  </si>
  <si>
    <t xml:space="preserve">(14-25) </t>
  </si>
  <si>
    <t>Mostly_RYOCRUDE2006AllAllAllAll25-34AllAll</t>
  </si>
  <si>
    <t xml:space="preserve">(40.0-50.4) </t>
  </si>
  <si>
    <t xml:space="preserve">(62-77) </t>
  </si>
  <si>
    <t xml:space="preserve">(28-41) </t>
  </si>
  <si>
    <t>Mostly_RYOCRUDE2006AllAllAllAll35-44AllAll</t>
  </si>
  <si>
    <t xml:space="preserve">(38.3-48.5) </t>
  </si>
  <si>
    <t xml:space="preserve">(54-68) </t>
  </si>
  <si>
    <t>Mostly_RYOCRUDE2006AllAllAllAll45-54AllAll</t>
  </si>
  <si>
    <t xml:space="preserve">(32.0-46.2) </t>
  </si>
  <si>
    <t xml:space="preserve">(40-58) </t>
  </si>
  <si>
    <t xml:space="preserve">(17-27) </t>
  </si>
  <si>
    <t>Mostly_RYOCRUDE2006AllAllAllAll55-64AllAll</t>
  </si>
  <si>
    <t xml:space="preserve">(29.8-42.6) </t>
  </si>
  <si>
    <t xml:space="preserve">(20-28) </t>
  </si>
  <si>
    <t xml:space="preserve">(8-14) </t>
  </si>
  <si>
    <t>Mostly_RYOCRUDE2006AllAllAllAll65-74AllAll</t>
  </si>
  <si>
    <t xml:space="preserve">(21.4-38.0) </t>
  </si>
  <si>
    <t xml:space="preserve">(7-12) </t>
  </si>
  <si>
    <t xml:space="preserve">(2-5) </t>
  </si>
  <si>
    <t xml:space="preserve">(4-8) </t>
  </si>
  <si>
    <t>Mostly_RYOCRUDE2006AllAllAllAll75+AllAll</t>
  </si>
  <si>
    <t xml:space="preserve">(12.8-42.5) </t>
  </si>
  <si>
    <t xml:space="preserve">(1-4) </t>
  </si>
  <si>
    <t xml:space="preserve">(0-2) </t>
  </si>
  <si>
    <t>Mostly_RYOCRUDE2006AllAllAllAllAllAllAll</t>
  </si>
  <si>
    <t xml:space="preserve">(39.0-44.5) </t>
  </si>
  <si>
    <t xml:space="preserve">(261-298) </t>
  </si>
  <si>
    <t xml:space="preserve">(19-30) </t>
  </si>
  <si>
    <t>Mostly_RYOCRUDE2006AllAllAllAllAllFemaleAll</t>
  </si>
  <si>
    <t xml:space="preserve">(37.2-44.5) </t>
  </si>
  <si>
    <t xml:space="preserve">(121-145) </t>
  </si>
  <si>
    <t xml:space="preserve">(15-24) </t>
  </si>
  <si>
    <t xml:space="preserve">(18-27) </t>
  </si>
  <si>
    <t>Mostly_RYOCRUDE2006AllAllAllAllAllMaleAll</t>
  </si>
  <si>
    <t xml:space="preserve">(38.8-46.5) </t>
  </si>
  <si>
    <t xml:space="preserve">(134-160) </t>
  </si>
  <si>
    <t xml:space="preserve">(9-18) </t>
  </si>
  <si>
    <t xml:space="preserve">(19-33) </t>
  </si>
  <si>
    <t xml:space="preserve">(43-55) </t>
  </si>
  <si>
    <t xml:space="preserve">(6-11) </t>
  </si>
  <si>
    <t xml:space="preserve">(3-7) </t>
  </si>
  <si>
    <t xml:space="preserve">(3-8) </t>
  </si>
  <si>
    <t xml:space="preserve">(2-6) </t>
  </si>
  <si>
    <t xml:space="preserve">(5-8) </t>
  </si>
  <si>
    <t xml:space="preserve">(13-18) </t>
  </si>
  <si>
    <t xml:space="preserve">(3-6) </t>
  </si>
  <si>
    <t xml:space="preserve">(2-4) </t>
  </si>
  <si>
    <t xml:space="preserve">(25-35) </t>
  </si>
  <si>
    <t xml:space="preserve">(6-15) </t>
  </si>
  <si>
    <t xml:space="preserve">(6-14) </t>
  </si>
  <si>
    <t xml:space="preserve">(21-32) </t>
  </si>
  <si>
    <t xml:space="preserve">(8-15) </t>
  </si>
  <si>
    <t xml:space="preserve">(10-20) </t>
  </si>
  <si>
    <t xml:space="preserve">(24-33) </t>
  </si>
  <si>
    <t xml:space="preserve">(20-32) </t>
  </si>
  <si>
    <t xml:space="preserve">(16-24) </t>
  </si>
  <si>
    <t xml:space="preserve">(19-31) </t>
  </si>
  <si>
    <t xml:space="preserve">(12-22) </t>
  </si>
  <si>
    <t xml:space="preserve">(16-29) </t>
  </si>
  <si>
    <t xml:space="preserve">(1-5) </t>
  </si>
  <si>
    <t>Mostly_RYOCRUDE2006AllAllAllOther-EuroAllAllAll</t>
  </si>
  <si>
    <t xml:space="preserve">(39.3-46.0) </t>
  </si>
  <si>
    <t xml:space="preserve">(200-234) </t>
  </si>
  <si>
    <t>Mostly_RYOCRUDE2006AllAllAllOther-EuroAllFemaleAll</t>
  </si>
  <si>
    <t xml:space="preserve">(35.5-44.0) </t>
  </si>
  <si>
    <t xml:space="preserve">(89-111) </t>
  </si>
  <si>
    <t>Mostly_RYOCRUDE2006AllAllAllOther-EuroAllMaleAll</t>
  </si>
  <si>
    <t xml:space="preserve">(40.7-50.6) </t>
  </si>
  <si>
    <t xml:space="preserve">(104-130) </t>
  </si>
  <si>
    <t xml:space="preserve">(0-3) </t>
  </si>
  <si>
    <t xml:space="preserve">(0-1) </t>
  </si>
  <si>
    <t>Mostly_RYOCRUDE2006AllAllAsianAllAllAllAll</t>
  </si>
  <si>
    <t xml:space="preserve">(7.0-18.1) </t>
  </si>
  <si>
    <t>Mostly_RYOCRUDE2006AllAllAsianAllAllFemaleAll</t>
  </si>
  <si>
    <t xml:space="preserve">(11.0-47.4) </t>
  </si>
  <si>
    <t>Mostly_RYOCRUDE2006AllAllAsianAllAllMaleAll</t>
  </si>
  <si>
    <t xml:space="preserve">(2.6-14.5) </t>
  </si>
  <si>
    <t xml:space="preserve">(23-34) </t>
  </si>
  <si>
    <t xml:space="preserve">(30-42) </t>
  </si>
  <si>
    <t xml:space="preserve">(13-20) </t>
  </si>
  <si>
    <t xml:space="preserve">(25-34) </t>
  </si>
  <si>
    <t xml:space="preserve">(20-33) </t>
  </si>
  <si>
    <t xml:space="preserve">(132-158) </t>
  </si>
  <si>
    <t xml:space="preserve">(21-33) </t>
  </si>
  <si>
    <t xml:space="preserve">(9-17) </t>
  </si>
  <si>
    <t xml:space="preserve">(27-39) </t>
  </si>
  <si>
    <t xml:space="preserve">(13-23) </t>
  </si>
  <si>
    <t xml:space="preserve">(28-38) </t>
  </si>
  <si>
    <t xml:space="preserve">(10-16) </t>
  </si>
  <si>
    <t xml:space="preserve">(6-12) </t>
  </si>
  <si>
    <t xml:space="preserve">(1-3) </t>
  </si>
  <si>
    <t>Mostly_RYOCRUDE2006AllPacificAllAllAllAllAll</t>
  </si>
  <si>
    <t xml:space="preserve">(19.5-32.4) </t>
  </si>
  <si>
    <t xml:space="preserve">(9-15) </t>
  </si>
  <si>
    <t>Mostly_RYOCRUDE2006AllPacificAllAllAllFemaleAll</t>
  </si>
  <si>
    <t xml:space="preserve">(19.3-43.7) </t>
  </si>
  <si>
    <t>Mostly_RYOCRUDE2006AllPacificAllAllAllMaleAll</t>
  </si>
  <si>
    <t xml:space="preserve">(14.3-31.9) </t>
  </si>
  <si>
    <t xml:space="preserve">(4-9) </t>
  </si>
  <si>
    <t xml:space="preserve">(6-10) </t>
  </si>
  <si>
    <t xml:space="preserve">(4-7) </t>
  </si>
  <si>
    <t xml:space="preserve">(19-24) </t>
  </si>
  <si>
    <t>Mostly_RYOCRUDE2006MaoriAllAllAllAllAllAll</t>
  </si>
  <si>
    <t xml:space="preserve">(49.6-57.9) </t>
  </si>
  <si>
    <t xml:space="preserve">(87-101) </t>
  </si>
  <si>
    <t>Mostly_RYOCRUDE2006MaoriAllAllAllAllFemaleAll</t>
  </si>
  <si>
    <t xml:space="preserve">(47-57) </t>
  </si>
  <si>
    <t>Mostly_RYOCRUDE2006MaoriAllAllAllAllMaleAll</t>
  </si>
  <si>
    <t xml:space="preserve">(47.8-60.1) </t>
  </si>
  <si>
    <t xml:space="preserve">(37-46) </t>
  </si>
  <si>
    <t xml:space="preserve">(7-13) </t>
  </si>
  <si>
    <t xml:space="preserve">(3-11) </t>
  </si>
  <si>
    <t xml:space="preserve">(4-11) </t>
  </si>
  <si>
    <t xml:space="preserve">(5-13) </t>
  </si>
  <si>
    <t xml:space="preserve">(9-19) </t>
  </si>
  <si>
    <t xml:space="preserve">(38-52) </t>
  </si>
  <si>
    <t xml:space="preserve">(11-20) </t>
  </si>
  <si>
    <t xml:space="preserve">(14-22) </t>
  </si>
  <si>
    <t xml:space="preserve">(5-11) </t>
  </si>
  <si>
    <t xml:space="preserve">(7-14) </t>
  </si>
  <si>
    <t xml:space="preserve">(27-41) </t>
  </si>
  <si>
    <t xml:space="preserve">(28-44) </t>
  </si>
  <si>
    <t xml:space="preserve">(10-19) </t>
  </si>
  <si>
    <t xml:space="preserve">(8-16) </t>
  </si>
  <si>
    <t xml:space="preserve">(14-23) </t>
  </si>
  <si>
    <t xml:space="preserve">(15-29) </t>
  </si>
  <si>
    <t xml:space="preserve">(23-33) </t>
  </si>
  <si>
    <t>Mostly_RYOCRUDE2012AllAllAllAll15-19AllAll</t>
  </si>
  <si>
    <t xml:space="preserve">(26.8-48.7) </t>
  </si>
  <si>
    <t>Mostly_RYOCRUDE2012AllAllAllAll20-24AllAll</t>
  </si>
  <si>
    <t xml:space="preserve">(35.5-51.3) </t>
  </si>
  <si>
    <t xml:space="preserve">(17-26) </t>
  </si>
  <si>
    <t>Mostly_RYOCRUDE2012AllAllAllAll25-34AllAll</t>
  </si>
  <si>
    <t xml:space="preserve">(39.0-52.0) </t>
  </si>
  <si>
    <t xml:space="preserve">(56-74) </t>
  </si>
  <si>
    <t>Mostly_RYOCRUDE2012AllAllAllAll35-44AllAll</t>
  </si>
  <si>
    <t xml:space="preserve">(41.7-51.8) </t>
  </si>
  <si>
    <t xml:space="preserve">(50-62) </t>
  </si>
  <si>
    <t>Mostly_RYOCRUDE2012AllAllAllAll45-54AllAll</t>
  </si>
  <si>
    <t xml:space="preserve">(34.5-45.4) </t>
  </si>
  <si>
    <t xml:space="preserve">(43-56) </t>
  </si>
  <si>
    <t xml:space="preserve">(21-30) </t>
  </si>
  <si>
    <t>Mostly_RYOCRUDE2012AllAllAllAll55-64AllAll</t>
  </si>
  <si>
    <t xml:space="preserve">(29.6-43.2) </t>
  </si>
  <si>
    <t xml:space="preserve">(22-32) </t>
  </si>
  <si>
    <t>Mostly_RYOCRUDE2012AllAllAllAll65-74AllAll</t>
  </si>
  <si>
    <t xml:space="preserve">(18.9-37.3) </t>
  </si>
  <si>
    <t xml:space="preserve">(5-10) </t>
  </si>
  <si>
    <t xml:space="preserve">(2-7) </t>
  </si>
  <si>
    <t>Mostly_RYOCRUDE2012AllAllAllAll75+AllAll</t>
  </si>
  <si>
    <t xml:space="preserve">(13.3-37.7) </t>
  </si>
  <si>
    <t>Mostly_RYOCRUDE2012AllAllAllAllAllAllAll</t>
  </si>
  <si>
    <t xml:space="preserve">(38.4-44.6) </t>
  </si>
  <si>
    <t xml:space="preserve">(239-278) </t>
  </si>
  <si>
    <t>Mostly_RYOCRUDE2012AllAllAllAllAllFemaleAll</t>
  </si>
  <si>
    <t xml:space="preserve">(38.0-45.8) </t>
  </si>
  <si>
    <t xml:space="preserve">(114-137) </t>
  </si>
  <si>
    <t xml:space="preserve">(15-27) </t>
  </si>
  <si>
    <t>Mostly_RYOCRUDE2012AllAllAllAllAllMaleAll</t>
  </si>
  <si>
    <t xml:space="preserve">(36.7-45.6) </t>
  </si>
  <si>
    <t xml:space="preserve">(119-148) </t>
  </si>
  <si>
    <t xml:space="preserve">(37-49) </t>
  </si>
  <si>
    <t xml:space="preserve">(4-10) </t>
  </si>
  <si>
    <t xml:space="preserve">(18-28) </t>
  </si>
  <si>
    <t xml:space="preserve">(3-10) </t>
  </si>
  <si>
    <t xml:space="preserve">(5-12) </t>
  </si>
  <si>
    <t xml:space="preserve">(16-26) </t>
  </si>
  <si>
    <t>Mostly_RYOCRUDE2012AllAllAllOther-EuroAllAllAll</t>
  </si>
  <si>
    <t xml:space="preserve">(38.6-46.0) </t>
  </si>
  <si>
    <t xml:space="preserve">(160-191) </t>
  </si>
  <si>
    <t>Mostly_RYOCRUDE2012AllAllAllOther-EuroAllFemaleAll</t>
  </si>
  <si>
    <t xml:space="preserve">(36.8-46.9) </t>
  </si>
  <si>
    <t xml:space="preserve">(74-94) </t>
  </si>
  <si>
    <t>Mostly_RYOCRUDE2012AllAllAllOther-EuroAllMaleAll</t>
  </si>
  <si>
    <t xml:space="preserve">(37.5-47.9) </t>
  </si>
  <si>
    <t xml:space="preserve">(81-103) </t>
  </si>
  <si>
    <t>Mostly_RYOCRUDE2012AllAllAsianAllAllAllAll</t>
  </si>
  <si>
    <t xml:space="preserve">(7.4-26.8) </t>
  </si>
  <si>
    <t>Mostly_RYOCRUDE2012AllAllAsianAllAllMaleAll</t>
  </si>
  <si>
    <t xml:space="preserve">(4.2-21.8) </t>
  </si>
  <si>
    <t xml:space="preserve">(1-7) </t>
  </si>
  <si>
    <t xml:space="preserve">(26-38) </t>
  </si>
  <si>
    <t xml:space="preserve">(29-41) </t>
  </si>
  <si>
    <t xml:space="preserve">(52-70) </t>
  </si>
  <si>
    <t xml:space="preserve">(20-29) </t>
  </si>
  <si>
    <t xml:space="preserve">(21-31) </t>
  </si>
  <si>
    <t>Mostly_RYOCRUDE2012AllPacificAllAllAllAllAll</t>
  </si>
  <si>
    <t xml:space="preserve">(14.1-28.4) </t>
  </si>
  <si>
    <t>Mostly_RYOCRUDE2012AllPacificAllAllAllFemaleAll</t>
  </si>
  <si>
    <t xml:space="preserve">(12.7-32.7) </t>
  </si>
  <si>
    <t>Mostly_RYOCRUDE2012AllPacificAllAllAllMaleAll</t>
  </si>
  <si>
    <t xml:space="preserve">(11.7-29.9) </t>
  </si>
  <si>
    <t xml:space="preserve">(8-13) </t>
  </si>
  <si>
    <t>Mostly_RYOCRUDE2012MaoriAllAllAllAllAllAll</t>
  </si>
  <si>
    <t xml:space="preserve">(48.9-57.6) </t>
  </si>
  <si>
    <t xml:space="preserve">(86-101) </t>
  </si>
  <si>
    <t>Mostly_RYOCRUDE2012MaoriAllAllAllAllFemaleAll</t>
  </si>
  <si>
    <t xml:space="preserve">(47.8-57.0) </t>
  </si>
  <si>
    <t xml:space="preserve">(47-55) </t>
  </si>
  <si>
    <t>Mostly_RYOCRUDE2012MaoriAllAllAllAllMaleAll</t>
  </si>
  <si>
    <t xml:space="preserve">(46.7-61.7) </t>
  </si>
  <si>
    <t xml:space="preserve">(4-12) </t>
  </si>
  <si>
    <t xml:space="preserve">(12-20) </t>
  </si>
  <si>
    <t xml:space="preserve">(64-85) </t>
  </si>
  <si>
    <t xml:space="preserve">(11-22) </t>
  </si>
  <si>
    <t xml:space="preserve">(14-27) </t>
  </si>
  <si>
    <t>Mostly_Tailor_RYOCRUDE2006AllAllAllAll15-19AllAll</t>
  </si>
  <si>
    <t xml:space="preserve">Mostly_Tailor_RYO </t>
  </si>
  <si>
    <t xml:space="preserve">(17.9-33.8) </t>
  </si>
  <si>
    <t xml:space="preserve">(11-21) </t>
  </si>
  <si>
    <t>Mostly_Tailor_RYOCRUDE2006AllAllAllAll20-24AllAll</t>
  </si>
  <si>
    <t xml:space="preserve">(15.8-28.9) </t>
  </si>
  <si>
    <t xml:space="preserve">(5-14) </t>
  </si>
  <si>
    <t>Mostly_Tailor_RYOCRUDE2006AllAllAllAll25-34AllAll</t>
  </si>
  <si>
    <t xml:space="preserve">(10.5-18.2) </t>
  </si>
  <si>
    <t xml:space="preserve">(16-28) </t>
  </si>
  <si>
    <t>Mostly_Tailor_RYOCRUDE2006AllAllAllAll35-44AllAll</t>
  </si>
  <si>
    <t xml:space="preserve">(8.8-14.5) </t>
  </si>
  <si>
    <t xml:space="preserve">(6-13) </t>
  </si>
  <si>
    <t>Mostly_Tailor_RYOCRUDE2006AllAllAllAll45-54AllAll</t>
  </si>
  <si>
    <t xml:space="preserve">(3.8-8.7) </t>
  </si>
  <si>
    <t>Mostly_Tailor_RYOCRUDE2006AllAllAllAll55-64AllAll</t>
  </si>
  <si>
    <t xml:space="preserve">(1.6-6.7) </t>
  </si>
  <si>
    <t>Mostly_Tailor_RYOCRUDE2006AllAllAllAll65-74AllAll</t>
  </si>
  <si>
    <t xml:space="preserve">(0.2-3.8) </t>
  </si>
  <si>
    <t>Mostly_Tailor_RYOCRUDE2006AllAllAllAll75+AllAll</t>
  </si>
  <si>
    <t xml:space="preserve">(0.3-6.8) </t>
  </si>
  <si>
    <t>Mostly_Tailor_RYOCRUDE2006AllAllAllAllAllAllAll</t>
  </si>
  <si>
    <t xml:space="preserve">(10.7-13.7) </t>
  </si>
  <si>
    <t xml:space="preserve">(72-92) </t>
  </si>
  <si>
    <t xml:space="preserve">(3-9) </t>
  </si>
  <si>
    <t xml:space="preserve">(4-13) </t>
  </si>
  <si>
    <t xml:space="preserve">(12-23) </t>
  </si>
  <si>
    <t>Mostly_Tailor_RYOCRUDE2006AllAllAllAllAllFemaleAll</t>
  </si>
  <si>
    <t xml:space="preserve">(9.7-13.8) </t>
  </si>
  <si>
    <t xml:space="preserve">(32-45) </t>
  </si>
  <si>
    <t xml:space="preserve">(1-8) </t>
  </si>
  <si>
    <t>Mostly_Tailor_RYOCRUDE2006AllAllAllAllAllMaleAll</t>
  </si>
  <si>
    <t xml:space="preserve">(10.4-15.3) </t>
  </si>
  <si>
    <t xml:space="preserve">(36-53) </t>
  </si>
  <si>
    <t xml:space="preserve">(2-8) </t>
  </si>
  <si>
    <t xml:space="preserve">(5-15) </t>
  </si>
  <si>
    <t xml:space="preserve">(8-17) </t>
  </si>
  <si>
    <t xml:space="preserve">(12-21) </t>
  </si>
  <si>
    <t xml:space="preserve">(2-9) </t>
  </si>
  <si>
    <t xml:space="preserve">(1-6) </t>
  </si>
  <si>
    <t>Mostly_Tailor_RYOCRUDE2006AllAllAllOther-EuroAllAllAll</t>
  </si>
  <si>
    <t xml:space="preserve">(9.6-13.1) </t>
  </si>
  <si>
    <t xml:space="preserve">(49-66) </t>
  </si>
  <si>
    <t>Mostly_Tailor_RYOCRUDE2006AllAllAllOther-EuroAllFemaleAll</t>
  </si>
  <si>
    <t xml:space="preserve">(7.9-12.7) </t>
  </si>
  <si>
    <t>Mostly_Tailor_RYOCRUDE2006AllAllAllOther-EuroAllMaleAll</t>
  </si>
  <si>
    <t xml:space="preserve">(9.5-15.6) </t>
  </si>
  <si>
    <t xml:space="preserve">(24-40) </t>
  </si>
  <si>
    <t>Mostly_Tailor_RYOCRUDE2006AllAllAsianAllAllAllAll</t>
  </si>
  <si>
    <t xml:space="preserve">(0.9-20.6) </t>
  </si>
  <si>
    <t xml:space="preserve">(0-7) </t>
  </si>
  <si>
    <t>Mostly_Tailor_RYOCRUDE2006AllAllAsianAllAllFemaleAll</t>
  </si>
  <si>
    <t xml:space="preserve">(0.4-67.9) </t>
  </si>
  <si>
    <t xml:space="preserve">(0-6) </t>
  </si>
  <si>
    <t>Mostly_Tailor_RYOCRUDE2006AllAllAsianAllAllMaleAll</t>
  </si>
  <si>
    <t xml:space="preserve">(0.6-7.6) </t>
  </si>
  <si>
    <t xml:space="preserve">(70-89) </t>
  </si>
  <si>
    <t>Mostly_Tailor_RYOCRUDE2006AllPacificAllAllAllAllAll</t>
  </si>
  <si>
    <t xml:space="preserve">(9.8-21.6) </t>
  </si>
  <si>
    <t>Mostly_Tailor_RYOCRUDE2006AllPacificAllAllAllFemaleAll</t>
  </si>
  <si>
    <t xml:space="preserve">(5.7-18.7) </t>
  </si>
  <si>
    <t>Mostly_Tailor_RYOCRUDE2006AllPacificAllAllAllMaleAll</t>
  </si>
  <si>
    <t xml:space="preserve">(10.8-26.8) </t>
  </si>
  <si>
    <t>Mostly_Tailor_RYOCRUDE2006MaoriAllAllAllAllAllAll</t>
  </si>
  <si>
    <t xml:space="preserve">(13.4-19.3) </t>
  </si>
  <si>
    <t>Mostly_Tailor_RYOCRUDE2006MaoriAllAllAllAllFemaleAll</t>
  </si>
  <si>
    <t xml:space="preserve">(11.7-18.9) </t>
  </si>
  <si>
    <t xml:space="preserve">(0-4) </t>
  </si>
  <si>
    <t>Mostly_Tailor_RYOCRUDE2006MaoriAllAllAllAllMaleAll</t>
  </si>
  <si>
    <t xml:space="preserve">(13.1-23.0) </t>
  </si>
  <si>
    <t xml:space="preserve">(8-18) </t>
  </si>
  <si>
    <t xml:space="preserve">(7-15) </t>
  </si>
  <si>
    <t xml:space="preserve">(9.9-17.8) </t>
  </si>
  <si>
    <t xml:space="preserve">(17-30) </t>
  </si>
  <si>
    <t xml:space="preserve">(0-5) </t>
  </si>
  <si>
    <t xml:space="preserve">(4-14) </t>
  </si>
  <si>
    <t>Mostly_Tailor_RYOCRUDE2012AllAllAllAll15-19AllAll</t>
  </si>
  <si>
    <t xml:space="preserve">(30.4-52.9) </t>
  </si>
  <si>
    <t>Mostly_Tailor_RYOCRUDE2012AllAllAllAll20-24AllAll</t>
  </si>
  <si>
    <t xml:space="preserve">(15.9-26.2) </t>
  </si>
  <si>
    <t xml:space="preserve">(13-22) </t>
  </si>
  <si>
    <t>Mostly_Tailor_RYOCRUDE2012AllAllAllAll25-34AllAll</t>
  </si>
  <si>
    <t xml:space="preserve">(8.2-15.9) </t>
  </si>
  <si>
    <t>Mostly_Tailor_RYOCRUDE2012AllAllAllAll35-44AllAll</t>
  </si>
  <si>
    <t xml:space="preserve">(8.1-14.0) </t>
  </si>
  <si>
    <t xml:space="preserve">(10-17) </t>
  </si>
  <si>
    <t>Mostly_Tailor_RYOCRUDE2012AllAllAllAll45-54AllAll</t>
  </si>
  <si>
    <t xml:space="preserve">(5.2-10.0) </t>
  </si>
  <si>
    <t>Mostly_Tailor_RYOCRUDE2012AllAllAllAll55-64AllAll</t>
  </si>
  <si>
    <t xml:space="preserve">(3.7-11.5) </t>
  </si>
  <si>
    <t>Mostly_Tailor_RYOCRUDE2012AllAllAllAll65-74AllAll</t>
  </si>
  <si>
    <t xml:space="preserve">(1.9-12.2) </t>
  </si>
  <si>
    <t>Mostly_Tailor_RYOCRUDE2012AllAllAllAll75+AllAll</t>
  </si>
  <si>
    <t xml:space="preserve">(0.9-16.2) </t>
  </si>
  <si>
    <t>Mostly_Tailor_RYOCRUDE2012AllAllAllAllAllAllAll</t>
  </si>
  <si>
    <t xml:space="preserve">(11.4-14.3) </t>
  </si>
  <si>
    <t xml:space="preserve">(71-89) </t>
  </si>
  <si>
    <t>Mostly_Tailor_RYOCRUDE2012AllAllAllAllAllFemaleAll</t>
  </si>
  <si>
    <t xml:space="preserve">(10.1-14.0) </t>
  </si>
  <si>
    <t>Mostly_Tailor_RYOCRUDE2012AllAllAllAllAllMaleAll</t>
  </si>
  <si>
    <t xml:space="preserve">(11.2-16.1) </t>
  </si>
  <si>
    <t xml:space="preserve">(36-52) </t>
  </si>
  <si>
    <t xml:space="preserve">(2-11) </t>
  </si>
  <si>
    <t>Mostly_Tailor_RYOCRUDE2012AllAllAllOther-EuroAllAllAll</t>
  </si>
  <si>
    <t xml:space="preserve">(10.1-13.7) </t>
  </si>
  <si>
    <t xml:space="preserve">(42-57) </t>
  </si>
  <si>
    <t>Mostly_Tailor_RYOCRUDE2012AllAllAllOther-EuroAllFemaleAll</t>
  </si>
  <si>
    <t xml:space="preserve">(8.5-13.5) </t>
  </si>
  <si>
    <t>Mostly_Tailor_RYOCRUDE2012AllAllAllOther-EuroAllMaleAll</t>
  </si>
  <si>
    <t xml:space="preserve">(9.9-15.9) </t>
  </si>
  <si>
    <t xml:space="preserve">(21-34) </t>
  </si>
  <si>
    <t>Mostly_Tailor_RYOCRUDE2012AllAllAsianAllAllAllAll</t>
  </si>
  <si>
    <t xml:space="preserve">(4.5-21.8) </t>
  </si>
  <si>
    <t>Mostly_Tailor_RYOCRUDE2012AllAllAsianAllAllMaleAll</t>
  </si>
  <si>
    <t xml:space="preserve">(4.3-24.8) </t>
  </si>
  <si>
    <t xml:space="preserve">(32-48) </t>
  </si>
  <si>
    <t xml:space="preserve">(64-82) </t>
  </si>
  <si>
    <t>Mostly_Tailor_RYOCRUDE2012AllPacificAllAllAllAllAll</t>
  </si>
  <si>
    <t xml:space="preserve">(8.7-21.3) </t>
  </si>
  <si>
    <t>Mostly_Tailor_RYOCRUDE2012AllPacificAllAllAllFemaleAll</t>
  </si>
  <si>
    <t xml:space="preserve">(6.7-18.0) </t>
  </si>
  <si>
    <t>Mostly_Tailor_RYOCRUDE2012AllPacificAllAllAllMaleAll</t>
  </si>
  <si>
    <t xml:space="preserve">(8.5-28.3) </t>
  </si>
  <si>
    <t>Mostly_Tailor_RYOCRUDE2012MaoriAllAllAllAllAllAll</t>
  </si>
  <si>
    <t xml:space="preserve">(15.3-22.2) </t>
  </si>
  <si>
    <t>Mostly_Tailor_RYOCRUDE2012MaoriAllAllAllAllFemaleAll</t>
  </si>
  <si>
    <t xml:space="preserve">(13.0-20.9) </t>
  </si>
  <si>
    <t>Mostly_Tailor_RYOCRUDE2012MaoriAllAllAllAllMaleAll</t>
  </si>
  <si>
    <t xml:space="preserve">(15.3-27.5) </t>
  </si>
  <si>
    <t>Mostly_Tailor_madeCRUDE2006AllAllAllAll15-19AllAll</t>
  </si>
  <si>
    <t xml:space="preserve">Mostly_Tailor_made </t>
  </si>
  <si>
    <t xml:space="preserve">(19.1-41.1) </t>
  </si>
  <si>
    <t xml:space="preserve">(12-26) </t>
  </si>
  <si>
    <t>Mostly_Tailor_madeCRUDE2006AllAllAllAll20-24AllAll</t>
  </si>
  <si>
    <t xml:space="preserve">(25.6-40.8) </t>
  </si>
  <si>
    <t>Mostly_Tailor_madeCRUDE2006AllAllAllAll25-34AllAll</t>
  </si>
  <si>
    <t xml:space="preserve">(35.6-46.0) </t>
  </si>
  <si>
    <t xml:space="preserve">(55-71) </t>
  </si>
  <si>
    <t>Mostly_Tailor_madeCRUDE2006AllAllAllAll35-44AllAll</t>
  </si>
  <si>
    <t xml:space="preserve">(38.7-49.8) </t>
  </si>
  <si>
    <t xml:space="preserve">(55-70) </t>
  </si>
  <si>
    <t>Mostly_Tailor_madeCRUDE2006AllAllAllAll45-54AllAll</t>
  </si>
  <si>
    <t xml:space="preserve">(46.5-60.1) </t>
  </si>
  <si>
    <t xml:space="preserve">(58-75) </t>
  </si>
  <si>
    <t>Mostly_Tailor_madeCRUDE2006AllAllAllAll55-64AllAll</t>
  </si>
  <si>
    <t xml:space="preserve">(50.5-63.7) </t>
  </si>
  <si>
    <t xml:space="preserve">(34-42) </t>
  </si>
  <si>
    <t>Mostly_Tailor_madeCRUDE2006AllAllAllAll65-74AllAll</t>
  </si>
  <si>
    <t xml:space="preserve">(60.1-77.1) </t>
  </si>
  <si>
    <t>Mostly_Tailor_madeCRUDE2006AllAllAllAll75+AllAll</t>
  </si>
  <si>
    <t xml:space="preserve">(48.8-80.9) </t>
  </si>
  <si>
    <t>Mostly_Tailor_madeCRUDE2006AllAllAllAllAllAllAll</t>
  </si>
  <si>
    <t xml:space="preserve">(42.3-48.0) </t>
  </si>
  <si>
    <t xml:space="preserve">(283-321) </t>
  </si>
  <si>
    <t>Mostly_Tailor_madeCRUDE2006AllAllAllAllAllFemaleAll</t>
  </si>
  <si>
    <t xml:space="preserve">(43.9-50.7) </t>
  </si>
  <si>
    <t xml:space="preserve">(143-165) </t>
  </si>
  <si>
    <t>Mostly_Tailor_madeCRUDE2006AllAllAllAllAllMaleAll</t>
  </si>
  <si>
    <t xml:space="preserve">(38.9-47.2) </t>
  </si>
  <si>
    <t xml:space="preserve">(134-163) </t>
  </si>
  <si>
    <t xml:space="preserve">(14-19) </t>
  </si>
  <si>
    <t xml:space="preserve">(9-13) </t>
  </si>
  <si>
    <t xml:space="preserve">(2-10) </t>
  </si>
  <si>
    <t xml:space="preserve">(45-61) </t>
  </si>
  <si>
    <t xml:space="preserve">(28-36) </t>
  </si>
  <si>
    <t>Mostly_Tailor_madeCRUDE2006AllAllAllOther-EuroAllAllAll</t>
  </si>
  <si>
    <t xml:space="preserve">(41.6-48.5) </t>
  </si>
  <si>
    <t xml:space="preserve">(211-246) </t>
  </si>
  <si>
    <t>Mostly_Tailor_madeCRUDE2006AllAllAllOther-EuroAllFemaleAll</t>
  </si>
  <si>
    <t xml:space="preserve">(45.9-53.9) </t>
  </si>
  <si>
    <t xml:space="preserve">(115-136) </t>
  </si>
  <si>
    <t>Mostly_Tailor_madeCRUDE2006AllAllAllOther-EuroAllMaleAll</t>
  </si>
  <si>
    <t xml:space="preserve">(35.1-45.5) </t>
  </si>
  <si>
    <t xml:space="preserve">(90-117) </t>
  </si>
  <si>
    <t>Mostly_Tailor_madeCRUDE2006AllAllAsianAllAllAllAll</t>
  </si>
  <si>
    <t xml:space="preserve">(67.4-87.1) </t>
  </si>
  <si>
    <t xml:space="preserve">(23-29) </t>
  </si>
  <si>
    <t>Mostly_Tailor_madeCRUDE2006AllAllAsianAllAllFemaleAll</t>
  </si>
  <si>
    <t xml:space="preserve">(26.7-79.1) </t>
  </si>
  <si>
    <t>Mostly_Tailor_madeCRUDE2006AllAllAsianAllAllMaleAll</t>
  </si>
  <si>
    <t xml:space="preserve">(77.2-93.2) </t>
  </si>
  <si>
    <t xml:space="preserve">(19-23) </t>
  </si>
  <si>
    <t xml:space="preserve">(10-23) </t>
  </si>
  <si>
    <t xml:space="preserve">(4-15) </t>
  </si>
  <si>
    <t xml:space="preserve">(24-32) </t>
  </si>
  <si>
    <t xml:space="preserve">(21-35) </t>
  </si>
  <si>
    <t xml:space="preserve">(23-36) </t>
  </si>
  <si>
    <t>Mostly_Tailor_madeCRUDE2006AllPacificAllAllAllAllAll</t>
  </si>
  <si>
    <t xml:space="preserve">(50.8-67.6) </t>
  </si>
  <si>
    <t>Mostly_Tailor_madeCRUDE2006AllPacificAllAllAllFemaleAll</t>
  </si>
  <si>
    <t xml:space="preserve">(46.5-69.8) </t>
  </si>
  <si>
    <t>Mostly_Tailor_madeCRUDE2006AllPacificAllAllAllMaleAll</t>
  </si>
  <si>
    <t xml:space="preserve">(49.2-70.3) </t>
  </si>
  <si>
    <t xml:space="preserve">(14-20) </t>
  </si>
  <si>
    <t xml:space="preserve">(11-17) </t>
  </si>
  <si>
    <t>Mostly_Tailor_madeCRUDE2006MaoriAllAllAllAllAllAll</t>
  </si>
  <si>
    <t xml:space="preserve">(26.7-33.4) </t>
  </si>
  <si>
    <t xml:space="preserve">(47-58) </t>
  </si>
  <si>
    <t>Mostly_Tailor_madeCRUDE2006MaoriAllAllAllAllFemaleAll</t>
  </si>
  <si>
    <t xml:space="preserve">(27.3-35.7) </t>
  </si>
  <si>
    <t xml:space="preserve">(27-35) </t>
  </si>
  <si>
    <t>Mostly_Tailor_madeCRUDE2006MaoriAllAllAllAllMaleAll</t>
  </si>
  <si>
    <t xml:space="preserve">(22.5-34.3) </t>
  </si>
  <si>
    <t xml:space="preserve">(113-140) </t>
  </si>
  <si>
    <t>Mostly_Tailor_madeCRUDE2012AllAllAllAll15-19AllAll</t>
  </si>
  <si>
    <t xml:space="preserve">(12.4-33.0) </t>
  </si>
  <si>
    <t>Mostly_Tailor_madeCRUDE2012AllAllAllAll20-24AllAll</t>
  </si>
  <si>
    <t xml:space="preserve">(27.2-43.8) </t>
  </si>
  <si>
    <t xml:space="preserve">(23-37) </t>
  </si>
  <si>
    <t>Mostly_Tailor_madeCRUDE2012AllAllAllAll25-34AllAll</t>
  </si>
  <si>
    <t xml:space="preserve">(36.6-49.0) </t>
  </si>
  <si>
    <t>Mostly_Tailor_madeCRUDE2012AllAllAllAll35-44AllAll</t>
  </si>
  <si>
    <t xml:space="preserve">(37.0-47.9) </t>
  </si>
  <si>
    <t xml:space="preserve">(45-58) </t>
  </si>
  <si>
    <t>Mostly_Tailor_madeCRUDE2012AllAllAllAll45-54AllAll</t>
  </si>
  <si>
    <t xml:space="preserve">(45.9-57.0) </t>
  </si>
  <si>
    <t xml:space="preserve">(57-70) </t>
  </si>
  <si>
    <t>Mostly_Tailor_madeCRUDE2012AllAllAllAll55-64AllAll</t>
  </si>
  <si>
    <t xml:space="preserve">(48.5-62.6) </t>
  </si>
  <si>
    <t xml:space="preserve">(36-47) </t>
  </si>
  <si>
    <t>Mostly_Tailor_madeCRUDE2012AllAllAllAll65-74AllAll</t>
  </si>
  <si>
    <t xml:space="preserve">(54.2-73.9) </t>
  </si>
  <si>
    <t xml:space="preserve">(15-20) </t>
  </si>
  <si>
    <t>Mostly_Tailor_madeCRUDE2012AllAllAllAll75+AllAll</t>
  </si>
  <si>
    <t xml:space="preserve">(54.3-82.3) </t>
  </si>
  <si>
    <t>Mostly_Tailor_madeCRUDE2012AllAllAllAllAllAllAll</t>
  </si>
  <si>
    <t xml:space="preserve">(42.2-48.0) </t>
  </si>
  <si>
    <t xml:space="preserve">(263-299) </t>
  </si>
  <si>
    <t>Mostly_Tailor_madeCRUDE2012AllAllAllAllAllFemaleAll</t>
  </si>
  <si>
    <t xml:space="preserve">(42.5-50.0) </t>
  </si>
  <si>
    <t xml:space="preserve">(127-149) </t>
  </si>
  <si>
    <t>Mostly_Tailor_madeCRUDE2012AllAllAllAllAllMaleAll</t>
  </si>
  <si>
    <t xml:space="preserve">(39.7-48.4) </t>
  </si>
  <si>
    <t xml:space="preserve">(128-157) </t>
  </si>
  <si>
    <t xml:space="preserve">(38-49) </t>
  </si>
  <si>
    <t xml:space="preserve">(28-40) </t>
  </si>
  <si>
    <t xml:space="preserve">(36-48) </t>
  </si>
  <si>
    <t xml:space="preserve">(15-21) </t>
  </si>
  <si>
    <t>Mostly_Tailor_madeCRUDE2012AllAllAllOther-EuroAllAllAll</t>
  </si>
  <si>
    <t xml:space="preserve">(41.7-48.5) </t>
  </si>
  <si>
    <t xml:space="preserve">(173-201) </t>
  </si>
  <si>
    <t>Mostly_Tailor_madeCRUDE2012AllAllAllOther-EuroAllFemaleAll</t>
  </si>
  <si>
    <t xml:space="preserve">(42.8-52.0) </t>
  </si>
  <si>
    <t xml:space="preserve">(85-104) </t>
  </si>
  <si>
    <t>Mostly_Tailor_madeCRUDE2012AllAllAllOther-EuroAllMaleAll</t>
  </si>
  <si>
    <t xml:space="preserve">(37.8-48.1) </t>
  </si>
  <si>
    <t xml:space="preserve">(82-104) </t>
  </si>
  <si>
    <t>Mostly_Tailor_madeCRUDE2012AllAllAsianAllAllAllAll</t>
  </si>
  <si>
    <t xml:space="preserve">(57.7-85.1) </t>
  </si>
  <si>
    <t xml:space="preserve">(24-35) </t>
  </si>
  <si>
    <t>Mostly_Tailor_madeCRUDE2012AllAllAsianAllAllMaleAll</t>
  </si>
  <si>
    <t xml:space="preserve">(59.8-88.8) </t>
  </si>
  <si>
    <t xml:space="preserve">(42-59) </t>
  </si>
  <si>
    <t>Mostly_Tailor_madeCRUDE2012AllPacificAllAllAllAllAll</t>
  </si>
  <si>
    <t xml:space="preserve">(56.5-72.3) </t>
  </si>
  <si>
    <t>Mostly_Tailor_madeCRUDE2012AllPacificAllAllAllFemaleAll</t>
  </si>
  <si>
    <t xml:space="preserve">(55.8-77.0) </t>
  </si>
  <si>
    <t>Mostly_Tailor_madeCRUDE2012AllPacificAllAllAllMaleAll</t>
  </si>
  <si>
    <t xml:space="preserve">(51.0-72.9) </t>
  </si>
  <si>
    <t xml:space="preserve">(13-19) </t>
  </si>
  <si>
    <t>Mostly_Tailor_madeCRUDE2012MaoriAllAllAllAllAllAll</t>
  </si>
  <si>
    <t xml:space="preserve">(24.5-31.3) </t>
  </si>
  <si>
    <t>Mostly_Tailor_madeCRUDE2012MaoriAllAllAllAllFemaleAll</t>
  </si>
  <si>
    <t xml:space="preserve">(26.1-36.0) </t>
  </si>
  <si>
    <t>Mostly_Tailor_madeCRUDE2012MaoriAllAllAllAllMaleAll</t>
  </si>
  <si>
    <t xml:space="preserve">(18.6-30.0) </t>
  </si>
  <si>
    <t xml:space="preserve">(33.1-56.5) </t>
  </si>
  <si>
    <t xml:space="preserve">(31-42) </t>
  </si>
  <si>
    <t xml:space="preserve">(15-22) </t>
  </si>
  <si>
    <t>above20_dairyCRUDETUS6AllAllAllAll20-24AllAll</t>
  </si>
  <si>
    <t xml:space="preserve">TUS6 </t>
  </si>
  <si>
    <t xml:space="preserve">(30.6-47.5) </t>
  </si>
  <si>
    <t xml:space="preserve">(25-39) </t>
  </si>
  <si>
    <t>above20_dairyCRUDETUS6AllAllAllAll25-34AllAll</t>
  </si>
  <si>
    <t xml:space="preserve">(36.5-49.6) </t>
  </si>
  <si>
    <t xml:space="preserve">(52-71) </t>
  </si>
  <si>
    <t xml:space="preserve">(25-38) </t>
  </si>
  <si>
    <t xml:space="preserve">(23-38) </t>
  </si>
  <si>
    <t>above20_dairyCRUDETUS6AllAllAllAll35-44AllAll</t>
  </si>
  <si>
    <t xml:space="preserve">(36.1-50.8) </t>
  </si>
  <si>
    <t xml:space="preserve">(49-69) </t>
  </si>
  <si>
    <t>above20_dairyCRUDETUS6AllAllAllAll45-54AllAll</t>
  </si>
  <si>
    <t xml:space="preserve">(34.7-49.8) </t>
  </si>
  <si>
    <t xml:space="preserve">(35-50) </t>
  </si>
  <si>
    <t xml:space="preserve">(20-31) </t>
  </si>
  <si>
    <t>above20_dairyCRUDETUS6AllAllAllAll55-64AllAll</t>
  </si>
  <si>
    <t xml:space="preserve">(33.5-51.3) </t>
  </si>
  <si>
    <t xml:space="preserve">(7-17) </t>
  </si>
  <si>
    <t>above20_dairyCRUDETUS6AllAllAllAllAllAllAll</t>
  </si>
  <si>
    <t xml:space="preserve">(38.4-46.0) </t>
  </si>
  <si>
    <t xml:space="preserve">(202-242) </t>
  </si>
  <si>
    <t xml:space="preserve">(63-86) </t>
  </si>
  <si>
    <t>above20_dairyCRUDETUS6AllAllAllAllAllFemaleAll</t>
  </si>
  <si>
    <t xml:space="preserve">(36.7-47.1) </t>
  </si>
  <si>
    <t xml:space="preserve">(96-123) </t>
  </si>
  <si>
    <t xml:space="preserve">(6-16) </t>
  </si>
  <si>
    <t xml:space="preserve">(20-35) </t>
  </si>
  <si>
    <t>above20_dairyCRUDETUS6AllAllAllAllAllMaleAll</t>
  </si>
  <si>
    <t xml:space="preserve">(37.2-47.9) </t>
  </si>
  <si>
    <t xml:space="preserve">(98-127) </t>
  </si>
  <si>
    <t xml:space="preserve">(7-16) </t>
  </si>
  <si>
    <t xml:space="preserve">(33-51) </t>
  </si>
  <si>
    <t>above20_dairyCRUDETUS6AllAllAllOther-EuroAllAllAll</t>
  </si>
  <si>
    <t xml:space="preserve">(34.6-43.8) </t>
  </si>
  <si>
    <t xml:space="preserve">(129-163) </t>
  </si>
  <si>
    <t>above20_dairyCRUDETUS6AllAllAllOther-EuroAllFemaleAll</t>
  </si>
  <si>
    <t xml:space="preserve">(32.6-44.9) </t>
  </si>
  <si>
    <t>above20_dairyCRUDETUS6AllAllAllOther-EuroAllMaleAll</t>
  </si>
  <si>
    <t xml:space="preserve">(33.1-46.5) </t>
  </si>
  <si>
    <t xml:space="preserve">(60-84) </t>
  </si>
  <si>
    <t>above20_dairyCRUDETUS6AllAllAsianAllAllAllAll</t>
  </si>
  <si>
    <t xml:space="preserve">(24.3-50.5) </t>
  </si>
  <si>
    <t>above20_dairyCRUDETUS6AllAllAsianAllAllMaleAll</t>
  </si>
  <si>
    <t xml:space="preserve">(23.0-51.5) </t>
  </si>
  <si>
    <t xml:space="preserve">(22-37) </t>
  </si>
  <si>
    <t xml:space="preserve">(12-19) </t>
  </si>
  <si>
    <t>above20_dairyCRUDETUS6MaoriAllAllAllAllAllAll</t>
  </si>
  <si>
    <t xml:space="preserve">(37.7-50.4) </t>
  </si>
  <si>
    <t xml:space="preserve">(47-63) </t>
  </si>
  <si>
    <t>above20_dairyCRUDETUS6MaoriAllAllAllAllFemaleAll</t>
  </si>
  <si>
    <t xml:space="preserve">(36.1-51.3) </t>
  </si>
  <si>
    <t>above20_dairyCRUDETUS6MaoriAllAllAllAllMaleAll</t>
  </si>
  <si>
    <t xml:space="preserve">(34.7-54.5) </t>
  </si>
  <si>
    <t xml:space="preserve">(14-29) </t>
  </si>
  <si>
    <t xml:space="preserve">(35-53) </t>
  </si>
  <si>
    <t xml:space="preserve">(17-31) </t>
  </si>
  <si>
    <t xml:space="preserve">(26-40) </t>
  </si>
  <si>
    <t xml:space="preserve">(35-55) </t>
  </si>
  <si>
    <t xml:space="preserve">(12-24) </t>
  </si>
  <si>
    <t xml:space="preserve">(18-31) </t>
  </si>
  <si>
    <t>above20_dutyfreeCRUDETUS6AllAllAllAll20-24AllAll</t>
  </si>
  <si>
    <t xml:space="preserve">(1.4-8.2) </t>
  </si>
  <si>
    <t>above20_dutyfreeCRUDETUS6AllAllAllAll25-34AllAll</t>
  </si>
  <si>
    <t xml:space="preserve">(1.6-6.6) </t>
  </si>
  <si>
    <t>above20_dutyfreeCRUDETUS6AllAllAllAll35-44AllAll</t>
  </si>
  <si>
    <t xml:space="preserve">(2.0-7.5) </t>
  </si>
  <si>
    <t>above20_dutyfreeCRUDETUS6AllAllAllAll45-54AllAll</t>
  </si>
  <si>
    <t xml:space="preserve">(2.1-8.7) </t>
  </si>
  <si>
    <t>above20_dutyfreeCRUDETUS6AllAllAllAll55-64AllAll</t>
  </si>
  <si>
    <t>above20_dutyfreeCRUDETUS6AllAllAllAllAllAllAll</t>
  </si>
  <si>
    <t xml:space="preserve">(2.6-5.3) </t>
  </si>
  <si>
    <t xml:space="preserve">(14-28) </t>
  </si>
  <si>
    <t>above20_dutyfreeCRUDETUS6AllAllAllAllAllFemaleAll</t>
  </si>
  <si>
    <t xml:space="preserve">(2.4-6.1) </t>
  </si>
  <si>
    <t>above20_dutyfreeCRUDETUS6AllAllAllAllAllMaleAll</t>
  </si>
  <si>
    <t xml:space="preserve">(2.1-5.8) </t>
  </si>
  <si>
    <t xml:space="preserve">(0.0-5.6) </t>
  </si>
  <si>
    <t>above20_dutyfreeCRUDETUS6AllAllAllOther-EuroAllAllAll</t>
  </si>
  <si>
    <t xml:space="preserve">(3.0-6.6) </t>
  </si>
  <si>
    <t xml:space="preserve">(11-25) </t>
  </si>
  <si>
    <t>above20_dutyfreeCRUDETUS6AllAllAllOther-EuroAllFemaleAll</t>
  </si>
  <si>
    <t xml:space="preserve">(2.6-7.4) </t>
  </si>
  <si>
    <t>above20_dutyfreeCRUDETUS6AllAllAllOther-EuroAllMaleAll</t>
  </si>
  <si>
    <t xml:space="preserve">(2.5-7.5) </t>
  </si>
  <si>
    <t>above20_dutyfreeCRUDETUS6AllAllAsianAllAllAllAll</t>
  </si>
  <si>
    <t xml:space="preserve">(1.8-13.9) </t>
  </si>
  <si>
    <t>above20_dutyfreeCRUDETUS6AllAllAsianAllAllMaleAll</t>
  </si>
  <si>
    <t xml:space="preserve">(0.7-12.6) </t>
  </si>
  <si>
    <t>above20_dutyfreeCRUDETUS6MaoriAllAllAllAllAllAll</t>
  </si>
  <si>
    <t xml:space="preserve">(1.0-5.0) </t>
  </si>
  <si>
    <t>above20_dutyfreeCRUDETUS6MaoriAllAllAllAllFemaleAll</t>
  </si>
  <si>
    <t xml:space="preserve">(0.9-6.2) </t>
  </si>
  <si>
    <t>above20_dutyfreeCRUDETUS6MaoriAllAllAllAllMaleAll</t>
  </si>
  <si>
    <t xml:space="preserve">(0.2-7.7) </t>
  </si>
  <si>
    <t>above20_petrol_stCRUDETUS6AllAllAllAll20-24AllAll</t>
  </si>
  <si>
    <t xml:space="preserve">(25.4-40.5) </t>
  </si>
  <si>
    <t>above20_petrol_stCRUDETUS6AllAllAllAll25-34AllAll</t>
  </si>
  <si>
    <t xml:space="preserve">(23.3-36.7) </t>
  </si>
  <si>
    <t xml:space="preserve">(33-53) </t>
  </si>
  <si>
    <t xml:space="preserve">(12-25) </t>
  </si>
  <si>
    <t>above20_petrol_stCRUDETUS6AllAllAllAll35-44AllAll</t>
  </si>
  <si>
    <t xml:space="preserve">(16.7-27.6) </t>
  </si>
  <si>
    <t>above20_petrol_stCRUDETUS6AllAllAllAll45-54AllAll</t>
  </si>
  <si>
    <t xml:space="preserve">(10.7-22.0) </t>
  </si>
  <si>
    <t>above20_petrol_stCRUDETUS6AllAllAllAll55-64AllAll</t>
  </si>
  <si>
    <t xml:space="preserve">(8.9-24.6) </t>
  </si>
  <si>
    <t>above20_petrol_stCRUDETUS6AllAllAllAllAllAllAll</t>
  </si>
  <si>
    <t xml:space="preserve">(20.7-26.9) </t>
  </si>
  <si>
    <t xml:space="preserve">(109-141) </t>
  </si>
  <si>
    <t xml:space="preserve">(10-22) </t>
  </si>
  <si>
    <t>above20_petrol_stCRUDETUS6AllAllAllAllAllFemaleAll</t>
  </si>
  <si>
    <t xml:space="preserve">(42-60) </t>
  </si>
  <si>
    <t>above20_petrol_stCRUDETUS6AllAllAllAllAllMaleAll</t>
  </si>
  <si>
    <t xml:space="preserve">(23.3-32.9) </t>
  </si>
  <si>
    <t xml:space="preserve">(62-87) </t>
  </si>
  <si>
    <t>above20_petrol_stCRUDETUS6AllAllAllOther-EuroAllAllAll</t>
  </si>
  <si>
    <t xml:space="preserve">(21.2-28.5) </t>
  </si>
  <si>
    <t xml:space="preserve">(79-106) </t>
  </si>
  <si>
    <t>above20_petrol_stCRUDETUS6AllAllAllOther-EuroAllFemaleAll</t>
  </si>
  <si>
    <t xml:space="preserve">(16.0-25.3) </t>
  </si>
  <si>
    <t xml:space="preserve">(31-49) </t>
  </si>
  <si>
    <t>above20_petrol_stCRUDETUS6AllAllAllOther-EuroAllMaleAll</t>
  </si>
  <si>
    <t xml:space="preserve">(23.9-35.1) </t>
  </si>
  <si>
    <t xml:space="preserve">(43-63) </t>
  </si>
  <si>
    <t>above20_petrol_stCRUDETUS6AllAllAsianAllAllAllAll</t>
  </si>
  <si>
    <t xml:space="preserve">(19.5-47.2) </t>
  </si>
  <si>
    <t>above20_petrol_stCRUDETUS6AllAllAsianAllAllMaleAll</t>
  </si>
  <si>
    <t xml:space="preserve">(18.3-48.7) </t>
  </si>
  <si>
    <t xml:space="preserve">(29-47) </t>
  </si>
  <si>
    <t>above20_petrol_stCRUDETUS6MaoriAllAllAllAllAllAll</t>
  </si>
  <si>
    <t xml:space="preserve">(18.9-30.6) </t>
  </si>
  <si>
    <t>above20_petrol_stCRUDETUS6MaoriAllAllAllAllFemaleAll</t>
  </si>
  <si>
    <t xml:space="preserve">(15.6-27.5) </t>
  </si>
  <si>
    <t>above20_petrol_stCRUDETUS6MaoriAllAllAllAllMaleAll</t>
  </si>
  <si>
    <t xml:space="preserve">(19.7-38.7) </t>
  </si>
  <si>
    <t xml:space="preserve">(14-24) </t>
  </si>
  <si>
    <t>above20_supermktCRUDETUS6AllAllAllAll20-24AllAll</t>
  </si>
  <si>
    <t xml:space="preserve">(13.2-26.9) </t>
  </si>
  <si>
    <t>above20_supermktCRUDETUS6AllAllAllAll25-34AllAll</t>
  </si>
  <si>
    <t xml:space="preserve">(11.7-21.7) </t>
  </si>
  <si>
    <t>above20_supermktCRUDETUS6AllAllAllAll35-44AllAll</t>
  </si>
  <si>
    <t xml:space="preserve">(20.3-32.1) </t>
  </si>
  <si>
    <t>above20_supermktCRUDETUS6AllAllAllAll45-54AllAll</t>
  </si>
  <si>
    <t xml:space="preserve">(25.5-39.7) </t>
  </si>
  <si>
    <t>above20_supermktCRUDETUS6AllAllAllAll55-64AllAll</t>
  </si>
  <si>
    <t xml:space="preserve">(27.6-47.9) </t>
  </si>
  <si>
    <t>above20_supermktCRUDETUS6AllAllAllAllAllAllAll</t>
  </si>
  <si>
    <t xml:space="preserve">(21.8-28.2) </t>
  </si>
  <si>
    <t xml:space="preserve">(115-148) </t>
  </si>
  <si>
    <t xml:space="preserve">(11-24) </t>
  </si>
  <si>
    <t>above20_supermktCRUDETUS6AllAllAllAllAllFemaleAll</t>
  </si>
  <si>
    <t xml:space="preserve">(26.0-35.4) </t>
  </si>
  <si>
    <t xml:space="preserve">(68-93) </t>
  </si>
  <si>
    <t>above20_supermktCRUDETUS6AllAllAllAllAllMaleAll</t>
  </si>
  <si>
    <t xml:space="preserve">(15.6-23.5) </t>
  </si>
  <si>
    <t xml:space="preserve">(41-62) </t>
  </si>
  <si>
    <t xml:space="preserve">(16-27) </t>
  </si>
  <si>
    <t>above20_supermktCRUDETUS6AllAllAllOther-EuroAllAllAll</t>
  </si>
  <si>
    <t xml:space="preserve">(21.4-29.3) </t>
  </si>
  <si>
    <t xml:space="preserve">(80-109) </t>
  </si>
  <si>
    <t>above20_supermktCRUDETUS6AllAllAllOther-EuroAllFemaleAll</t>
  </si>
  <si>
    <t xml:space="preserve">(25.7-36.9) </t>
  </si>
  <si>
    <t xml:space="preserve">(49-71) </t>
  </si>
  <si>
    <t>above20_supermktCRUDETUS6AllAllAllOther-EuroAllMaleAll</t>
  </si>
  <si>
    <t xml:space="preserve">(14.4-24.1) </t>
  </si>
  <si>
    <t xml:space="preserve">(26-44) </t>
  </si>
  <si>
    <t>above20_supermktCRUDETUS6AllAllAsianAllAllAllAll</t>
  </si>
  <si>
    <t xml:space="preserve">(9.7-36.2) </t>
  </si>
  <si>
    <t>above20_supermktCRUDETUS6AllAllAsianAllAllMaleAll</t>
  </si>
  <si>
    <t xml:space="preserve">(9.6-41.4) </t>
  </si>
  <si>
    <t xml:space="preserve">(13-25) </t>
  </si>
  <si>
    <t>above20_supermktCRUDETUS6MaoriAllAllAllAllAllAll</t>
  </si>
  <si>
    <t xml:space="preserve">(20.7-31.9) </t>
  </si>
  <si>
    <t>above20_supermktCRUDETUS6MaoriAllAllAllAllFemaleAll</t>
  </si>
  <si>
    <t xml:space="preserve">(23.5-38.7) </t>
  </si>
  <si>
    <t>above20_supermktCRUDETUS6MaoriAllAllAllAllMaleAll</t>
  </si>
  <si>
    <t xml:space="preserve">(13.7-27.9) </t>
  </si>
  <si>
    <t>above20_dairyCRUDE2012AllAllAllAll20-24AllAll</t>
  </si>
  <si>
    <t xml:space="preserve">(44.2-60.0) </t>
  </si>
  <si>
    <t xml:space="preserve">(37-50) </t>
  </si>
  <si>
    <t>above20_dairyCRUDE2012AllAllAllAll25-34AllAll</t>
  </si>
  <si>
    <t xml:space="preserve">(44.8-55.3) </t>
  </si>
  <si>
    <t xml:space="preserve">(64-79) </t>
  </si>
  <si>
    <t>above20_dairyCRUDE2012AllAllAllAll35-44AllAll</t>
  </si>
  <si>
    <t xml:space="preserve">(46.7-57.6) </t>
  </si>
  <si>
    <t xml:space="preserve">(56-69) </t>
  </si>
  <si>
    <t>above20_dairyCRUDE2012AllAllAllAll45-54AllAll</t>
  </si>
  <si>
    <t xml:space="preserve">(36.3-49.7) </t>
  </si>
  <si>
    <t>above20_dairyCRUDE2012AllAllAllAll55-64AllAll</t>
  </si>
  <si>
    <t xml:space="preserve">(37.5-51.9) </t>
  </si>
  <si>
    <t>above20_dairyCRUDE2012AllAllAllAll65-74AllAll</t>
  </si>
  <si>
    <t xml:space="preserve">(28.2-47.6) </t>
  </si>
  <si>
    <t>above20_dairyCRUDE2012AllAllAllAll75+AllAll</t>
  </si>
  <si>
    <t xml:space="preserve">(33.2-62.6) </t>
  </si>
  <si>
    <t>above20_dairyCRUDE2012AllAllAllAllAllAllAll</t>
  </si>
  <si>
    <t xml:space="preserve">(45.0-50.9) </t>
  </si>
  <si>
    <t xml:space="preserve">(261-296) </t>
  </si>
  <si>
    <t>above20_dairyCRUDE2012AllAllAllAllAllFemaleAll</t>
  </si>
  <si>
    <t xml:space="preserve">(43.5-51.0) </t>
  </si>
  <si>
    <t xml:space="preserve">(123-144) </t>
  </si>
  <si>
    <t>above20_dairyCRUDE2012AllAllAllAllAllMaleAll</t>
  </si>
  <si>
    <t xml:space="preserve">(44.3-52.9) </t>
  </si>
  <si>
    <t xml:space="preserve">(31-43) </t>
  </si>
  <si>
    <t>above20_dairyCRUDE2012AllAllAllOther-EuroAllAllAll</t>
  </si>
  <si>
    <t xml:space="preserve">(40.7-47.5) </t>
  </si>
  <si>
    <t xml:space="preserve">(158-184) </t>
  </si>
  <si>
    <t>above20_dairyCRUDE2012AllAllAllOther-EuroAllFemaleAll</t>
  </si>
  <si>
    <t xml:space="preserve">(36.6-45.9) </t>
  </si>
  <si>
    <t xml:space="preserve">(70-88) </t>
  </si>
  <si>
    <t>above20_dairyCRUDE2012AllAllAllOther-EuroAllMaleAll</t>
  </si>
  <si>
    <t xml:space="preserve">(41.9-52.0) </t>
  </si>
  <si>
    <t xml:space="preserve">(83-102) </t>
  </si>
  <si>
    <t>above20_dairyCRUDE2012AllAllAsianAllAllAllAll</t>
  </si>
  <si>
    <t xml:space="preserve">(40.1-64.9) </t>
  </si>
  <si>
    <t>above20_dairyCRUDE2012AllAllAsianAllAllMaleAll</t>
  </si>
  <si>
    <t xml:space="preserve">(38.2-67.7) </t>
  </si>
  <si>
    <t>above20_dairyCRUDE2012AllPacificAllAllAllAllAll</t>
  </si>
  <si>
    <t xml:space="preserve">(53.0-71.5) </t>
  </si>
  <si>
    <t>above20_dairyCRUDE2012AllPacificAllAllAllFemaleAll</t>
  </si>
  <si>
    <t xml:space="preserve">(56.5-80.0) </t>
  </si>
  <si>
    <t>above20_dairyCRUDE2012AllPacificAllAllAllMaleAll</t>
  </si>
  <si>
    <t xml:space="preserve">(43.6-68.6) </t>
  </si>
  <si>
    <t>above20_dairyCRUDE2012MaoriAllAllAllAllAllAll</t>
  </si>
  <si>
    <t xml:space="preserve">(47.4-56.2) </t>
  </si>
  <si>
    <t xml:space="preserve">(76-90) </t>
  </si>
  <si>
    <t xml:space="preserve">(16-23) </t>
  </si>
  <si>
    <t>above20_dairyCRUDE2012MaoriAllAllAllAllFemaleAll</t>
  </si>
  <si>
    <t xml:space="preserve">(50.5-60.3) </t>
  </si>
  <si>
    <t xml:space="preserve">(45-54) </t>
  </si>
  <si>
    <t>above20_dairyCRUDE2012MaoriAllAllAllAllMaleAll</t>
  </si>
  <si>
    <t xml:space="preserve">(39.1-55.4) </t>
  </si>
  <si>
    <t>above20_dutyfreeCRUDE2012AllAllAllAll20-24AllAll</t>
  </si>
  <si>
    <t xml:space="preserve">(0.3-2.9) </t>
  </si>
  <si>
    <t>above20_dutyfreeCRUDE2012AllAllAllAll25-34AllAll</t>
  </si>
  <si>
    <t xml:space="preserve">(0.6-3.2) </t>
  </si>
  <si>
    <t>above20_dutyfreeCRUDE2012AllAllAllAll35-44AllAll</t>
  </si>
  <si>
    <t xml:space="preserve">(1.0-4.6) </t>
  </si>
  <si>
    <t>above20_dutyfreeCRUDE2012AllAllAllAll45-54AllAll</t>
  </si>
  <si>
    <t xml:space="preserve">(1.5-4.8) </t>
  </si>
  <si>
    <t>above20_dutyfreeCRUDE2012AllAllAllAll55-64AllAll</t>
  </si>
  <si>
    <t xml:space="preserve">(1.2-5.0) </t>
  </si>
  <si>
    <t>above20_dutyfreeCRUDE2012AllAllAllAll65-74AllAll</t>
  </si>
  <si>
    <t xml:space="preserve">(0.4-15.9) </t>
  </si>
  <si>
    <t>above20_dutyfreeCRUDE2012AllAllAllAll75+AllAll</t>
  </si>
  <si>
    <t xml:space="preserve">(0.0-10.4) </t>
  </si>
  <si>
    <t>above20_dutyfreeCRUDE2012AllAllAllAllAllAllAll</t>
  </si>
  <si>
    <t xml:space="preserve">(1.6-3.0) </t>
  </si>
  <si>
    <t>above20_dutyfreeCRUDE2012AllAllAllAllAllFemaleAll</t>
  </si>
  <si>
    <t xml:space="preserve">(1.8-3.9) </t>
  </si>
  <si>
    <t>above20_dutyfreeCRUDE2012AllAllAllAllAllMaleAll</t>
  </si>
  <si>
    <t xml:space="preserve">(0.9-2.9) </t>
  </si>
  <si>
    <t xml:space="preserve">(0.5-5.5) </t>
  </si>
  <si>
    <t>above20_dutyfreeCRUDE2012AllAllAllOther-EuroAllAllAll</t>
  </si>
  <si>
    <t xml:space="preserve">(1.4-2.9) </t>
  </si>
  <si>
    <t>above20_dutyfreeCRUDE2012AllAllAllOther-EuroAllFemaleAll</t>
  </si>
  <si>
    <t xml:space="preserve">(1.7-4.2) </t>
  </si>
  <si>
    <t>above20_dutyfreeCRUDE2012AllAllAllOther-EuroAllMaleAll</t>
  </si>
  <si>
    <t xml:space="preserve">(0.7-2.6) </t>
  </si>
  <si>
    <t>above20_dutyfreeCRUDE2012AllAllAsianAllAllAllAll</t>
  </si>
  <si>
    <t xml:space="preserve">(0.4-8.2) </t>
  </si>
  <si>
    <t>above20_dutyfreeCRUDE2012AllAllAsianAllAllMaleAll</t>
  </si>
  <si>
    <t xml:space="preserve">(0.2-9.9) </t>
  </si>
  <si>
    <t>above20_dutyfreeCRUDE2012AllPacificAllAllAllAllAll</t>
  </si>
  <si>
    <t xml:space="preserve">(0.4-9.9) </t>
  </si>
  <si>
    <t>above20_dutyfreeCRUDE2012AllPacificAllAllAllFemaleAll</t>
  </si>
  <si>
    <t>above20_dutyfreeCRUDE2012AllPacificAllAllAllMaleAll</t>
  </si>
  <si>
    <t xml:space="preserve">(0.3-18.8) </t>
  </si>
  <si>
    <t>above20_dutyfreeCRUDE2012MaoriAllAllAllAllAllAll</t>
  </si>
  <si>
    <t xml:space="preserve">(1.5-4.7) </t>
  </si>
  <si>
    <t>above20_dutyfreeCRUDE2012MaoriAllAllAllAllFemaleAll</t>
  </si>
  <si>
    <t xml:space="preserve">(1.5-5.2) </t>
  </si>
  <si>
    <t>above20_dutyfreeCRUDE2012MaoriAllAllAllAllMaleAll</t>
  </si>
  <si>
    <t xml:space="preserve">(0.7-6.4) </t>
  </si>
  <si>
    <t xml:space="preserve">(1.7-3.1) </t>
  </si>
  <si>
    <t xml:space="preserve">(0.5-1.8) </t>
  </si>
  <si>
    <t xml:space="preserve">(1.9-4.1) </t>
  </si>
  <si>
    <t xml:space="preserve">(2.0-5.4) </t>
  </si>
  <si>
    <t xml:space="preserve">(0.4-19.0) </t>
  </si>
  <si>
    <t>above20_petrol_stCRUDE2012AllAllAllAll20-24AllAll</t>
  </si>
  <si>
    <t xml:space="preserve">(14.9-29.9) </t>
  </si>
  <si>
    <t>above20_petrol_stCRUDE2012AllAllAllAll25-34AllAll</t>
  </si>
  <si>
    <t xml:space="preserve">(21.3-32.4) </t>
  </si>
  <si>
    <t xml:space="preserve">(30-46) </t>
  </si>
  <si>
    <t>above20_petrol_stCRUDE2012AllAllAllAll35-44AllAll</t>
  </si>
  <si>
    <t xml:space="preserve">(11.9-20.0) </t>
  </si>
  <si>
    <t>above20_petrol_stCRUDE2012AllAllAllAll45-54AllAll</t>
  </si>
  <si>
    <t xml:space="preserve">(12.5-23.9) </t>
  </si>
  <si>
    <t>above20_petrol_stCRUDE2012AllAllAllAll55-64AllAll</t>
  </si>
  <si>
    <t xml:space="preserve">(10.1-21.6) </t>
  </si>
  <si>
    <t>above20_petrol_stCRUDE2012AllAllAllAll65-74AllAll</t>
  </si>
  <si>
    <t xml:space="preserve">(9.4-27.6) </t>
  </si>
  <si>
    <t>above20_petrol_stCRUDE2012AllAllAllAll75+AllAll</t>
  </si>
  <si>
    <t xml:space="preserve">(1.3-12.7) </t>
  </si>
  <si>
    <t>above20_petrol_stCRUDE2012AllAllAllAllAllAllAll</t>
  </si>
  <si>
    <t xml:space="preserve">(17.0-22.0) </t>
  </si>
  <si>
    <t xml:space="preserve">(99-128) </t>
  </si>
  <si>
    <t>above20_petrol_stCRUDE2012AllAllAllAllAllFemaleAll</t>
  </si>
  <si>
    <t xml:space="preserve">(12.7-18.4) </t>
  </si>
  <si>
    <t>above20_petrol_stCRUDE2012AllAllAllAllAllMaleAll</t>
  </si>
  <si>
    <t xml:space="preserve">(19.6-27.1) </t>
  </si>
  <si>
    <t xml:space="preserve">(59-81) </t>
  </si>
  <si>
    <t>above20_petrol_stCRUDE2012AllAllAllOther-EuroAllAllAll</t>
  </si>
  <si>
    <t xml:space="preserve">(18.3-24.4) </t>
  </si>
  <si>
    <t xml:space="preserve">(71-95) </t>
  </si>
  <si>
    <t>above20_petrol_stCRUDE2012AllAllAllOther-EuroAllFemaleAll</t>
  </si>
  <si>
    <t xml:space="preserve">(13.6-20.9) </t>
  </si>
  <si>
    <t>above20_petrol_stCRUDE2012AllAllAllOther-EuroAllMaleAll</t>
  </si>
  <si>
    <t xml:space="preserve">(20.9-30.2) </t>
  </si>
  <si>
    <t xml:space="preserve">(41-59) </t>
  </si>
  <si>
    <t>above20_petrol_stCRUDE2012AllAllAsianAllAllAllAll</t>
  </si>
  <si>
    <t xml:space="preserve">(9.8-31.3) </t>
  </si>
  <si>
    <t>above20_petrol_stCRUDE2012AllAllAsianAllAllMaleAll</t>
  </si>
  <si>
    <t xml:space="preserve">(9.0-33.6) </t>
  </si>
  <si>
    <t xml:space="preserve">(27-42) </t>
  </si>
  <si>
    <t>above20_petrol_stCRUDE2012AllPacificAllAllAllAllAll</t>
  </si>
  <si>
    <t xml:space="preserve">(9.7-22.6) </t>
  </si>
  <si>
    <t>above20_petrol_stCRUDE2012AllPacificAllAllAllFemaleAll</t>
  </si>
  <si>
    <t xml:space="preserve">(5.1-22.0) </t>
  </si>
  <si>
    <t>above20_petrol_stCRUDE2012AllPacificAllAllAllMaleAll</t>
  </si>
  <si>
    <t xml:space="preserve">(9.4-31.6) </t>
  </si>
  <si>
    <t>above20_petrol_stCRUDE2012MaoriAllAllAllAllAllAll</t>
  </si>
  <si>
    <t xml:space="preserve">(13.0-21.1) </t>
  </si>
  <si>
    <t>above20_petrol_stCRUDE2012MaoriAllAllAllAllFemaleAll</t>
  </si>
  <si>
    <t xml:space="preserve">(9.6-16.5) </t>
  </si>
  <si>
    <t>above20_petrol_stCRUDE2012MaoriAllAllAllAllMaleAll</t>
  </si>
  <si>
    <t xml:space="preserve">(15.6-29.0) </t>
  </si>
  <si>
    <t xml:space="preserve">(8.2-19.0) </t>
  </si>
  <si>
    <t xml:space="preserve">(11.5-19.9) </t>
  </si>
  <si>
    <t>above20_supermktCRUDE2012AllAllAllAll20-24AllAll</t>
  </si>
  <si>
    <t xml:space="preserve">(10.1-21.3) </t>
  </si>
  <si>
    <t>above20_supermktCRUDE2012AllAllAllAll25-34AllAll</t>
  </si>
  <si>
    <t>above20_supermktCRUDE2012AllAllAllAll35-44AllAll</t>
  </si>
  <si>
    <t xml:space="preserve">(17.7-26.9) </t>
  </si>
  <si>
    <t>above20_supermktCRUDE2012AllAllAllAll45-54AllAll</t>
  </si>
  <si>
    <t xml:space="preserve">(23.5-33.3) </t>
  </si>
  <si>
    <t>above20_supermktCRUDE2012AllAllAllAll55-64AllAll</t>
  </si>
  <si>
    <t xml:space="preserve">(23.6-36.0) </t>
  </si>
  <si>
    <t>above20_supermktCRUDE2012AllAllAllAll65-74AllAll</t>
  </si>
  <si>
    <t xml:space="preserve">(26.9-48.3) </t>
  </si>
  <si>
    <t>above20_supermktCRUDE2012AllAllAllAll75+AllAll</t>
  </si>
  <si>
    <t xml:space="preserve">(21.5-48.6) </t>
  </si>
  <si>
    <t>above20_supermktCRUDE2012AllAllAllAllAllAllAll</t>
  </si>
  <si>
    <t xml:space="preserve">(20.2-25.2) </t>
  </si>
  <si>
    <t xml:space="preserve">(118-146) </t>
  </si>
  <si>
    <t>above20_supermktCRUDE2012AllAllAllAllAllFemaleAll</t>
  </si>
  <si>
    <t>above20_supermktCRUDE2012AllAllAllAllAllMaleAll</t>
  </si>
  <si>
    <t xml:space="preserve">(14.8-20.7) </t>
  </si>
  <si>
    <t xml:space="preserve">(44-62) </t>
  </si>
  <si>
    <t>above20_supermktCRUDE2012AllAllAllOther-EuroAllAllAll</t>
  </si>
  <si>
    <t xml:space="preserve">(21.1-26.8) </t>
  </si>
  <si>
    <t>above20_supermktCRUDE2012AllAllAllOther-EuroAllFemaleAll</t>
  </si>
  <si>
    <t xml:space="preserve">(27.8-36.2) </t>
  </si>
  <si>
    <t xml:space="preserve">(53-69) </t>
  </si>
  <si>
    <t>above20_supermktCRUDE2012AllAllAllOther-EuroAllMaleAll</t>
  </si>
  <si>
    <t xml:space="preserve">(13.1-19.5) </t>
  </si>
  <si>
    <t>above20_supermktCRUDE2012AllAllAsianAllAllAllAll</t>
  </si>
  <si>
    <t xml:space="preserve">(12.1-33.1) </t>
  </si>
  <si>
    <t>above20_supermktCRUDE2012AllAllAsianAllAllMaleAll</t>
  </si>
  <si>
    <t xml:space="preserve">(10.7-35.6) </t>
  </si>
  <si>
    <t>above20_supermktCRUDE2012AllPacificAllAllAllAllAll</t>
  </si>
  <si>
    <t xml:space="preserve">(5.9-17.2) </t>
  </si>
  <si>
    <t>above20_supermktCRUDE2012AllPacificAllAllAllFemaleAll</t>
  </si>
  <si>
    <t xml:space="preserve">(5.7-24.5) </t>
  </si>
  <si>
    <t>above20_supermktCRUDE2012AllPacificAllAllAllMaleAll</t>
  </si>
  <si>
    <t xml:space="preserve">(3.3-16.4) </t>
  </si>
  <si>
    <t>above20_supermktCRUDE2012MaoriAllAllAllAllAllAll</t>
  </si>
  <si>
    <t xml:space="preserve">(18.3-26.6) </t>
  </si>
  <si>
    <t>above20_supermktCRUDE2012MaoriAllAllAllAllFemaleAll</t>
  </si>
  <si>
    <t xml:space="preserve">(17-24) </t>
  </si>
  <si>
    <t>above20_supermktCRUDE2012MaoriAllAllAllAllMaleAll</t>
  </si>
  <si>
    <t xml:space="preserve">(14.4-31.5) </t>
  </si>
  <si>
    <t>successquitCRUDE2006AllAllAllAll15-19AllAll</t>
  </si>
  <si>
    <t xml:space="preserve">successquit </t>
  </si>
  <si>
    <t xml:space="preserve">(6.1-18.4) </t>
  </si>
  <si>
    <t xml:space="preserve">Quit smoking in past 12 months (among current smokers and recent quitters) </t>
  </si>
  <si>
    <t>successquitCRUDE2006AllAllAllAll20-24AllAll</t>
  </si>
  <si>
    <t>successquitCRUDE2006AllAllAllAll25-34AllAll</t>
  </si>
  <si>
    <t xml:space="preserve">(5.8-13.0) </t>
  </si>
  <si>
    <t>successquitCRUDE2006AllAllAllAll35-44AllAll</t>
  </si>
  <si>
    <t xml:space="preserve">(7.7-13.8) </t>
  </si>
  <si>
    <t>successquitCRUDE2006AllAllAllAll45-54AllAll</t>
  </si>
  <si>
    <t xml:space="preserve">(5.4-10.6) </t>
  </si>
  <si>
    <t xml:space="preserve">(5.2-12.7) </t>
  </si>
  <si>
    <t>successquitCRUDE2006AllAllAllAll55-64AllAll</t>
  </si>
  <si>
    <t xml:space="preserve">(4.5-12.2) </t>
  </si>
  <si>
    <t>successquitCRUDE2006AllAllAllAll65-74AllAll</t>
  </si>
  <si>
    <t xml:space="preserve">(7.5-20.5) </t>
  </si>
  <si>
    <t>successquitCRUDE2006AllAllAllAll75+AllAll</t>
  </si>
  <si>
    <t xml:space="preserve">(8.4-32.7) </t>
  </si>
  <si>
    <t>successquitCRUDE2006AllAllAllAllAllAllAll</t>
  </si>
  <si>
    <t xml:space="preserve">(8.5-11.6) </t>
  </si>
  <si>
    <t xml:space="preserve">(63-87) </t>
  </si>
  <si>
    <t>successquitCRUDE2006AllAllAllAllAllFemaleAll</t>
  </si>
  <si>
    <t xml:space="preserve">(8.8-13.1) </t>
  </si>
  <si>
    <t>successquitCRUDE2006AllAllAllAllAllMaleAll</t>
  </si>
  <si>
    <t xml:space="preserve">(7.3-11.2) </t>
  </si>
  <si>
    <t xml:space="preserve">(28-43) </t>
  </si>
  <si>
    <t>successquitCRUDE2006AllAllAllOther-EuroAllAllAll</t>
  </si>
  <si>
    <t xml:space="preserve">(8.9-13.0) </t>
  </si>
  <si>
    <t xml:space="preserve">(51-74) </t>
  </si>
  <si>
    <t>successquitCRUDE2006AllAllAllOther-EuroAllFemaleAll</t>
  </si>
  <si>
    <t xml:space="preserve">(9.3-14.8) </t>
  </si>
  <si>
    <t>successquitCRUDE2006AllAllAllOther-EuroAllMaleAll</t>
  </si>
  <si>
    <t xml:space="preserve">(7.5-12.5) </t>
  </si>
  <si>
    <t>successquitCRUDE2006AllAllAsianAllAllAllAll</t>
  </si>
  <si>
    <t xml:space="preserve">(4.3-14.7) </t>
  </si>
  <si>
    <t>successquitCRUDE2006AllAllAsianAllAllFemaleAll</t>
  </si>
  <si>
    <t xml:space="preserve">(3.2-27.6) </t>
  </si>
  <si>
    <t>successquitCRUDE2006AllAllAsianAllAllMaleAll</t>
  </si>
  <si>
    <t xml:space="preserve">(3.3-14.0) </t>
  </si>
  <si>
    <t>successquitCRUDE2006AllPacificAllAllAllAllAll</t>
  </si>
  <si>
    <t xml:space="preserve">(6.8-16.9) </t>
  </si>
  <si>
    <t>successquitCRUDE2006AllPacificAllAllAllFemaleAll</t>
  </si>
  <si>
    <t xml:space="preserve">(8.7-21.6) </t>
  </si>
  <si>
    <t>successquitCRUDE2006AllPacificAllAllAllMaleAll</t>
  </si>
  <si>
    <t xml:space="preserve">(3.5-17.9) </t>
  </si>
  <si>
    <t>successquitCRUDE2006MaoriAllAllAllAllAllAll</t>
  </si>
  <si>
    <t xml:space="preserve">(3.9-6.7) </t>
  </si>
  <si>
    <t>successquitCRUDE2006MaoriAllAllAllAllFemaleAll</t>
  </si>
  <si>
    <t xml:space="preserve">(3.3-6.9) </t>
  </si>
  <si>
    <t>successquitCRUDE2006MaoriAllAllAllAllMaleAll</t>
  </si>
  <si>
    <t xml:space="preserve">(3.7-8.1) </t>
  </si>
  <si>
    <t>successquitCRUDE2012AllAllAllAll15-19AllAll</t>
  </si>
  <si>
    <t xml:space="preserve">(1.6-11.2) </t>
  </si>
  <si>
    <t>successquitCRUDE2012AllAllAllAll20-24AllAll</t>
  </si>
  <si>
    <t xml:space="preserve">(13.5-27.0) </t>
  </si>
  <si>
    <t>successquitCRUDE2012AllAllAllAll25-34AllAll</t>
  </si>
  <si>
    <t xml:space="preserve">(11.8-19.2) </t>
  </si>
  <si>
    <t>successquitCRUDE2012AllAllAllAll35-44AllAll</t>
  </si>
  <si>
    <t xml:space="preserve">(8.0-15.4) </t>
  </si>
  <si>
    <t>successquitCRUDE2012AllAllAllAll45-54AllAll</t>
  </si>
  <si>
    <t>successquitCRUDE2012AllAllAllAll55-64AllAll</t>
  </si>
  <si>
    <t xml:space="preserve">(9.9-20.4) </t>
  </si>
  <si>
    <t>successquitCRUDE2012AllAllAllAll65-74AllAll</t>
  </si>
  <si>
    <t xml:space="preserve">(9.6-30.3) </t>
  </si>
  <si>
    <t>successquitCRUDE2012AllAllAllAll75+AllAll</t>
  </si>
  <si>
    <t xml:space="preserve">(1.9-13.2) </t>
  </si>
  <si>
    <t>successquitCRUDE2012AllAllAllAllAllAllAll</t>
  </si>
  <si>
    <t xml:space="preserve">(11.6-15.9) </t>
  </si>
  <si>
    <t xml:space="preserve">(86-117) </t>
  </si>
  <si>
    <t>successquitCRUDE2012AllAllAllAllAllFemaleAll</t>
  </si>
  <si>
    <t xml:space="preserve">(10.3-16.1) </t>
  </si>
  <si>
    <t xml:space="preserve">(36-57) </t>
  </si>
  <si>
    <t>successquitCRUDE2012AllAllAllAllAllMaleAll</t>
  </si>
  <si>
    <t xml:space="preserve">(45-66) </t>
  </si>
  <si>
    <t>successquitCRUDE2012AllAllAllOther-EuroAllAllAll</t>
  </si>
  <si>
    <t xml:space="preserve">(13.1-18.7) </t>
  </si>
  <si>
    <t xml:space="preserve">(66-94) </t>
  </si>
  <si>
    <t>successquitCRUDE2012AllAllAllOther-EuroAllFemaleAll</t>
  </si>
  <si>
    <t xml:space="preserve">(11.7-20.0) </t>
  </si>
  <si>
    <t xml:space="preserve">(29-49) </t>
  </si>
  <si>
    <t>successquitCRUDE2012AllAllAllOther-EuroAllMaleAll</t>
  </si>
  <si>
    <t xml:space="preserve">(12.9-19.5) </t>
  </si>
  <si>
    <t>successquitCRUDE2012AllAllAsianAllAllAllAll</t>
  </si>
  <si>
    <t xml:space="preserve">(7.4-22.6) </t>
  </si>
  <si>
    <t>successquitCRUDE2012AllAllAsianAllAllFemaleAll</t>
  </si>
  <si>
    <t xml:space="preserve">(3.1-32.0) </t>
  </si>
  <si>
    <t>successquitCRUDE2012AllAllAsianAllAllMaleAll</t>
  </si>
  <si>
    <t xml:space="preserve">(6.6-24.6) </t>
  </si>
  <si>
    <t xml:space="preserve">(34-54) </t>
  </si>
  <si>
    <t>successquitCRUDE2012AllPacificAllAllAllAllAll</t>
  </si>
  <si>
    <t xml:space="preserve">(6.9-19.2) </t>
  </si>
  <si>
    <t>successquitCRUDE2012AllPacificAllAllAllFemaleAll</t>
  </si>
  <si>
    <t xml:space="preserve">(3.7-16.4) </t>
  </si>
  <si>
    <t>successquitCRUDE2012AllPacificAllAllAllMaleAll</t>
  </si>
  <si>
    <t xml:space="preserve">(7.1-27.0) </t>
  </si>
  <si>
    <t>successquitCRUDE2012MaoriAllAllAllAllAllAll</t>
  </si>
  <si>
    <t xml:space="preserve">(6.9-11.7) </t>
  </si>
  <si>
    <t>successquitCRUDE2012MaoriAllAllAllAllFemaleAll</t>
  </si>
  <si>
    <t xml:space="preserve">(6.5-11.3) </t>
  </si>
  <si>
    <t>successquitCRUDE2012MaoriAllAllAllAllMaleAll</t>
  </si>
  <si>
    <t xml:space="preserve">(6.0-14.7) </t>
  </si>
  <si>
    <t xml:space="preserve">(8.9-18.6) </t>
  </si>
  <si>
    <t>quitlineCRUDETUS6AllAllAllAll10-14yrsAllAll</t>
  </si>
  <si>
    <t xml:space="preserve">quitline </t>
  </si>
  <si>
    <t xml:space="preserve">10-14 yrs </t>
  </si>
  <si>
    <t xml:space="preserve">(33.9-66.1) </t>
  </si>
  <si>
    <t>quitlineCRUDETUS6AllAllAllAll15-24yrsAllAll</t>
  </si>
  <si>
    <t xml:space="preserve">15-24 yrs </t>
  </si>
  <si>
    <t xml:space="preserve">(35.4-63.5) </t>
  </si>
  <si>
    <t>quitlineCRUDETUS6AllAllAllAll25-34yrsAllAll</t>
  </si>
  <si>
    <t xml:space="preserve">25-34 yrs </t>
  </si>
  <si>
    <t>quitlineCRUDETUS6AllAllAllAll35-44yrsAllAll</t>
  </si>
  <si>
    <t xml:space="preserve">35-44 yrs </t>
  </si>
  <si>
    <t xml:space="preserve">(25.6-68.8) </t>
  </si>
  <si>
    <t>quitlineCRUDETUS6AllAllAllAllAllagesAllAll</t>
  </si>
  <si>
    <t xml:space="preserve">All ages </t>
  </si>
  <si>
    <t xml:space="preserve">(40.0-55.0) </t>
  </si>
  <si>
    <t xml:space="preserve">(55-75) </t>
  </si>
  <si>
    <t>quitlineCRUDETUS6AllAllAllAllAllagesFemaleAll</t>
  </si>
  <si>
    <t xml:space="preserve">(37.2-55.8) </t>
  </si>
  <si>
    <t xml:space="preserve">(28-42) </t>
  </si>
  <si>
    <t>quitlineCRUDETUS6AllAllAllAllAllagesMaleAll</t>
  </si>
  <si>
    <t xml:space="preserve">(37.4-60.1) </t>
  </si>
  <si>
    <t>quitlineCRUDETUS6AllAllAllOther-EuroAllagesAllAll</t>
  </si>
  <si>
    <t xml:space="preserve">(38.9-57.6) </t>
  </si>
  <si>
    <t xml:space="preserve">(40-60) </t>
  </si>
  <si>
    <t>quitlineCRUDETUS6AllAllAllOther-EuroAllagesFemaleAll</t>
  </si>
  <si>
    <t>quitlineCRUDETUS6AllAllAllOther-EuroAllagesMaleAll</t>
  </si>
  <si>
    <t xml:space="preserve">(38.3-67.0) </t>
  </si>
  <si>
    <t>quitlineCRUDETUS6MaoriAllAllAllAllagesAllAll</t>
  </si>
  <si>
    <t xml:space="preserve">(39.9-64.0) </t>
  </si>
  <si>
    <t>quitlineCRUDETUS6MaoriAllAllAllAllagesFemaleAll</t>
  </si>
  <si>
    <t xml:space="preserve">(39.1-66.0) </t>
  </si>
  <si>
    <t>quitlineCRUDETUS6MaoriAllAllAllAllagesMaleAll</t>
  </si>
  <si>
    <t xml:space="preserve">(30.7-71.1) </t>
  </si>
  <si>
    <t>quitlineCRUDE2012AllAllAllAll15-19AllAll</t>
  </si>
  <si>
    <t xml:space="preserve">(0.7-11.1) </t>
  </si>
  <si>
    <t>quitlineCRUDE2012AllAllAllAll20-24AllAll</t>
  </si>
  <si>
    <t xml:space="preserve">(4.6-11.9) </t>
  </si>
  <si>
    <t>quitlineCRUDE2012AllAllAllAll25-34AllAll</t>
  </si>
  <si>
    <t xml:space="preserve">(13.7-24.1) </t>
  </si>
  <si>
    <t>quitlineCRUDE2012AllAllAllAll35-44AllAll</t>
  </si>
  <si>
    <t xml:space="preserve">(5.3-12.5) </t>
  </si>
  <si>
    <t>quitlineCRUDE2012AllAllAllAll45-54AllAll</t>
  </si>
  <si>
    <t xml:space="preserve">(8.4-18.2) </t>
  </si>
  <si>
    <t>quitlineCRUDE2012AllAllAllAll55-64AllAll</t>
  </si>
  <si>
    <t xml:space="preserve">(4.9-15.7) </t>
  </si>
  <si>
    <t>quitlineCRUDE2012AllAllAllAll65-74AllAll</t>
  </si>
  <si>
    <t xml:space="preserve">(6.1-37.4) </t>
  </si>
  <si>
    <t>quitlineCRUDE2012AllAllAllAll75+AllAll</t>
  </si>
  <si>
    <t>quitlineCRUDE2012AllAllAllAllAllAllAll</t>
  </si>
  <si>
    <t xml:space="preserve">(10.1-13.8) </t>
  </si>
  <si>
    <t>quitlineCRUDE2012AllAllAllAllAllFemaleAll</t>
  </si>
  <si>
    <t>quitlineCRUDE2012AllAllAllAllAllMaleAll</t>
  </si>
  <si>
    <t xml:space="preserve">(6.8-12.4) </t>
  </si>
  <si>
    <t>quitlineCRUDE2012AllAllAllOther-EuroAllAllAll</t>
  </si>
  <si>
    <t>quitlineCRUDE2012AllAllAllOther-EuroAllFemaleAll</t>
  </si>
  <si>
    <t xml:space="preserve">(10.6-18.5) </t>
  </si>
  <si>
    <t>quitlineCRUDE2012AllAllAllOther-EuroAllMaleAll</t>
  </si>
  <si>
    <t>quitlineCRUDE2012AllAllAsianAllAllAllAll</t>
  </si>
  <si>
    <t xml:space="preserve">(2.7-14.1) </t>
  </si>
  <si>
    <t>quitlineCRUDE2012AllAllAsianAllAllMaleAll</t>
  </si>
  <si>
    <t xml:space="preserve">(1.2-14.1) </t>
  </si>
  <si>
    <t>quitlineCRUDE2012AllPacificAllAllAllAllAll</t>
  </si>
  <si>
    <t xml:space="preserve">(5.2-20.8) </t>
  </si>
  <si>
    <t>quitlineCRUDE2012AllPacificAllAllAllFemaleAll</t>
  </si>
  <si>
    <t xml:space="preserve">(1.5-14.1) </t>
  </si>
  <si>
    <t>quitlineCRUDE2012AllPacificAllAllAllMaleAll</t>
  </si>
  <si>
    <t xml:space="preserve">(6.3-33.4) </t>
  </si>
  <si>
    <t>quitlineCRUDE2012MaoriAllAllAllAllAllAll</t>
  </si>
  <si>
    <t xml:space="preserve">(12.0-20.3) </t>
  </si>
  <si>
    <t>quitlineCRUDE2012MaoriAllAllAllAllFemaleAll</t>
  </si>
  <si>
    <t xml:space="preserve">(14.2-25.3) </t>
  </si>
  <si>
    <t>quitlineCRUDE2012MaoriAllAllAllAllMaleAll</t>
  </si>
  <si>
    <t xml:space="preserve">(6.0-20.6) </t>
  </si>
  <si>
    <t>adult_shscar_non_smCRUDE2006AllAllAllAll15-19AllAll</t>
  </si>
  <si>
    <t xml:space="preserve">adult_shscar_non_sm </t>
  </si>
  <si>
    <t xml:space="preserve">(13.7-20.6) </t>
  </si>
  <si>
    <t>adult_shscar_non_smCRUDE2006AllAllAllAll20-24AllAll</t>
  </si>
  <si>
    <t xml:space="preserve">(12.9-22.2) </t>
  </si>
  <si>
    <t xml:space="preserve">(27-46) </t>
  </si>
  <si>
    <t>adult_shscar_non_smCRUDE2006AllAllAllAll25-34AllAll</t>
  </si>
  <si>
    <t xml:space="preserve">(3.8-7.0) </t>
  </si>
  <si>
    <t>adult_shscar_non_smCRUDE2006AllAllAllAll35-44AllAll</t>
  </si>
  <si>
    <t xml:space="preserve">(2.6-4.6) </t>
  </si>
  <si>
    <t>adult_shscar_non_smCRUDE2006AllAllAllAll45-54AllAll</t>
  </si>
  <si>
    <t xml:space="preserve">(3.4-6.0) </t>
  </si>
  <si>
    <t>adult_shscar_non_smCRUDE2006AllAllAllAll55-64AllAll</t>
  </si>
  <si>
    <t xml:space="preserve">(2.2-4.6) </t>
  </si>
  <si>
    <t xml:space="preserve">(1.2-3.6) </t>
  </si>
  <si>
    <t>adult_shscar_non_smCRUDE2006AllAllAllAll65-74AllAll</t>
  </si>
  <si>
    <t xml:space="preserve">(2.7-5.9) </t>
  </si>
  <si>
    <t>adult_shscar_non_smCRUDE2006AllAllAllAll75+AllAll</t>
  </si>
  <si>
    <t xml:space="preserve">(0.9-2.8) </t>
  </si>
  <si>
    <t>adult_shscar_non_smCRUDE2006AllAllAllAllAllAllAll</t>
  </si>
  <si>
    <t xml:space="preserve">(5.5-6.9) </t>
  </si>
  <si>
    <t xml:space="preserve">(145-181) </t>
  </si>
  <si>
    <t>adult_shscar_non_smCRUDE2006AllAllAllAllAllFemaleAll</t>
  </si>
  <si>
    <t xml:space="preserve">(4.6-6.2) </t>
  </si>
  <si>
    <t>adult_shscar_non_smCRUDE2006AllAllAllAllAllMaleAll</t>
  </si>
  <si>
    <t xml:space="preserve">(6.0-8.2) </t>
  </si>
  <si>
    <t xml:space="preserve">(75-103) </t>
  </si>
  <si>
    <t>adult_shscar_non_smCRUDE2006AllAllAllOther-EuroAllAllAll</t>
  </si>
  <si>
    <t xml:space="preserve">(4.7-6.2) </t>
  </si>
  <si>
    <t xml:space="preserve">(103-135) </t>
  </si>
  <si>
    <t>adult_shscar_non_smCRUDE2006AllAllAllOther-EuroAllFemaleAll</t>
  </si>
  <si>
    <t xml:space="preserve">(3.8-5.4) </t>
  </si>
  <si>
    <t xml:space="preserve">(43-62) </t>
  </si>
  <si>
    <t>adult_shscar_non_smCRUDE2006AllAllAllOther-EuroAllMaleAll</t>
  </si>
  <si>
    <t xml:space="preserve">(5.3-7.6) </t>
  </si>
  <si>
    <t xml:space="preserve">(55-80) </t>
  </si>
  <si>
    <t>adult_shscar_non_smCRUDE2006AllAllAsianAllAllAllAll</t>
  </si>
  <si>
    <t xml:space="preserve">(4.8-9.1) </t>
  </si>
  <si>
    <t>adult_shscar_non_smCRUDE2006AllAllAsianAllAllFemaleAll</t>
  </si>
  <si>
    <t xml:space="preserve">(4.5-9.8) </t>
  </si>
  <si>
    <t>adult_shscar_non_smCRUDE2006AllAllAsianAllAllMaleAll</t>
  </si>
  <si>
    <t xml:space="preserve">(3.9-10.8) </t>
  </si>
  <si>
    <t>adult_shscar_non_smCRUDE2006AllPacificAllAllAllAllAll</t>
  </si>
  <si>
    <t xml:space="preserve">(8.0-14.3) </t>
  </si>
  <si>
    <t>adult_shscar_non_smCRUDE2006AllPacificAllAllAllFemaleAll</t>
  </si>
  <si>
    <t xml:space="preserve">(5.9-13.3) </t>
  </si>
  <si>
    <t>adult_shscar_non_smCRUDE2006AllPacificAllAllAllMaleAll</t>
  </si>
  <si>
    <t>adult_shscar_non_smCRUDE2006MaoriAllAllAllAllAllAll</t>
  </si>
  <si>
    <t xml:space="preserve">(11.9-15.8) </t>
  </si>
  <si>
    <t xml:space="preserve">(28-37) </t>
  </si>
  <si>
    <t>adult_shscar_non_smCRUDE2006MaoriAllAllAllAllFemaleAll</t>
  </si>
  <si>
    <t xml:space="preserve">(11.4-16.6) </t>
  </si>
  <si>
    <t>adult_shscar_non_smCRUDE2006MaoriAllAllAllAllMaleAll</t>
  </si>
  <si>
    <t xml:space="preserve">(11.0-16.8) </t>
  </si>
  <si>
    <t xml:space="preserve">(23-40) </t>
  </si>
  <si>
    <t xml:space="preserve">(21-41) </t>
  </si>
  <si>
    <t>adult_shscar_non_smCRUDE2012AllAllAllAll15-19AllAll</t>
  </si>
  <si>
    <t xml:space="preserve">(6.1-12.8) </t>
  </si>
  <si>
    <t xml:space="preserve">(16-34) </t>
  </si>
  <si>
    <t>adult_shscar_non_smCRUDE2012AllAllAllAll20-24AllAll</t>
  </si>
  <si>
    <t xml:space="preserve">(4.8-10.2) </t>
  </si>
  <si>
    <t>adult_shscar_non_smCRUDE2012AllAllAllAll25-34AllAll</t>
  </si>
  <si>
    <t xml:space="preserve">(2.4-5.0) </t>
  </si>
  <si>
    <t>adult_shscar_non_smCRUDE2012AllAllAllAll35-44AllAll</t>
  </si>
  <si>
    <t xml:space="preserve">(1.2-4.1) </t>
  </si>
  <si>
    <t>adult_shscar_non_smCRUDE2012AllAllAllAll45-54AllAll</t>
  </si>
  <si>
    <t xml:space="preserve">(1.7-3.4) </t>
  </si>
  <si>
    <t>adult_shscar_non_smCRUDE2012AllAllAllAll55-64AllAll</t>
  </si>
  <si>
    <t xml:space="preserve">(1.1-2.7) </t>
  </si>
  <si>
    <t>adult_shscar_non_smCRUDE2012AllAllAllAll65-74AllAll</t>
  </si>
  <si>
    <t xml:space="preserve">(0.9-2.4) </t>
  </si>
  <si>
    <t>adult_shscar_non_smCRUDE2012AllAllAllAll75+AllAll</t>
  </si>
  <si>
    <t>adult_shscar_non_smCRUDE2012AllAllAllAllAllAllAll</t>
  </si>
  <si>
    <t xml:space="preserve">(2.8-3.9) </t>
  </si>
  <si>
    <t xml:space="preserve">(81-113) </t>
  </si>
  <si>
    <t>adult_shscar_non_smCRUDE2012AllAllAllAllAllFemaleAll</t>
  </si>
  <si>
    <t xml:space="preserve">(2.3-3.7) </t>
  </si>
  <si>
    <t>adult_shscar_non_smCRUDE2012AllAllAllAllAllMaleAll</t>
  </si>
  <si>
    <t xml:space="preserve">(3.0-4.6) </t>
  </si>
  <si>
    <t xml:space="preserve">(42-64) </t>
  </si>
  <si>
    <t>adult_shscar_non_smCRUDE2012AllAllAllOther-EuroAllAllAll</t>
  </si>
  <si>
    <t xml:space="preserve">(2.3-3.5) </t>
  </si>
  <si>
    <t xml:space="preserve">(53-79) </t>
  </si>
  <si>
    <t>adult_shscar_non_smCRUDE2012AllAllAllOther-EuroAllFemaleAll</t>
  </si>
  <si>
    <t xml:space="preserve">(21-36) </t>
  </si>
  <si>
    <t>adult_shscar_non_smCRUDE2012AllAllAllOther-EuroAllMaleAll</t>
  </si>
  <si>
    <t xml:space="preserve">(2.6-4.5) </t>
  </si>
  <si>
    <t xml:space="preserve">(28-49) </t>
  </si>
  <si>
    <t>adult_shscar_non_smCRUDE2012AllAllAsianAllAllAllAll</t>
  </si>
  <si>
    <t>adult_shscar_non_smCRUDE2012AllAllAsianAllAllFemaleAll</t>
  </si>
  <si>
    <t>adult_shscar_non_smCRUDE2012AllAllAsianAllAllMaleAll</t>
  </si>
  <si>
    <t xml:space="preserve">(0.9-3.8) </t>
  </si>
  <si>
    <t>adult_shscar_non_smCRUDE2012AllPacificAllAllAllAllAll</t>
  </si>
  <si>
    <t xml:space="preserve">(5.2-10.8) </t>
  </si>
  <si>
    <t>adult_shscar_non_smCRUDE2012AllPacificAllAllAllFemaleAll</t>
  </si>
  <si>
    <t xml:space="preserve">(4.9-12.3) </t>
  </si>
  <si>
    <t>adult_shscar_non_smCRUDE2012AllPacificAllAllAllMaleAll</t>
  </si>
  <si>
    <t xml:space="preserve">(4.5-11.5) </t>
  </si>
  <si>
    <t>adult_shscar_non_smCRUDE2012MaoriAllAllAllAllAllAll</t>
  </si>
  <si>
    <t xml:space="preserve">(6.0-10.0) </t>
  </si>
  <si>
    <t>adult_shscar_non_smCRUDE2012MaoriAllAllAllAllFemaleAll</t>
  </si>
  <si>
    <t xml:space="preserve">(4.9-9.3) </t>
  </si>
  <si>
    <t>adult_shscar_non_smCRUDE2012MaoriAllAllAllAllMaleAll</t>
  </si>
  <si>
    <t xml:space="preserve">(6.1-12.2) </t>
  </si>
  <si>
    <t xml:space="preserve">(9.2-13.9) </t>
  </si>
  <si>
    <t xml:space="preserve">(2.7-6.5) </t>
  </si>
  <si>
    <t xml:space="preserve">(4.5-9.4) </t>
  </si>
  <si>
    <t>adult_shshome_non_smCRUDE2006AllAllAllAll15-19AllAll</t>
  </si>
  <si>
    <t xml:space="preserve">adult_shshome_non_sm </t>
  </si>
  <si>
    <t xml:space="preserve">(14.9-22.7) </t>
  </si>
  <si>
    <t xml:space="preserve">(38-58) </t>
  </si>
  <si>
    <t>adult_shshome_non_smCRUDE2006AllAllAllAll20-24AllAll</t>
  </si>
  <si>
    <t xml:space="preserve">(10.9-19.7) </t>
  </si>
  <si>
    <t xml:space="preserve">(23-41) </t>
  </si>
  <si>
    <t>adult_shshome_non_smCRUDE2006AllAllAllAll25-34AllAll</t>
  </si>
  <si>
    <t xml:space="preserve">(3.2-5.9) </t>
  </si>
  <si>
    <t>adult_shshome_non_smCRUDE2006AllAllAllAll35-44AllAll</t>
  </si>
  <si>
    <t xml:space="preserve">(3.4-5.3) </t>
  </si>
  <si>
    <t>adult_shshome_non_smCRUDE2006AllAllAllAll45-54AllAll</t>
  </si>
  <si>
    <t xml:space="preserve">(6.2-9.1) </t>
  </si>
  <si>
    <t>adult_shshome_non_smCRUDE2006AllAllAllAll55-64AllAll</t>
  </si>
  <si>
    <t xml:space="preserve">(5.7-9.5) </t>
  </si>
  <si>
    <t>adult_shshome_non_smCRUDE2006AllAllAllAll65-74AllAll</t>
  </si>
  <si>
    <t xml:space="preserve">(4.0-7.3) </t>
  </si>
  <si>
    <t>adult_shshome_non_smCRUDE2006AllAllAllAll75+AllAll</t>
  </si>
  <si>
    <t xml:space="preserve">(3.4-6.4) </t>
  </si>
  <si>
    <t>adult_shshome_non_smCRUDE2006AllAllAllAllAllAllAll</t>
  </si>
  <si>
    <t xml:space="preserve">(7.0-8.4) </t>
  </si>
  <si>
    <t xml:space="preserve">(184-221) </t>
  </si>
  <si>
    <t>adult_shshome_non_smCRUDE2006AllAllAllAllAllFemaleAll</t>
  </si>
  <si>
    <t xml:space="preserve">(6.3-8.1) </t>
  </si>
  <si>
    <t xml:space="preserve">(87-113) </t>
  </si>
  <si>
    <t>adult_shshome_non_smCRUDE2006AllAllAllAllAllMaleAll</t>
  </si>
  <si>
    <t xml:space="preserve">(7.2-9.5) </t>
  </si>
  <si>
    <t xml:space="preserve">(90-119) </t>
  </si>
  <si>
    <t>adult_shshome_non_smCRUDE2006AllAllAllOther-EuroAllAllAll</t>
  </si>
  <si>
    <t xml:space="preserve">(5.9-7.3) </t>
  </si>
  <si>
    <t xml:space="preserve">(128-160) </t>
  </si>
  <si>
    <t>adult_shshome_non_smCRUDE2006AllAllAllOther-EuroAllFemaleAll</t>
  </si>
  <si>
    <t xml:space="preserve">(4.9-6.8) </t>
  </si>
  <si>
    <t xml:space="preserve">(56-77) </t>
  </si>
  <si>
    <t>adult_shshome_non_smCRUDE2006AllAllAllOther-EuroAllMaleAll</t>
  </si>
  <si>
    <t xml:space="preserve">(6.3-8.7) </t>
  </si>
  <si>
    <t xml:space="preserve">(66-91) </t>
  </si>
  <si>
    <t>adult_shshome_non_smCRUDE2006AllAllAsianAllAllAllAll</t>
  </si>
  <si>
    <t xml:space="preserve">(6.4-11.5) </t>
  </si>
  <si>
    <t>adult_shshome_non_smCRUDE2006AllAllAsianAllAllFemaleAll</t>
  </si>
  <si>
    <t xml:space="preserve">(8.1-14.7) </t>
  </si>
  <si>
    <t>adult_shshome_non_smCRUDE2006AllAllAsianAllAllMaleAll</t>
  </si>
  <si>
    <t xml:space="preserve">(3.1-9.8) </t>
  </si>
  <si>
    <t xml:space="preserve">(3.6-8.4) </t>
  </si>
  <si>
    <t>adult_shshome_non_smCRUDE2006AllPacificAllAllAllAllAll</t>
  </si>
  <si>
    <t>adult_shshome_non_smCRUDE2006AllPacificAllAllAllFemaleAll</t>
  </si>
  <si>
    <t>adult_shshome_non_smCRUDE2006AllPacificAllAllAllMaleAll</t>
  </si>
  <si>
    <t xml:space="preserve">(13.9-25.8) </t>
  </si>
  <si>
    <t>adult_shshome_non_smCRUDE2006MaoriAllAllAllAllAllAll</t>
  </si>
  <si>
    <t xml:space="preserve">(33-44) </t>
  </si>
  <si>
    <t>adult_shshome_non_smCRUDE2006MaoriAllAllAllAllFemaleAll</t>
  </si>
  <si>
    <t xml:space="preserve">(12.6-19.0) </t>
  </si>
  <si>
    <t>adult_shshome_non_smCRUDE2006MaoriAllAllAllAllMaleAll</t>
  </si>
  <si>
    <t xml:space="preserve">(69-93) </t>
  </si>
  <si>
    <t xml:space="preserve">(3.4-8.2) </t>
  </si>
  <si>
    <t>adult_shshome_non_smCRUDE2012AllAllAllAll15-19AllAll</t>
  </si>
  <si>
    <t xml:space="preserve">(7.5-13.0) </t>
  </si>
  <si>
    <t>adult_shshome_non_smCRUDE2012AllAllAllAll20-24AllAll</t>
  </si>
  <si>
    <t xml:space="preserve">(4.5-10.1) </t>
  </si>
  <si>
    <t>adult_shshome_non_smCRUDE2012AllAllAllAll25-34AllAll</t>
  </si>
  <si>
    <t>adult_shshome_non_smCRUDE2012AllAllAllAll35-44AllAll</t>
  </si>
  <si>
    <t xml:space="preserve">(1.7-3.7) </t>
  </si>
  <si>
    <t>adult_shshome_non_smCRUDE2012AllAllAllAll45-54AllAll</t>
  </si>
  <si>
    <t>adult_shshome_non_smCRUDE2012AllAllAllAll55-64AllAll</t>
  </si>
  <si>
    <t xml:space="preserve">(1.4-3.2) </t>
  </si>
  <si>
    <t>adult_shshome_non_smCRUDE2012AllAllAllAll65-74AllAll</t>
  </si>
  <si>
    <t xml:space="preserve">(2.0-4.2) </t>
  </si>
  <si>
    <t>adult_shshome_non_smCRUDE2012AllAllAllAll75+AllAll</t>
  </si>
  <si>
    <t>adult_shshome_non_smCRUDE2012AllAllAllAllAllAllAll</t>
  </si>
  <si>
    <t xml:space="preserve">(3.2-4.3) </t>
  </si>
  <si>
    <t xml:space="preserve">(91-123) </t>
  </si>
  <si>
    <t>adult_shshome_non_smCRUDE2012AllAllAllAllAllFemaleAll</t>
  </si>
  <si>
    <t xml:space="preserve">(2.4-3.8) </t>
  </si>
  <si>
    <t xml:space="preserve">(37-57) </t>
  </si>
  <si>
    <t xml:space="preserve">(2.6-6.1) </t>
  </si>
  <si>
    <t>adult_shshome_non_smCRUDE2012AllAllAllAllAllMaleAll</t>
  </si>
  <si>
    <t xml:space="preserve">(3.5-5.3) </t>
  </si>
  <si>
    <t xml:space="preserve">(49-73) </t>
  </si>
  <si>
    <t>adult_shshome_non_smCRUDE2012AllAllAllOther-EuroAllAllAll</t>
  </si>
  <si>
    <t xml:space="preserve">(2.8-4.0) </t>
  </si>
  <si>
    <t xml:space="preserve">(64-90) </t>
  </si>
  <si>
    <t>adult_shshome_non_smCRUDE2012AllAllAllOther-EuroAllFemaleAll</t>
  </si>
  <si>
    <t xml:space="preserve">(2.2-3.6) </t>
  </si>
  <si>
    <t xml:space="preserve">(25-43) </t>
  </si>
  <si>
    <t>adult_shshome_non_smCRUDE2012AllAllAllOther-EuroAllMaleAll</t>
  </si>
  <si>
    <t xml:space="preserve">(3.1-5.0) </t>
  </si>
  <si>
    <t>adult_shshome_non_smCRUDE2012AllAllAsianAllAllAllAll</t>
  </si>
  <si>
    <t xml:space="preserve">(1.3-4.3) </t>
  </si>
  <si>
    <t>adult_shshome_non_smCRUDE2012AllAllAsianAllAllFemaleAll</t>
  </si>
  <si>
    <t xml:space="preserve">(1-10) </t>
  </si>
  <si>
    <t>adult_shshome_non_smCRUDE2012AllAllAsianAllAllMaleAll</t>
  </si>
  <si>
    <t xml:space="preserve">(1.2-5.5) </t>
  </si>
  <si>
    <t>adult_shshome_non_smCRUDE2012AllPacificAllAllAllAllAll</t>
  </si>
  <si>
    <t>adult_shshome_non_smCRUDE2012AllPacificAllAllAllFemaleAll</t>
  </si>
  <si>
    <t xml:space="preserve">(2.8-9.0) </t>
  </si>
  <si>
    <t>adult_shshome_non_smCRUDE2012AllPacificAllAllAllMaleAll</t>
  </si>
  <si>
    <t xml:space="preserve">(3.0-12.0) </t>
  </si>
  <si>
    <t>adult_shshome_non_smCRUDE2012MaoriAllAllAllAllAllAll</t>
  </si>
  <si>
    <t xml:space="preserve">(7.0-12.4) </t>
  </si>
  <si>
    <t>adult_shshome_non_smCRUDE2012MaoriAllAllAllAllFemaleAll</t>
  </si>
  <si>
    <t>adult_shshome_non_smCRUDE2012MaoriAllAllAllAllMaleAll</t>
  </si>
  <si>
    <t xml:space="preserve">(8.7-16.5) </t>
  </si>
  <si>
    <t>current_smokerCRUDE2006AllAllAllAll15-19AllAll</t>
  </si>
  <si>
    <t xml:space="preserve">(52-75) </t>
  </si>
  <si>
    <t>current_smokerCRUDE2006AllAllAllAll20-24AllAll</t>
  </si>
  <si>
    <t>current_smokerCRUDE2006AllAllAllAll25-34AllAll</t>
  </si>
  <si>
    <t xml:space="preserve">(141-167) </t>
  </si>
  <si>
    <t>current_smokerCRUDE2006AllAllAllAll35-44AllAll</t>
  </si>
  <si>
    <t xml:space="preserve">(20.4-24.2) </t>
  </si>
  <si>
    <t xml:space="preserve">(129-153) </t>
  </si>
  <si>
    <t>current_smokerCRUDE2006AllAllAllAll45-54AllAll</t>
  </si>
  <si>
    <t xml:space="preserve">(19.1-24.0) </t>
  </si>
  <si>
    <t xml:space="preserve">(111-140) </t>
  </si>
  <si>
    <t>current_smokerCRUDE2006AllAllAllAll55-64AllAll</t>
  </si>
  <si>
    <t xml:space="preserve">(59-74) </t>
  </si>
  <si>
    <t>current_smokerCRUDE2006AllAllAllAll65-74AllAll</t>
  </si>
  <si>
    <t xml:space="preserve">(9.0-13.2) </t>
  </si>
  <si>
    <t>current_smokerCRUDE2006AllAllAllAll75+AllAll</t>
  </si>
  <si>
    <t>current_smokerCRUDE2006AllAllAllAllAllAllAll</t>
  </si>
  <si>
    <t xml:space="preserve">(19.1-21.1) </t>
  </si>
  <si>
    <t xml:space="preserve">(638-704) </t>
  </si>
  <si>
    <t>current_smokerCRUDE2006AllAllAllAllAllFemaleAll</t>
  </si>
  <si>
    <t xml:space="preserve">(17.7-20.2) </t>
  </si>
  <si>
    <t xml:space="preserve">(305-348) </t>
  </si>
  <si>
    <t>current_smokerCRUDE2006AllAllAllAllAllMaleAll</t>
  </si>
  <si>
    <t xml:space="preserve">(19.9-22.7) </t>
  </si>
  <si>
    <t xml:space="preserve">(322-367) </t>
  </si>
  <si>
    <t xml:space="preserve">(35-43) </t>
  </si>
  <si>
    <t>current_smokerCRUDE2006AllAllAllOther-EuroAllAllAll</t>
  </si>
  <si>
    <t xml:space="preserve">(17.6-19.8) </t>
  </si>
  <si>
    <t xml:space="preserve">(479-538) </t>
  </si>
  <si>
    <t>current_smokerCRUDE2006AllAllAllOther-EuroAllFemaleAll</t>
  </si>
  <si>
    <t xml:space="preserve">(16.6-19.4) </t>
  </si>
  <si>
    <t xml:space="preserve">(233-272) </t>
  </si>
  <si>
    <t>current_smokerCRUDE2006AllAllAllOther-EuroAllMaleAll</t>
  </si>
  <si>
    <t xml:space="preserve">(17.9-21.0) </t>
  </si>
  <si>
    <t xml:space="preserve">(236-277) </t>
  </si>
  <si>
    <t>current_smokerCRUDE2006AllAllAsianAllAllAllAll</t>
  </si>
  <si>
    <t>current_smokerCRUDE2006AllAllAsianAllAllFemaleAll</t>
  </si>
  <si>
    <t>current_smokerCRUDE2006AllAllAsianAllAllMaleAll</t>
  </si>
  <si>
    <t xml:space="preserve">(14.3-22.4) </t>
  </si>
  <si>
    <t xml:space="preserve">(122-146) </t>
  </si>
  <si>
    <t>current_smokerCRUDE2006AllPacificAllAllAllAllAll</t>
  </si>
  <si>
    <t xml:space="preserve">(23.9-30.6) </t>
  </si>
  <si>
    <t xml:space="preserve">(42-54) </t>
  </si>
  <si>
    <t>current_smokerCRUDE2006AllPacificAllAllAllFemaleAll</t>
  </si>
  <si>
    <t xml:space="preserve">(17.4-25.6) </t>
  </si>
  <si>
    <t>current_smokerCRUDE2006AllPacificAllAllAllMaleAll</t>
  </si>
  <si>
    <t xml:space="preserve">(28.1-39.4) </t>
  </si>
  <si>
    <t>current_smokerCRUDE2006MaoriAllAllAllAllAllAll</t>
  </si>
  <si>
    <t xml:space="preserve">(39.9-44.3) </t>
  </si>
  <si>
    <t xml:space="preserve">(166-184) </t>
  </si>
  <si>
    <t xml:space="preserve">(40-49) </t>
  </si>
  <si>
    <t>current_smokerCRUDE2006MaoriAllAllAllAllFemaleAll</t>
  </si>
  <si>
    <t xml:space="preserve">(42.1-48.1) </t>
  </si>
  <si>
    <t xml:space="preserve">(91-104) </t>
  </si>
  <si>
    <t>current_smokerCRUDE2006MaoriAllAllAllAllMaleAll</t>
  </si>
  <si>
    <t xml:space="preserve">(35.0-42.9) </t>
  </si>
  <si>
    <t xml:space="preserve">(70-85) </t>
  </si>
  <si>
    <t xml:space="preserve">(22-33) </t>
  </si>
  <si>
    <t xml:space="preserve">(8.0-13.0) </t>
  </si>
  <si>
    <t>current_smokerCRUDE2012AllAllAllAll15-19AllAll</t>
  </si>
  <si>
    <t>current_smokerCRUDE2012AllAllAllAll20-24AllAll</t>
  </si>
  <si>
    <t xml:space="preserve">(72-98) </t>
  </si>
  <si>
    <t>current_smokerCRUDE2012AllAllAllAll25-34AllAll</t>
  </si>
  <si>
    <t xml:space="preserve">(22.2-26.9) </t>
  </si>
  <si>
    <t xml:space="preserve">(130-157) </t>
  </si>
  <si>
    <t>current_smokerCRUDE2012AllAllAllAll35-44AllAll</t>
  </si>
  <si>
    <t xml:space="preserve">(18.8-22.5) </t>
  </si>
  <si>
    <t xml:space="preserve">(110-132) </t>
  </si>
  <si>
    <t>current_smokerCRUDE2012AllAllAllAll45-54AllAll</t>
  </si>
  <si>
    <t xml:space="preserve">(111-137) </t>
  </si>
  <si>
    <t>current_smokerCRUDE2012AllAllAllAll55-64AllAll</t>
  </si>
  <si>
    <t xml:space="preserve">(66-85) </t>
  </si>
  <si>
    <t>current_smokerCRUDE2012AllAllAllAll65-74AllAll</t>
  </si>
  <si>
    <t>current_smokerCRUDE2012AllAllAllAll75+AllAll</t>
  </si>
  <si>
    <t>current_smokerCRUDE2012AllAllAllAllAllAllAll</t>
  </si>
  <si>
    <t xml:space="preserve">(16.7-18.5) </t>
  </si>
  <si>
    <t xml:space="preserve">(595-659) </t>
  </si>
  <si>
    <t>current_smokerCRUDE2012AllAllAllAllAllFemaleAll</t>
  </si>
  <si>
    <t xml:space="preserve">(15.4-17.5) </t>
  </si>
  <si>
    <t xml:space="preserve">(282-321) </t>
  </si>
  <si>
    <t xml:space="preserve">(100-118) </t>
  </si>
  <si>
    <t>current_smokerCRUDE2012AllAllAllAllAllMaleAll</t>
  </si>
  <si>
    <t xml:space="preserve">(17.4-20.1) </t>
  </si>
  <si>
    <t xml:space="preserve">(303-349) </t>
  </si>
  <si>
    <t xml:space="preserve">(16.4-20.9) </t>
  </si>
  <si>
    <t>current_smokerCRUDE2012AllAllAllOther-EuroAllAllAll</t>
  </si>
  <si>
    <t xml:space="preserve">(14.3-16.5) </t>
  </si>
  <si>
    <t xml:space="preserve">(390-447) </t>
  </si>
  <si>
    <t>current_smokerCRUDE2012AllAllAllOther-EuroAllFemaleAll</t>
  </si>
  <si>
    <t xml:space="preserve">(13.2-15.6) </t>
  </si>
  <si>
    <t xml:space="preserve">(184-219) </t>
  </si>
  <si>
    <t>current_smokerCRUDE2012AllAllAllOther-EuroAllMaleAll</t>
  </si>
  <si>
    <t xml:space="preserve">(15.0-18.0) </t>
  </si>
  <si>
    <t xml:space="preserve">(197-237) </t>
  </si>
  <si>
    <t>current_smokerCRUDE2012AllAllAsianAllAllAllAll</t>
  </si>
  <si>
    <t xml:space="preserve">(32-53) </t>
  </si>
  <si>
    <t>current_smokerCRUDE2012AllAllAsianAllAllFemaleAll</t>
  </si>
  <si>
    <t>current_smokerCRUDE2012AllAllAsianAllAllMaleAll</t>
  </si>
  <si>
    <t xml:space="preserve">(11.5-20.9) </t>
  </si>
  <si>
    <t xml:space="preserve">(24-44) </t>
  </si>
  <si>
    <t xml:space="preserve">(59-78) </t>
  </si>
  <si>
    <t>current_smokerCRUDE2012AllPacificAllAllAllAllAll</t>
  </si>
  <si>
    <t xml:space="preserve">(20.8-29.0) </t>
  </si>
  <si>
    <t>current_smokerCRUDE2012AllPacificAllAllAllFemaleAll</t>
  </si>
  <si>
    <t xml:space="preserve">(17.9-28.1) </t>
  </si>
  <si>
    <t>current_smokerCRUDE2012AllPacificAllAllAllMaleAll</t>
  </si>
  <si>
    <t xml:space="preserve">(22.2-32.7) </t>
  </si>
  <si>
    <t>current_smokerCRUDE2012MaoriAllAllAllAllAllAll</t>
  </si>
  <si>
    <t xml:space="preserve">(36.8-41.7) </t>
  </si>
  <si>
    <t xml:space="preserve">(166-188) </t>
  </si>
  <si>
    <t>current_smokerCRUDE2012MaoriAllAllAllAllFemaleAll</t>
  </si>
  <si>
    <t xml:space="preserve">(39.3-44.5) </t>
  </si>
  <si>
    <t xml:space="preserve">(92-104) </t>
  </si>
  <si>
    <t>current_smokerCRUDE2012MaoriAllAllAllAllMaleAll</t>
  </si>
  <si>
    <t xml:space="preserve">(32.7-40.4) </t>
  </si>
  <si>
    <t xml:space="preserve">(71-88) </t>
  </si>
  <si>
    <t xml:space="preserve">(44-61) </t>
  </si>
  <si>
    <t>daily_smokerCRUDE2006AllAllAllAll15-19AllAll</t>
  </si>
  <si>
    <t xml:space="preserve">(46-67) </t>
  </si>
  <si>
    <t>daily_smokerCRUDE2006AllAllAllAll20-24AllAll</t>
  </si>
  <si>
    <t xml:space="preserve">(61-83) </t>
  </si>
  <si>
    <t>daily_smokerCRUDE2006AllAllAllAll25-34AllAll</t>
  </si>
  <si>
    <t xml:space="preserve">(126-152) </t>
  </si>
  <si>
    <t>daily_smokerCRUDE2006AllAllAllAll35-44AllAll</t>
  </si>
  <si>
    <t xml:space="preserve">(18.6-22.1) </t>
  </si>
  <si>
    <t xml:space="preserve">(118-140) </t>
  </si>
  <si>
    <t>daily_smokerCRUDE2006AllAllAllAll45-54AllAll</t>
  </si>
  <si>
    <t xml:space="preserve">(103-132) </t>
  </si>
  <si>
    <t>daily_smokerCRUDE2006AllAllAllAll55-64AllAll</t>
  </si>
  <si>
    <t>daily_smokerCRUDE2006AllAllAllAll65-74AllAll</t>
  </si>
  <si>
    <t>daily_smokerCRUDE2006AllAllAllAll75+AllAll</t>
  </si>
  <si>
    <t>daily_smokerCRUDE2006AllAllAllAllAllAllAll</t>
  </si>
  <si>
    <t xml:space="preserve">(17.4-19.2) </t>
  </si>
  <si>
    <t xml:space="preserve">(581-642) </t>
  </si>
  <si>
    <t>daily_smokerCRUDE2006AllAllAllAllAllFemaleAll</t>
  </si>
  <si>
    <t xml:space="preserve">(15.9-18.3) </t>
  </si>
  <si>
    <t xml:space="preserve">(275-316) </t>
  </si>
  <si>
    <t>daily_smokerCRUDE2006AllAllAllAllAllMaleAll</t>
  </si>
  <si>
    <t xml:space="preserve">(18.3-20.8) </t>
  </si>
  <si>
    <t xml:space="preserve">(296-337) </t>
  </si>
  <si>
    <t>daily_smokerCRUDE2006AllAllAllOther-EuroAllAllAll</t>
  </si>
  <si>
    <t xml:space="preserve">(16.0-18.1) </t>
  </si>
  <si>
    <t xml:space="preserve">(436-491) </t>
  </si>
  <si>
    <t>daily_smokerCRUDE2006AllAllAllOther-EuroAllFemaleAll</t>
  </si>
  <si>
    <t xml:space="preserve">(14.9-17.6) </t>
  </si>
  <si>
    <t xml:space="preserve">(209-247) </t>
  </si>
  <si>
    <t>daily_smokerCRUDE2006AllAllAllOther-EuroAllMaleAll</t>
  </si>
  <si>
    <t xml:space="preserve">(16.5-19.4) </t>
  </si>
  <si>
    <t xml:space="preserve">(217-255) </t>
  </si>
  <si>
    <t>daily_smokerCRUDE2006AllAllAsianAllAllAllAll</t>
  </si>
  <si>
    <t xml:space="preserve">(7.5-11.3) </t>
  </si>
  <si>
    <t>daily_smokerCRUDE2006AllAllAsianAllAllFemaleAll</t>
  </si>
  <si>
    <t>daily_smokerCRUDE2006AllAllAsianAllAllMaleAll</t>
  </si>
  <si>
    <t xml:space="preserve">(11.8-18.7) </t>
  </si>
  <si>
    <t>daily_smokerCRUDE2006AllPacificAllAllAllAllAll</t>
  </si>
  <si>
    <t xml:space="preserve">(21.7-28.1) </t>
  </si>
  <si>
    <t>daily_smokerCRUDE2006AllPacificAllAllAllFemaleAll</t>
  </si>
  <si>
    <t xml:space="preserve">(15.9-24.1) </t>
  </si>
  <si>
    <t>daily_smokerCRUDE2006AllPacificAllAllAllMaleAll</t>
  </si>
  <si>
    <t xml:space="preserve">(25.5-35.7) </t>
  </si>
  <si>
    <t>daily_smokerCRUDE2006MaoriAllAllAllAllAllAll</t>
  </si>
  <si>
    <t xml:space="preserve">(36.9-41.5) </t>
  </si>
  <si>
    <t xml:space="preserve">(153-173) </t>
  </si>
  <si>
    <t>daily_smokerCRUDE2006MaoriAllAllAllAllFemaleAll</t>
  </si>
  <si>
    <t xml:space="preserve">(38.5-45.0) </t>
  </si>
  <si>
    <t xml:space="preserve">(84-98) </t>
  </si>
  <si>
    <t>daily_smokerCRUDE2006MaoriAllAllAllAllMaleAll</t>
  </si>
  <si>
    <t xml:space="preserve">(32.5-40.3) </t>
  </si>
  <si>
    <t xml:space="preserve">(65-80) </t>
  </si>
  <si>
    <t>daily_smokerCRUDE2012AllAllAllAll15-19AllAll</t>
  </si>
  <si>
    <t>daily_smokerCRUDE2012AllAllAllAll20-24AllAll</t>
  </si>
  <si>
    <t xml:space="preserve">(61-87) </t>
  </si>
  <si>
    <t>daily_smokerCRUDE2012AllAllAllAll25-34AllAll</t>
  </si>
  <si>
    <t>daily_smokerCRUDE2012AllAllAllAll35-44AllAll</t>
  </si>
  <si>
    <t xml:space="preserve">(16.7-20.0) </t>
  </si>
  <si>
    <t xml:space="preserve">(98-117) </t>
  </si>
  <si>
    <t>daily_smokerCRUDE2012AllAllAllAll45-54AllAll</t>
  </si>
  <si>
    <t xml:space="preserve">(99-124) </t>
  </si>
  <si>
    <t>daily_smokerCRUDE2012AllAllAllAll55-64AllAll</t>
  </si>
  <si>
    <t xml:space="preserve">(11.7-15.3) </t>
  </si>
  <si>
    <t>daily_smokerCRUDE2012AllAllAllAll65-74AllAll</t>
  </si>
  <si>
    <t>daily_smokerCRUDE2012AllAllAllAll75+AllAll</t>
  </si>
  <si>
    <t xml:space="preserve">(3.0-5.2) </t>
  </si>
  <si>
    <t>daily_smokerCRUDE2012AllAllAllAllAllAllAll</t>
  </si>
  <si>
    <t xml:space="preserve">(14.7-16.5) </t>
  </si>
  <si>
    <t xml:space="preserve">(523-587) </t>
  </si>
  <si>
    <t>daily_smokerCRUDE2012AllAllAllAllAllFemaleAll</t>
  </si>
  <si>
    <t xml:space="preserve">(13.8-16.0) </t>
  </si>
  <si>
    <t xml:space="preserve">(253-293) </t>
  </si>
  <si>
    <t>daily_smokerCRUDE2012AllAllAllAllAllMaleAll</t>
  </si>
  <si>
    <t xml:space="preserve">(259-306) </t>
  </si>
  <si>
    <t>daily_smokerCRUDE2012AllAllAllOther-EuroAllAllAll</t>
  </si>
  <si>
    <t xml:space="preserve">(12.4-14.5) </t>
  </si>
  <si>
    <t xml:space="preserve">(338-395) </t>
  </si>
  <si>
    <t>daily_smokerCRUDE2012AllAllAllOther-EuroAllFemaleAll</t>
  </si>
  <si>
    <t xml:space="preserve">(11.8-14.3) </t>
  </si>
  <si>
    <t xml:space="preserve">(166-200) </t>
  </si>
  <si>
    <t>daily_smokerCRUDE2012AllAllAllOther-EuroAllMaleAll</t>
  </si>
  <si>
    <t xml:space="preserve">(12.5-15.5) </t>
  </si>
  <si>
    <t xml:space="preserve">(165-204) </t>
  </si>
  <si>
    <t>daily_smokerCRUDE2012AllAllAsianAllAllAllAll</t>
  </si>
  <si>
    <t xml:space="preserve">(26-47) </t>
  </si>
  <si>
    <t>daily_smokerCRUDE2012AllAllAsianAllAllFemaleAll</t>
  </si>
  <si>
    <t xml:space="preserve">(1.6-4.6) </t>
  </si>
  <si>
    <t>daily_smokerCRUDE2012AllAllAsianAllAllMaleAll</t>
  </si>
  <si>
    <t xml:space="preserve">(9.9-19.2) </t>
  </si>
  <si>
    <t>daily_smokerCRUDE2012AllPacificAllAllAllAllAll</t>
  </si>
  <si>
    <t xml:space="preserve">(18.5-26.0) </t>
  </si>
  <si>
    <t xml:space="preserve">(38-53) </t>
  </si>
  <si>
    <t>daily_smokerCRUDE2012AllPacificAllAllAllFemaleAll</t>
  </si>
  <si>
    <t xml:space="preserve">(16.3-26.1) </t>
  </si>
  <si>
    <t>daily_smokerCRUDE2012AllPacificAllAllAllMaleAll</t>
  </si>
  <si>
    <t xml:space="preserve">(18.9-28.9) </t>
  </si>
  <si>
    <t>daily_smokerCRUDE2012MaoriAllAllAllAllAllAll</t>
  </si>
  <si>
    <t xml:space="preserve">(33.8-38.6) </t>
  </si>
  <si>
    <t xml:space="preserve">(152-174) </t>
  </si>
  <si>
    <t>daily_smokerCRUDE2012MaoriAllAllAllAllFemaleAll</t>
  </si>
  <si>
    <t xml:space="preserve">(36.1-41.0) </t>
  </si>
  <si>
    <t xml:space="preserve">(84-96) </t>
  </si>
  <si>
    <t>daily_smokerCRUDE2012MaoriAllAllAllAllMaleAll</t>
  </si>
  <si>
    <t xml:space="preserve">(29.7-37.6) </t>
  </si>
  <si>
    <t>ex_smokerCRUDE2006AllAllAllAll15-19AllAll</t>
  </si>
  <si>
    <t>ex_smokerCRUDE2006AllAllAllAll20-24AllAll</t>
  </si>
  <si>
    <t>ex_smokerCRUDE2006AllAllAllAll25-34AllAll</t>
  </si>
  <si>
    <t xml:space="preserve">(14.1-18.1) </t>
  </si>
  <si>
    <t xml:space="preserve">(77-99) </t>
  </si>
  <si>
    <t>ex_smokerCRUDE2006AllAllAllAll35-44AllAll</t>
  </si>
  <si>
    <t>ex_smokerCRUDE2006AllAllAllAll45-54AllAll</t>
  </si>
  <si>
    <t xml:space="preserve">(145-175) </t>
  </si>
  <si>
    <t>ex_smokerCRUDE2006AllAllAllAll55-64AllAll</t>
  </si>
  <si>
    <t xml:space="preserve">(29.4-35.3) </t>
  </si>
  <si>
    <t xml:space="preserve">(130-156) </t>
  </si>
  <si>
    <t>ex_smokerCRUDE2006AllAllAllAll65-74AllAll</t>
  </si>
  <si>
    <t xml:space="preserve">(35.0-41.5) </t>
  </si>
  <si>
    <t xml:space="preserve">(59-72) </t>
  </si>
  <si>
    <t>ex_smokerCRUDE2006AllAllAllAll75+AllAll</t>
  </si>
  <si>
    <t xml:space="preserve">(38.1-44.6) </t>
  </si>
  <si>
    <t xml:space="preserve">(92-107) </t>
  </si>
  <si>
    <t>ex_smokerCRUDE2006AllAllAllAllAllAllAll</t>
  </si>
  <si>
    <t xml:space="preserve">(21.9-23.7) </t>
  </si>
  <si>
    <t xml:space="preserve">(733-791) </t>
  </si>
  <si>
    <t>ex_smokerCRUDE2006AllAllAllAllAllFemaleAll</t>
  </si>
  <si>
    <t xml:space="preserve">(19.1-21.3) </t>
  </si>
  <si>
    <t xml:space="preserve">(329-368) </t>
  </si>
  <si>
    <t xml:space="preserve">(18.4-23.3) </t>
  </si>
  <si>
    <t>ex_smokerCRUDE2006AllAllAllAllAllMaleAll</t>
  </si>
  <si>
    <t xml:space="preserve">(24.3-26.9) </t>
  </si>
  <si>
    <t xml:space="preserve">(393-435) </t>
  </si>
  <si>
    <t>ex_smokerCRUDE2006AllAllAllOther-EuroAllAllAll</t>
  </si>
  <si>
    <t xml:space="preserve">(23.8-25.9) </t>
  </si>
  <si>
    <t xml:space="preserve">(647-705) </t>
  </si>
  <si>
    <t>ex_smokerCRUDE2006AllAllAllOther-EuroAllFemaleAll</t>
  </si>
  <si>
    <t xml:space="preserve">(20.9-23.6) </t>
  </si>
  <si>
    <t xml:space="preserve">(293-331) </t>
  </si>
  <si>
    <t>ex_smokerCRUDE2006AllAllAllOther-EuroAllMaleAll</t>
  </si>
  <si>
    <t xml:space="preserve">(26.1-29.3) </t>
  </si>
  <si>
    <t xml:space="preserve">(343-386) </t>
  </si>
  <si>
    <t>ex_smokerCRUDE2006AllAllAsianAllAllAllAll</t>
  </si>
  <si>
    <t xml:space="preserve">(6.4-10.3) </t>
  </si>
  <si>
    <t>ex_smokerCRUDE2006AllAllAsianAllAllFemaleAll</t>
  </si>
  <si>
    <t>ex_smokerCRUDE2006AllAllAsianAllAllMaleAll</t>
  </si>
  <si>
    <t>ex_smokerCRUDE2006AllPacificAllAllAllAllAll</t>
  </si>
  <si>
    <t xml:space="preserve">(13.3-19.0) </t>
  </si>
  <si>
    <t>ex_smokerCRUDE2006AllPacificAllAllAllFemaleAll</t>
  </si>
  <si>
    <t xml:space="preserve">(11.3-17.8) </t>
  </si>
  <si>
    <t>ex_smokerCRUDE2006AllPacificAllAllAllMaleAll</t>
  </si>
  <si>
    <t xml:space="preserve">(14.0-22.5) </t>
  </si>
  <si>
    <t>ex_smokerCRUDE2006MaoriAllAllAllAllAllAll</t>
  </si>
  <si>
    <t xml:space="preserve">(18.0-21.2) </t>
  </si>
  <si>
    <t xml:space="preserve">(75-88) </t>
  </si>
  <si>
    <t>ex_smokerCRUDE2006MaoriAllAllAllAllFemaleAll</t>
  </si>
  <si>
    <t xml:space="preserve">(18.4-22.8) </t>
  </si>
  <si>
    <t>ex_smokerCRUDE2006MaoriAllAllAllAllMaleAll</t>
  </si>
  <si>
    <t xml:space="preserve">(33-41) </t>
  </si>
  <si>
    <t>ex_smokerCRUDE2012AllAllAllAll15-19AllAll</t>
  </si>
  <si>
    <t>ex_smokerCRUDE2012AllAllAllAll20-24AllAll</t>
  </si>
  <si>
    <t xml:space="preserve">(28-48) </t>
  </si>
  <si>
    <t>ex_smokerCRUDE2012AllAllAllAll25-34AllAll</t>
  </si>
  <si>
    <t xml:space="preserve">(16.2-20.4) </t>
  </si>
  <si>
    <t xml:space="preserve">(95-120) </t>
  </si>
  <si>
    <t>ex_smokerCRUDE2012AllAllAllAll35-44AllAll</t>
  </si>
  <si>
    <t xml:space="preserve">(21.9-26.7) </t>
  </si>
  <si>
    <t xml:space="preserve">(129-157) </t>
  </si>
  <si>
    <t>ex_smokerCRUDE2012AllAllAllAll45-54AllAll</t>
  </si>
  <si>
    <t xml:space="preserve">(24.9-29.6) </t>
  </si>
  <si>
    <t xml:space="preserve">(154-183) </t>
  </si>
  <si>
    <t>ex_smokerCRUDE2012AllAllAllAll55-64AllAll</t>
  </si>
  <si>
    <t xml:space="preserve">(32.2-37.8) </t>
  </si>
  <si>
    <t xml:space="preserve">(163-191) </t>
  </si>
  <si>
    <t>ex_smokerCRUDE2012AllAllAllAll65-74AllAll</t>
  </si>
  <si>
    <t xml:space="preserve">(138-159) </t>
  </si>
  <si>
    <t>ex_smokerCRUDE2012AllAllAllAll75+AllAll</t>
  </si>
  <si>
    <t xml:space="preserve">(37.1-42.9) </t>
  </si>
  <si>
    <t xml:space="preserve">(101-117) </t>
  </si>
  <si>
    <t>ex_smokerCRUDE2012AllAllAllAllAllAllAll</t>
  </si>
  <si>
    <t xml:space="preserve">(24.1-26.0) </t>
  </si>
  <si>
    <t xml:space="preserve">(859-928) </t>
  </si>
  <si>
    <t>ex_smokerCRUDE2012AllAllAllAllAllFemaleAll</t>
  </si>
  <si>
    <t xml:space="preserve">(21.7-24.1) </t>
  </si>
  <si>
    <t xml:space="preserve">(396-440) </t>
  </si>
  <si>
    <t>ex_smokerCRUDE2012AllAllAllAllAllMaleAll</t>
  </si>
  <si>
    <t xml:space="preserve">(26.0-28.8) </t>
  </si>
  <si>
    <t xml:space="preserve">(451-501) </t>
  </si>
  <si>
    <t>ex_smokerCRUDE2012AllAllAllOther-EuroAllAllAll</t>
  </si>
  <si>
    <t xml:space="preserve">(26.8-29.1) </t>
  </si>
  <si>
    <t xml:space="preserve">(728-792) </t>
  </si>
  <si>
    <t>ex_smokerCRUDE2012AllAllAllOther-EuroAllFemaleAll</t>
  </si>
  <si>
    <t xml:space="preserve">(24.3-27.2) </t>
  </si>
  <si>
    <t xml:space="preserve">(340-381) </t>
  </si>
  <si>
    <t>ex_smokerCRUDE2012AllAllAllOther-EuroAllMaleAll</t>
  </si>
  <si>
    <t xml:space="preserve">(28.6-32.1) </t>
  </si>
  <si>
    <t xml:space="preserve">(376-423) </t>
  </si>
  <si>
    <t>ex_smokerCRUDE2012AllAllAsianAllAllAllAll</t>
  </si>
  <si>
    <t xml:space="preserve">(7.1-11.7) </t>
  </si>
  <si>
    <t>ex_smokerCRUDE2012AllAllAsianAllAllFemaleAll</t>
  </si>
  <si>
    <t>ex_smokerCRUDE2012AllAllAsianAllAllMaleAll</t>
  </si>
  <si>
    <t xml:space="preserve">(10.2-17.6) </t>
  </si>
  <si>
    <t>ex_smokerCRUDE2012AllPacificAllAllAllAllAll</t>
  </si>
  <si>
    <t xml:space="preserve">(15.1-20.9) </t>
  </si>
  <si>
    <t>ex_smokerCRUDE2012AllPacificAllAllAllFemaleAll</t>
  </si>
  <si>
    <t xml:space="preserve">(13.5-19.6) </t>
  </si>
  <si>
    <t>ex_smokerCRUDE2012AllPacificAllAllAllMaleAll</t>
  </si>
  <si>
    <t xml:space="preserve">(14.6-25.4) </t>
  </si>
  <si>
    <t>ex_smokerCRUDE2012MaoriAllAllAllAllAllAll</t>
  </si>
  <si>
    <t xml:space="preserve">(21.0-24.4) </t>
  </si>
  <si>
    <t xml:space="preserve">(95-110) </t>
  </si>
  <si>
    <t>ex_smokerCRUDE2012MaoriAllAllAllAllFemaleAll</t>
  </si>
  <si>
    <t xml:space="preserve">(51-62) </t>
  </si>
  <si>
    <t>ex_smokerCRUDE2012MaoriAllAllAllAllMaleAll</t>
  </si>
  <si>
    <t xml:space="preserve">(18.7-24.1) </t>
  </si>
  <si>
    <t xml:space="preserve">(41-52) </t>
  </si>
  <si>
    <t>never_tried_smokingCRUDE2006AllAllAllAll15-19AllAll</t>
  </si>
  <si>
    <t xml:space="preserve">(141-168) </t>
  </si>
  <si>
    <t>never_tried_smokingCRUDE2006AllAllAllAll20-24AllAll</t>
  </si>
  <si>
    <t xml:space="preserve">(90-115) </t>
  </si>
  <si>
    <t>never_tried_smokingCRUDE2006AllAllAllAll25-34AllAll</t>
  </si>
  <si>
    <t xml:space="preserve">(29.3-34.4) </t>
  </si>
  <si>
    <t xml:space="preserve">(159-187) </t>
  </si>
  <si>
    <t>never_tried_smokingCRUDE2006AllAllAllAll35-44AllAll</t>
  </si>
  <si>
    <t xml:space="preserve">(201-232) </t>
  </si>
  <si>
    <t>never_tried_smokingCRUDE2006AllAllAllAll45-54AllAll</t>
  </si>
  <si>
    <t xml:space="preserve">(174-203) </t>
  </si>
  <si>
    <t>never_tried_smokingCRUDE2006AllAllAllAll55-64AllAll</t>
  </si>
  <si>
    <t xml:space="preserve">(133-159) </t>
  </si>
  <si>
    <t>never_tried_smokingCRUDE2006AllAllAllAll65-74AllAll</t>
  </si>
  <si>
    <t xml:space="preserve">(92-110) </t>
  </si>
  <si>
    <t>never_tried_smokingCRUDE2006AllAllAllAll75+AllAll</t>
  </si>
  <si>
    <t xml:space="preserve">(90-104) </t>
  </si>
  <si>
    <t>never_tried_smokingCRUDE2006AllAllAllAllAllAllAll</t>
  </si>
  <si>
    <t xml:space="preserve">(34.2-36.3) </t>
  </si>
  <si>
    <t xml:space="preserve">(1142-1213) </t>
  </si>
  <si>
    <t>never_tried_smokingCRUDE2006AllAllAllAllAllFemaleAll</t>
  </si>
  <si>
    <t xml:space="preserve">(39.1-42.0) </t>
  </si>
  <si>
    <t xml:space="preserve">(674-725) </t>
  </si>
  <si>
    <t>never_tried_smokingCRUDE2006AllAllAllAllAllMaleAll</t>
  </si>
  <si>
    <t xml:space="preserve">(27.9-31.2) </t>
  </si>
  <si>
    <t xml:space="preserve">(451-505) </t>
  </si>
  <si>
    <t xml:space="preserve">(51-61) </t>
  </si>
  <si>
    <t>never_tried_smokingCRUDE2006AllAllAllOther-EuroAllAllAll</t>
  </si>
  <si>
    <t xml:space="preserve">(31.6-34.3) </t>
  </si>
  <si>
    <t xml:space="preserve">(859-932) </t>
  </si>
  <si>
    <t>never_tried_smokingCRUDE2006AllAllAllOther-EuroAllFemaleAll</t>
  </si>
  <si>
    <t xml:space="preserve">(36.0-39.6) </t>
  </si>
  <si>
    <t xml:space="preserve">(506-556) </t>
  </si>
  <si>
    <t>never_tried_smokingCRUDE2006AllAllAllOther-EuroAllMaleAll</t>
  </si>
  <si>
    <t xml:space="preserve">(25.8-29.6) </t>
  </si>
  <si>
    <t xml:space="preserve">(340-390) </t>
  </si>
  <si>
    <t>never_tried_smokingCRUDE2006AllAllAsianAllAllAllAll</t>
  </si>
  <si>
    <t xml:space="preserve">(64.7-71.3) </t>
  </si>
  <si>
    <t xml:space="preserve">(191-211) </t>
  </si>
  <si>
    <t>never_tried_smokingCRUDE2006AllAllAsianAllAllFemaleAll</t>
  </si>
  <si>
    <t xml:space="preserve">(77.7-84.4) </t>
  </si>
  <si>
    <t xml:space="preserve">(121-132) </t>
  </si>
  <si>
    <t>never_tried_smokingCRUDE2006AllAllAsianAllAllMaleAll</t>
  </si>
  <si>
    <t xml:space="preserve">(48.0-58.7) </t>
  </si>
  <si>
    <t xml:space="preserve">(67-82) </t>
  </si>
  <si>
    <t xml:space="preserve">(89-107) </t>
  </si>
  <si>
    <t>never_tried_smokingCRUDE2006AllPacificAllAllAllAllAll</t>
  </si>
  <si>
    <t xml:space="preserve">(33.7-41.2) </t>
  </si>
  <si>
    <t>never_tried_smokingCRUDE2006AllPacificAllAllAllFemaleAll</t>
  </si>
  <si>
    <t xml:space="preserve">(38.4-47.1) </t>
  </si>
  <si>
    <t>never_tried_smokingCRUDE2006AllPacificAllAllAllMaleAll</t>
  </si>
  <si>
    <t xml:space="preserve">(26.3-37.6) </t>
  </si>
  <si>
    <t>never_tried_smokingCRUDE2006MaoriAllAllAllAllAllAll</t>
  </si>
  <si>
    <t xml:space="preserve">(17.2-20.9) </t>
  </si>
  <si>
    <t xml:space="preserve">(71-87) </t>
  </si>
  <si>
    <t>never_tried_smokingCRUDE2006MaoriAllAllAllAllFemaleAll</t>
  </si>
  <si>
    <t xml:space="preserve">(14.5-19.2) </t>
  </si>
  <si>
    <t>never_tried_smokingCRUDE2006MaoriAllAllAllAllMaleAll</t>
  </si>
  <si>
    <t xml:space="preserve">(18.6-24.6) </t>
  </si>
  <si>
    <t>never_tried_smokingCRUDE2012AllAllAllAll15-19AllAll</t>
  </si>
  <si>
    <t xml:space="preserve">(180-208) </t>
  </si>
  <si>
    <t>never_tried_smokingCRUDE2012AllAllAllAll20-24AllAll</t>
  </si>
  <si>
    <t xml:space="preserve">(119-147) </t>
  </si>
  <si>
    <t>never_tried_smokingCRUDE2012AllAllAllAll25-34AllAll</t>
  </si>
  <si>
    <t xml:space="preserve">(193-225) </t>
  </si>
  <si>
    <t>never_tried_smokingCRUDE2012AllAllAllAll35-44AllAll</t>
  </si>
  <si>
    <t xml:space="preserve">(32.6-38.6) </t>
  </si>
  <si>
    <t xml:space="preserve">(191-227) </t>
  </si>
  <si>
    <t>never_tried_smokingCRUDE2012AllAllAllAll45-54AllAll</t>
  </si>
  <si>
    <t xml:space="preserve">(30.9-36.0) </t>
  </si>
  <si>
    <t xml:space="preserve">(191-223) </t>
  </si>
  <si>
    <t>never_tried_smokingCRUDE2012AllAllAllAll55-64AllAll</t>
  </si>
  <si>
    <t xml:space="preserve">(157-187) </t>
  </si>
  <si>
    <t>never_tried_smokingCRUDE2012AllAllAllAll65-74AllAll</t>
  </si>
  <si>
    <t xml:space="preserve">(99-121) </t>
  </si>
  <si>
    <t>never_tried_smokingCRUDE2012AllAllAllAll75+AllAll</t>
  </si>
  <si>
    <t xml:space="preserve">(32.8-39.4) </t>
  </si>
  <si>
    <t>never_tried_smokingCRUDE2012AllAllAllAllAllAllAll</t>
  </si>
  <si>
    <t xml:space="preserve">(36.0-38.8) </t>
  </si>
  <si>
    <t xml:space="preserve">(1282-1382) </t>
  </si>
  <si>
    <t>never_tried_smokingCRUDE2012AllAllAllAllAllFemaleAll</t>
  </si>
  <si>
    <t xml:space="preserve">(38.5-41.9) </t>
  </si>
  <si>
    <t xml:space="preserve">(703-766) </t>
  </si>
  <si>
    <t>never_tried_smokingCRUDE2012AllAllAllAllAllMaleAll</t>
  </si>
  <si>
    <t xml:space="preserve">(32.5-36.3) </t>
  </si>
  <si>
    <t xml:space="preserve">(565-631) </t>
  </si>
  <si>
    <t>never_tried_smokingCRUDE2012AllAllAllOther-EuroAllAllAll</t>
  </si>
  <si>
    <t xml:space="preserve">(33.2-36.6) </t>
  </si>
  <si>
    <t xml:space="preserve">(902-995) </t>
  </si>
  <si>
    <t>never_tried_smokingCRUDE2012AllAllAllOther-EuroAllFemaleAll</t>
  </si>
  <si>
    <t xml:space="preserve">(35.0-38.9) </t>
  </si>
  <si>
    <t xml:space="preserve">(490-545) </t>
  </si>
  <si>
    <t>never_tried_smokingCRUDE2012AllAllAllOther-EuroAllMaleAll</t>
  </si>
  <si>
    <t xml:space="preserve">(30.6-34.9) </t>
  </si>
  <si>
    <t xml:space="preserve">(403-460) </t>
  </si>
  <si>
    <t>never_tried_smokingCRUDE2012AllAllAsianAllAllAllAll</t>
  </si>
  <si>
    <t xml:space="preserve">(63.9-71.5) </t>
  </si>
  <si>
    <t xml:space="preserve">(258-289) </t>
  </si>
  <si>
    <t>never_tried_smokingCRUDE2012AllAllAsianAllAllFemaleAll</t>
  </si>
  <si>
    <t xml:space="preserve">(77.6-86.3) </t>
  </si>
  <si>
    <t xml:space="preserve">(149-166) </t>
  </si>
  <si>
    <t>never_tried_smokingCRUDE2012AllAllAsianAllAllMaleAll</t>
  </si>
  <si>
    <t xml:space="preserve">(48.0-61.1) </t>
  </si>
  <si>
    <t xml:space="preserve">(102-129) </t>
  </si>
  <si>
    <t>never_tried_smokingCRUDE2012AllPacificAllAllAllAllAll</t>
  </si>
  <si>
    <t xml:space="preserve">(32.4-42.2) </t>
  </si>
  <si>
    <t xml:space="preserve">(66-86) </t>
  </si>
  <si>
    <t>never_tried_smokingCRUDE2012AllPacificAllAllAllFemaleAll</t>
  </si>
  <si>
    <t xml:space="preserve">(35.4-47.1) </t>
  </si>
  <si>
    <t xml:space="preserve">(39-51) </t>
  </si>
  <si>
    <t>never_tried_smokingCRUDE2012AllPacificAllAllAllMaleAll</t>
  </si>
  <si>
    <t xml:space="preserve">(25.9-40.0) </t>
  </si>
  <si>
    <t>never_tried_smokingCRUDE2012MaoriAllAllAllAllAllAll</t>
  </si>
  <si>
    <t xml:space="preserve">(83-105) </t>
  </si>
  <si>
    <t>never_tried_smokingCRUDE2012MaoriAllAllAllAllFemaleAll</t>
  </si>
  <si>
    <t xml:space="preserve">(15.6-20.5) </t>
  </si>
  <si>
    <t>never_tried_smokingCRUDE2012MaoriAllAllAllAllMaleAll</t>
  </si>
  <si>
    <t xml:space="preserve">(20.1-28.1) </t>
  </si>
  <si>
    <t>non_smokerCRUDE2006AllAllAllAll15-19AllAll</t>
  </si>
  <si>
    <t xml:space="preserve">(243-266) </t>
  </si>
  <si>
    <t>non_smokerCRUDE2006AllAllAllAll20-24AllAll</t>
  </si>
  <si>
    <t xml:space="preserve">(195-221) </t>
  </si>
  <si>
    <t>non_smokerCRUDE2006AllAllAllAll25-34AllAll</t>
  </si>
  <si>
    <t xml:space="preserve">(370-396) </t>
  </si>
  <si>
    <t>non_smokerCRUDE2006AllAllAllAll35-44AllAll</t>
  </si>
  <si>
    <t xml:space="preserve">(74.4-78.3) </t>
  </si>
  <si>
    <t xml:space="preserve">(471-496) </t>
  </si>
  <si>
    <t>non_smokerCRUDE2006AllAllAllAll45-54AllAll</t>
  </si>
  <si>
    <t xml:space="preserve">(437-468) </t>
  </si>
  <si>
    <t>non_smokerCRUDE2006AllAllAllAll55-64AllAll</t>
  </si>
  <si>
    <t xml:space="preserve">(364-380) </t>
  </si>
  <si>
    <t>non_smokerCRUDE2006AllAllAllAll65-74AllAll</t>
  </si>
  <si>
    <t xml:space="preserve">(86.5-90.7) </t>
  </si>
  <si>
    <t xml:space="preserve">(247-259) </t>
  </si>
  <si>
    <t>non_smokerCRUDE2006AllAllAllAll75+AllAll</t>
  </si>
  <si>
    <t xml:space="preserve">(94.3-96.6) </t>
  </si>
  <si>
    <t xml:space="preserve">(227-233) </t>
  </si>
  <si>
    <t>non_smokerCRUDE2006AllAllAllAllAllAllAll</t>
  </si>
  <si>
    <t xml:space="preserve">(78.0-80.0) </t>
  </si>
  <si>
    <t xml:space="preserve">(2606-2673) </t>
  </si>
  <si>
    <t>non_smokerCRUDE2006AllAllAllAllAllFemaleAll</t>
  </si>
  <si>
    <t xml:space="preserve">(79.0-81.6) </t>
  </si>
  <si>
    <t xml:space="preserve">(1363-1408) </t>
  </si>
  <si>
    <t>non_smokerCRUDE2006AllAllAllAllAllMaleAll</t>
  </si>
  <si>
    <t xml:space="preserve">(76.1-78.9) </t>
  </si>
  <si>
    <t xml:space="preserve">(1230-1276) </t>
  </si>
  <si>
    <t>non_smokerCRUDE2006AllAllAllOther-EuroAllAllAll</t>
  </si>
  <si>
    <t xml:space="preserve">(79.1-81.4) </t>
  </si>
  <si>
    <t xml:space="preserve">(2154-2215) </t>
  </si>
  <si>
    <t>non_smokerCRUDE2006AllAllAllOther-EuroAllFemaleAll</t>
  </si>
  <si>
    <t xml:space="preserve">(79.7-82.6) </t>
  </si>
  <si>
    <t xml:space="preserve">(1118-1160) </t>
  </si>
  <si>
    <t>non_smokerCRUDE2006AllAllAllOther-EuroAllMaleAll</t>
  </si>
  <si>
    <t xml:space="preserve">(77.7-80.9) </t>
  </si>
  <si>
    <t xml:space="preserve">(1024-1065) </t>
  </si>
  <si>
    <t>non_smokerCRUDE2006AllAllAsianAllAllAllAll</t>
  </si>
  <si>
    <t xml:space="preserve">(85.6-90.4) </t>
  </si>
  <si>
    <t xml:space="preserve">(253-267) </t>
  </si>
  <si>
    <t>non_smokerCRUDE2006AllAllAsianAllAllFemaleAll</t>
  </si>
  <si>
    <t xml:space="preserve">(91.6-96.5) </t>
  </si>
  <si>
    <t xml:space="preserve">(143-150) </t>
  </si>
  <si>
    <t>non_smokerCRUDE2006AllAllAsianAllAllMaleAll</t>
  </si>
  <si>
    <t xml:space="preserve">(76.7-84.9) </t>
  </si>
  <si>
    <t xml:space="preserve">(107-118) </t>
  </si>
  <si>
    <t>non_smokerCRUDE2006AllPacificAllAllAllAllAll</t>
  </si>
  <si>
    <t xml:space="preserve">(69.0-75.7) </t>
  </si>
  <si>
    <t xml:space="preserve">(121-133) </t>
  </si>
  <si>
    <t>non_smokerCRUDE2006AllPacificAllAllAllFemaleAll</t>
  </si>
  <si>
    <t xml:space="preserve">(73.5-81.9) </t>
  </si>
  <si>
    <t xml:space="preserve">(67-74) </t>
  </si>
  <si>
    <t>non_smokerCRUDE2006AllPacificAllAllAllMaleAll</t>
  </si>
  <si>
    <t xml:space="preserve">(60.6-71.9) </t>
  </si>
  <si>
    <t>non_smokerCRUDE2006MaoriAllAllAllAllAllAll</t>
  </si>
  <si>
    <t xml:space="preserve">(54.5-58.9) </t>
  </si>
  <si>
    <t xml:space="preserve">(227-245) </t>
  </si>
  <si>
    <t>non_smokerCRUDE2006MaoriAllAllAllAllFemaleAll</t>
  </si>
  <si>
    <t xml:space="preserve">(51.0-57.0) </t>
  </si>
  <si>
    <t xml:space="preserve">(111-124) </t>
  </si>
  <si>
    <t>non_smokerCRUDE2006MaoriAllAllAllAllMaleAll</t>
  </si>
  <si>
    <t xml:space="preserve">(55.7-63.5) </t>
  </si>
  <si>
    <t xml:space="preserve">(111-126) </t>
  </si>
  <si>
    <t xml:space="preserve">(82.5-86.4) </t>
  </si>
  <si>
    <t>non_smokerCRUDE2012AllAllAllAll15-19AllAll</t>
  </si>
  <si>
    <t xml:space="preserve">(257-275) </t>
  </si>
  <si>
    <t>non_smokerCRUDE2012AllAllAllAll20-24AllAll</t>
  </si>
  <si>
    <t xml:space="preserve">(225-252) </t>
  </si>
  <si>
    <t>non_smokerCRUDE2012AllAllAllAll25-34AllAll</t>
  </si>
  <si>
    <t xml:space="preserve">(420-446) </t>
  </si>
  <si>
    <t>non_smokerCRUDE2012AllAllAllAll35-44AllAll</t>
  </si>
  <si>
    <t xml:space="preserve">(76.2-79.9) </t>
  </si>
  <si>
    <t xml:space="preserve">(447-469) </t>
  </si>
  <si>
    <t>non_smokerCRUDE2012AllAllAllAll45-54AllAll</t>
  </si>
  <si>
    <t xml:space="preserve">(476-502) </t>
  </si>
  <si>
    <t>non_smokerCRUDE2012AllAllAllAll55-64AllAll</t>
  </si>
  <si>
    <t xml:space="preserve">(417-436) </t>
  </si>
  <si>
    <t>non_smokerCRUDE2012AllAllAllAll65-74AllAll</t>
  </si>
  <si>
    <t xml:space="preserve">(318-329) </t>
  </si>
  <si>
    <t>non_smokerCRUDE2012AllAllAllAll75+AllAll</t>
  </si>
  <si>
    <t xml:space="preserve">(255-262) </t>
  </si>
  <si>
    <t>non_smokerCRUDE2012AllAllAllAllAllAllAll</t>
  </si>
  <si>
    <t xml:space="preserve">(80.6-82.3) </t>
  </si>
  <si>
    <t xml:space="preserve">(2865-2928) </t>
  </si>
  <si>
    <t>non_smokerCRUDE2012AllAllAllAllAllFemaleAll</t>
  </si>
  <si>
    <t xml:space="preserve">(81.7-83.7) </t>
  </si>
  <si>
    <t xml:space="preserve">(1488-1526) </t>
  </si>
  <si>
    <t>non_smokerCRUDE2012AllAllAllAllAllMaleAll</t>
  </si>
  <si>
    <t xml:space="preserve">(78.7-81.5) </t>
  </si>
  <si>
    <t xml:space="preserve">(1365-1412) </t>
  </si>
  <si>
    <t>non_smokerCRUDE2012AllAllAllOther-EuroAllAllAll</t>
  </si>
  <si>
    <t xml:space="preserve">(2235-2294) </t>
  </si>
  <si>
    <t>non_smokerCRUDE2012AllAllAllOther-EuroAllFemaleAll</t>
  </si>
  <si>
    <t xml:space="preserve">(83.5-86.0) </t>
  </si>
  <si>
    <t xml:space="preserve">(1166-1200) </t>
  </si>
  <si>
    <t>non_smokerCRUDE2012AllAllAllOther-EuroAllMaleAll</t>
  </si>
  <si>
    <t xml:space="preserve">(80.6-83.7) </t>
  </si>
  <si>
    <t xml:space="preserve">(1061-1101) </t>
  </si>
  <si>
    <t>non_smokerCRUDE2012AllAllAsianAllAllAllAll</t>
  </si>
  <si>
    <t xml:space="preserve">(86.7-91.8) </t>
  </si>
  <si>
    <t xml:space="preserve">(349-369) </t>
  </si>
  <si>
    <t>non_smokerCRUDE2012AllAllAsianAllAllFemaleAll</t>
  </si>
  <si>
    <t xml:space="preserve">(93.2-97.1) </t>
  </si>
  <si>
    <t xml:space="preserve">(178-186) </t>
  </si>
  <si>
    <t>non_smokerCRUDE2012AllAllAsianAllAllMaleAll</t>
  </si>
  <si>
    <t xml:space="preserve">(79.0-88.3) </t>
  </si>
  <si>
    <t xml:space="preserve">(166-186) </t>
  </si>
  <si>
    <t>non_smokerCRUDE2012AllPacificAllAllAllAllAll</t>
  </si>
  <si>
    <t xml:space="preserve">(70.0-78.0) </t>
  </si>
  <si>
    <t xml:space="preserve">(143-159) </t>
  </si>
  <si>
    <t>non_smokerCRUDE2012AllPacificAllAllAllFemaleAll</t>
  </si>
  <si>
    <t xml:space="preserve">(70.7-80.8) </t>
  </si>
  <si>
    <t xml:space="preserve">(77-88) </t>
  </si>
  <si>
    <t>non_smokerCRUDE2012AllPacificAllAllAllMaleAll</t>
  </si>
  <si>
    <t xml:space="preserve">(66.5-77.0) </t>
  </si>
  <si>
    <t xml:space="preserve">(63-73) </t>
  </si>
  <si>
    <t>non_smokerCRUDE2012MaoriAllAllAllAllAllAll</t>
  </si>
  <si>
    <t xml:space="preserve">(56.9-61.6) </t>
  </si>
  <si>
    <t xml:space="preserve">(256-277) </t>
  </si>
  <si>
    <t>non_smokerCRUDE2012MaoriAllAllAllAllFemaleAll</t>
  </si>
  <si>
    <t xml:space="preserve">(53.8-58.8) </t>
  </si>
  <si>
    <t xml:space="preserve">(125-137) </t>
  </si>
  <si>
    <t>non_smokerCRUDE2012MaoriAllAllAllAllMaleAll</t>
  </si>
  <si>
    <t xml:space="preserve">(58.5-66.3) </t>
  </si>
  <si>
    <t xml:space="preserve">(127-143) </t>
  </si>
  <si>
    <t>above20_dairy</t>
  </si>
  <si>
    <t>above20_supermkt</t>
  </si>
  <si>
    <t>above20_petrol_st</t>
  </si>
  <si>
    <t>above20_dutyfree</t>
  </si>
  <si>
    <t>2006 Year:</t>
  </si>
  <si>
    <t>%</t>
  </si>
  <si>
    <t>plus</t>
  </si>
  <si>
    <t>minus</t>
  </si>
  <si>
    <t>SE</t>
  </si>
  <si>
    <t>SE1^2 + SE2^2</t>
  </si>
  <si>
    <t>t-value</t>
  </si>
  <si>
    <t>neff (2006/07)</t>
  </si>
  <si>
    <t>neff (2012)</t>
  </si>
  <si>
    <t>p-value</t>
  </si>
  <si>
    <t xml:space="preserve">Prevalence estimates are given as percents. Age-standardised to the WHO standard population, to account for changing age structures in the population over time. Significant time trend comparisons (noted by p-value &lt; 0.05) are highlighted. N/A indicates that the data is not available. </t>
  </si>
  <si>
    <t xml:space="preserve">Source: 2012/13 New Zealand Health Survey </t>
  </si>
  <si>
    <t>Mostly smoke manufactured (tailor made) cigarettes</t>
  </si>
  <si>
    <t>Mostly smoke both roll-your-own and manufactured (tailor made) cigarettes</t>
  </si>
  <si>
    <t>Unadjusted prevalence (%) (95% confidence interval)</t>
  </si>
  <si>
    <t>Relative percentage change (%)</t>
  </si>
  <si>
    <r>
      <t xml:space="preserve">Unadjusted prevalence (%)                                                </t>
    </r>
    <r>
      <rPr>
        <b/>
        <sz val="10"/>
        <color theme="0" tint="-0.499984740745262"/>
        <rFont val="Arial"/>
        <family val="2"/>
      </rPr>
      <t>(95% confidence interval)</t>
    </r>
  </si>
  <si>
    <t>2012/13 New Zealand Health Survey: Results for Tobacco Module</t>
  </si>
  <si>
    <t>Timetrends</t>
  </si>
  <si>
    <t>For more information, see the main 2012-13 Tobacco Module report:</t>
  </si>
  <si>
    <t>Tobacco Use in New Zealand 2012/13: Key findings from the New Zealand Health Survey</t>
  </si>
  <si>
    <t>Released: November 2014</t>
  </si>
  <si>
    <t>Time trends by sex, age and ethnic group, 2006/07–2012/13 (unadjusted prevalence, 95% confidence intervals, adjusted p-values for differences)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</si>
</sst>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 tint="0.49998474074526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808080"/>
      <name val="Arial"/>
      <family val="2"/>
    </font>
    <font>
      <b/>
      <sz val="10"/>
      <color rgb="FF000000"/>
      <name val="Arial"/>
      <family val="2"/>
    </font>
    <font>
      <b/>
      <sz val="10"/>
      <color theme="0" tint="-0.49998474074526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name val="Arial Mäori"/>
      <family val="2"/>
    </font>
    <font>
      <b/>
      <sz val="11"/>
      <name val="Arial Mäori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rgb="FFA6A6A6"/>
      </left>
      <right style="thin">
        <color theme="0" tint="-0.34998626667073579"/>
      </right>
      <top style="thin">
        <color rgb="FFA6A6A6"/>
      </top>
      <bottom/>
      <diagonal/>
    </border>
    <border>
      <left style="thin">
        <color rgb="FFA6A6A6"/>
      </left>
      <right style="thin">
        <color theme="0" tint="-0.34998626667073579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A6A6A6"/>
      </right>
      <top/>
      <bottom style="thin">
        <color theme="0" tint="-0.34998626667073579"/>
      </bottom>
      <diagonal/>
    </border>
    <border>
      <left style="thin">
        <color rgb="FFA6A6A6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8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164" fontId="8" fillId="2" borderId="0" xfId="0" applyNumberFormat="1" applyFont="1" applyFill="1" applyAlignment="1">
      <alignment horizontal="right"/>
    </xf>
    <xf numFmtId="0" fontId="15" fillId="2" borderId="0" xfId="0" applyFont="1" applyFill="1"/>
    <xf numFmtId="0" fontId="0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/>
    </xf>
    <xf numFmtId="0" fontId="8" fillId="2" borderId="0" xfId="0" applyFont="1" applyFill="1"/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4" fillId="2" borderId="0" xfId="0" applyFont="1" applyFill="1"/>
    <xf numFmtId="0" fontId="8" fillId="2" borderId="0" xfId="0" applyFont="1" applyFill="1" applyAlignment="1">
      <alignment vertical="center" wrapText="1"/>
    </xf>
    <xf numFmtId="0" fontId="0" fillId="2" borderId="0" xfId="0" applyFont="1" applyFill="1"/>
    <xf numFmtId="0" fontId="0" fillId="2" borderId="0" xfId="0" applyFill="1"/>
    <xf numFmtId="0" fontId="13" fillId="2" borderId="0" xfId="1" applyFont="1" applyFill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 inden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left" vertical="center" indent="1"/>
    </xf>
    <xf numFmtId="164" fontId="0" fillId="2" borderId="0" xfId="0" applyNumberFormat="1" applyFill="1" applyAlignment="1">
      <alignment horizontal="right"/>
    </xf>
    <xf numFmtId="164" fontId="9" fillId="2" borderId="0" xfId="0" applyNumberFormat="1" applyFont="1" applyFill="1" applyAlignment="1">
      <alignment horizontal="left" vertical="center"/>
    </xf>
    <xf numFmtId="164" fontId="9" fillId="2" borderId="10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left" vertical="center" indent="1"/>
    </xf>
    <xf numFmtId="164" fontId="0" fillId="2" borderId="15" xfId="0" applyNumberFormat="1" applyFill="1" applyBorder="1" applyAlignment="1">
      <alignment horizontal="right"/>
    </xf>
    <xf numFmtId="164" fontId="9" fillId="2" borderId="16" xfId="0" applyNumberFormat="1" applyFont="1" applyFill="1" applyBorder="1" applyAlignment="1">
      <alignment horizontal="left" vertical="center"/>
    </xf>
    <xf numFmtId="164" fontId="0" fillId="2" borderId="16" xfId="0" applyNumberFormat="1" applyFill="1" applyBorder="1" applyAlignment="1">
      <alignment horizontal="right"/>
    </xf>
    <xf numFmtId="164" fontId="9" fillId="2" borderId="17" xfId="0" applyNumberFormat="1" applyFont="1" applyFill="1" applyBorder="1" applyAlignment="1">
      <alignment horizontal="left" vertical="center"/>
    </xf>
    <xf numFmtId="164" fontId="7" fillId="2" borderId="16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 indent="1"/>
    </xf>
    <xf numFmtId="164" fontId="9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 wrapText="1"/>
    </xf>
    <xf numFmtId="0" fontId="10" fillId="2" borderId="0" xfId="0" applyFont="1" applyFill="1"/>
    <xf numFmtId="16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vertical="center"/>
    </xf>
    <xf numFmtId="164" fontId="9" fillId="2" borderId="0" xfId="0" applyNumberFormat="1" applyFont="1" applyFill="1" applyAlignment="1">
      <alignment horizontal="right" vertical="center"/>
    </xf>
    <xf numFmtId="0" fontId="0" fillId="2" borderId="0" xfId="0" applyFill="1" applyBorder="1"/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16" fontId="10" fillId="2" borderId="14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right" vertical="center"/>
    </xf>
    <xf numFmtId="2" fontId="8" fillId="2" borderId="11" xfId="0" applyNumberFormat="1" applyFont="1" applyFill="1" applyBorder="1" applyAlignment="1">
      <alignment horizontal="center" vertical="center"/>
    </xf>
    <xf numFmtId="2" fontId="8" fillId="2" borderId="18" xfId="0" applyNumberFormat="1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vertical="center"/>
    </xf>
    <xf numFmtId="0" fontId="8" fillId="2" borderId="0" xfId="3" applyFill="1"/>
    <xf numFmtId="0" fontId="17" fillId="2" borderId="0" xfId="2" applyFont="1" applyFill="1" applyBorder="1" applyAlignment="1">
      <alignment horizontal="left" vertical="center"/>
    </xf>
    <xf numFmtId="0" fontId="8" fillId="2" borderId="0" xfId="3" applyFill="1" applyAlignment="1">
      <alignment vertical="center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horizontal="right"/>
    </xf>
    <xf numFmtId="0" fontId="18" fillId="2" borderId="0" xfId="4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164" fontId="8" fillId="2" borderId="0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3"/>
    <cellStyle name="Normal 5" xfId="2"/>
    <cellStyle name="Normal_adult webtables before unlinking" xfId="1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C6500"/>
      <color rgb="FFFFEB9C"/>
      <color rgb="FFCC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7" dropStyle="combo" dx="16" fmlaLink="Lists!$C$28" fmlaRange="Lists!$A$2:$A$17" noThreeD="1" sel="1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1323975</xdr:colOff>
          <xdr:row>7</xdr:row>
          <xdr:rowOff>114300</xdr:rowOff>
        </xdr:from>
        <xdr:to>
          <xdr:col>8</xdr:col>
          <xdr:colOff>438150</xdr:colOff>
          <xdr:row>9</xdr:row>
          <xdr:rowOff>38100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health.govt.nz/publication/tobacco-use-new-zealand-2012-13-key-findings-new-zealand-health-survey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82"/>
  <sheetViews>
    <sheetView tabSelected="1" zoomScaleNormal="100" workbookViewId="0">
      <selection activeCell="F16" sqref="F16"/>
    </sheetView>
  </sheetViews>
  <sheetFormatPr defaultRowHeight="12.75"/>
  <cols>
    <col min="1" max="1" width="9.140625" style="16"/>
    <col min="2" max="2" width="20.140625" style="16" customWidth="1"/>
    <col min="3" max="3" width="10.7109375" style="16" customWidth="1"/>
    <col min="4" max="4" width="12.7109375" style="16" customWidth="1"/>
    <col min="5" max="5" width="10.7109375" style="16" customWidth="1"/>
    <col min="6" max="6" width="12.7109375" style="16" customWidth="1"/>
    <col min="7" max="7" width="10.5703125" style="16" customWidth="1"/>
    <col min="8" max="8" width="6" style="16" customWidth="1"/>
    <col min="9" max="9" width="22.28515625" style="16" customWidth="1"/>
    <col min="10" max="11" width="12.7109375" style="16" customWidth="1"/>
    <col min="12" max="12" width="9.140625" style="16"/>
    <col min="13" max="13" width="9.140625" style="3"/>
    <col min="14" max="14" width="18" style="3" customWidth="1"/>
    <col min="15" max="15" width="12.85546875" style="3" customWidth="1"/>
    <col min="16" max="16" width="37.140625" style="3" customWidth="1"/>
    <col min="17" max="18" width="12.85546875" style="3" customWidth="1"/>
    <col min="19" max="29" width="9.140625" style="3"/>
    <col min="30" max="30" width="9.140625" style="3" customWidth="1"/>
    <col min="31" max="31" width="11.5703125" style="3" customWidth="1"/>
    <col min="32" max="34" width="9.140625" style="3"/>
    <col min="35" max="16384" width="9.140625" style="16"/>
  </cols>
  <sheetData>
    <row r="1" spans="1:34" s="60" customFormat="1" ht="17.25" customHeight="1">
      <c r="A1" s="59" t="s">
        <v>2039</v>
      </c>
      <c r="B1" s="59"/>
      <c r="C1" s="59"/>
    </row>
    <row r="2" spans="1:34" s="60" customFormat="1" ht="26.25" customHeight="1">
      <c r="A2" s="59" t="s">
        <v>2040</v>
      </c>
      <c r="B2" s="59"/>
      <c r="C2" s="59"/>
    </row>
    <row r="3" spans="1:34">
      <c r="A3" s="15"/>
      <c r="B3" s="43"/>
      <c r="C3" s="2"/>
      <c r="D3" s="2"/>
      <c r="E3" s="9"/>
      <c r="F3" s="2"/>
      <c r="G3" s="2"/>
      <c r="H3" s="2"/>
      <c r="I3" s="2"/>
      <c r="J3" s="44"/>
      <c r="K3" s="44"/>
      <c r="L3" s="2"/>
    </row>
    <row r="4" spans="1:34" ht="15">
      <c r="A4" s="15"/>
      <c r="B4" s="45" t="s">
        <v>35</v>
      </c>
      <c r="C4" s="46"/>
      <c r="D4" s="46"/>
      <c r="E4" s="46"/>
      <c r="F4" s="2"/>
      <c r="G4" s="2"/>
      <c r="H4" s="2"/>
      <c r="I4" s="2"/>
      <c r="J4" s="44"/>
      <c r="K4" s="44"/>
      <c r="L4" s="2"/>
    </row>
    <row r="5" spans="1:34" ht="12.75" customHeight="1">
      <c r="A5" s="15"/>
      <c r="B5" s="72" t="s">
        <v>24</v>
      </c>
      <c r="C5" s="72"/>
      <c r="D5" s="72"/>
      <c r="E5" s="72"/>
      <c r="F5" s="72"/>
      <c r="G5" s="72"/>
      <c r="H5" s="72"/>
      <c r="I5" s="72"/>
      <c r="J5" s="72"/>
      <c r="K5" s="72"/>
      <c r="L5" s="2"/>
      <c r="P5" s="11"/>
      <c r="Q5" s="11"/>
      <c r="R5" s="11"/>
      <c r="S5" s="11"/>
    </row>
    <row r="6" spans="1:34" ht="12.75" customHeight="1">
      <c r="A6" s="15"/>
      <c r="B6" s="72" t="s">
        <v>25</v>
      </c>
      <c r="C6" s="72"/>
      <c r="D6" s="72"/>
      <c r="E6" s="72"/>
      <c r="F6" s="72"/>
      <c r="G6" s="72"/>
      <c r="H6" s="72"/>
      <c r="I6" s="72"/>
      <c r="J6" s="72"/>
      <c r="K6" s="72"/>
      <c r="L6" s="4"/>
      <c r="N6" s="5"/>
    </row>
    <row r="7" spans="1:34">
      <c r="A7" s="15"/>
      <c r="B7" s="47"/>
      <c r="C7" s="47"/>
      <c r="D7" s="47"/>
      <c r="E7" s="47"/>
      <c r="F7" s="47"/>
      <c r="G7" s="47"/>
      <c r="H7" s="47"/>
      <c r="I7" s="47"/>
      <c r="J7" s="47"/>
      <c r="K7" s="47"/>
      <c r="L7" s="4"/>
      <c r="N7" s="5"/>
      <c r="O7" s="11"/>
      <c r="P7" s="11"/>
      <c r="Q7" s="11"/>
      <c r="R7" s="11"/>
    </row>
    <row r="8" spans="1:34">
      <c r="A8" s="15"/>
      <c r="B8" s="47"/>
      <c r="C8" s="47"/>
      <c r="D8" s="47"/>
      <c r="E8" s="47"/>
      <c r="F8" s="47"/>
      <c r="G8" s="47"/>
      <c r="H8" s="47"/>
      <c r="I8" s="47"/>
      <c r="J8" s="47"/>
      <c r="K8" s="47"/>
      <c r="L8" s="4"/>
      <c r="N8" s="5"/>
      <c r="O8" s="11"/>
      <c r="P8" s="11"/>
      <c r="Q8" s="11"/>
      <c r="R8" s="11"/>
    </row>
    <row r="9" spans="1:34">
      <c r="A9" s="15"/>
      <c r="B9" s="48" t="s">
        <v>36</v>
      </c>
      <c r="C9" s="49"/>
      <c r="D9" s="49"/>
      <c r="E9" s="50"/>
      <c r="F9" s="6"/>
      <c r="G9" s="6"/>
      <c r="H9" s="6"/>
      <c r="I9" s="6"/>
      <c r="J9" s="51"/>
      <c r="K9" s="51"/>
      <c r="L9" s="6"/>
      <c r="N9" s="5" t="s">
        <v>36</v>
      </c>
      <c r="O9" s="3" t="str">
        <f>Lists!C30</f>
        <v>adult_shscar_non_sm</v>
      </c>
    </row>
    <row r="10" spans="1:34">
      <c r="A10" s="15"/>
      <c r="B10" s="48"/>
      <c r="C10" s="49"/>
      <c r="D10" s="49"/>
      <c r="E10" s="50"/>
      <c r="F10" s="6"/>
      <c r="G10" s="6"/>
      <c r="H10" s="6"/>
      <c r="I10" s="6"/>
      <c r="J10" s="51"/>
      <c r="K10" s="51"/>
      <c r="L10" s="6"/>
      <c r="N10" s="7" t="s">
        <v>2022</v>
      </c>
      <c r="O10" s="8" t="str">
        <f>IF(O9="quitline","TUS6",IF(O9="above20_dairy","TUS6",IF(O9="above20_supermkt","TUS6",IF(O9="above20_petrol_st","TUS6",IF(O9="above20_dutyfree","TUS6","2006")))))</f>
        <v>2006</v>
      </c>
      <c r="P10" s="8" t="str">
        <f>IF(O9="quitline","Allages","All")</f>
        <v>All</v>
      </c>
      <c r="Q10" s="8"/>
      <c r="R10" s="8"/>
    </row>
    <row r="11" spans="1:34" ht="25.5" customHeight="1">
      <c r="A11" s="15"/>
      <c r="B11" s="48"/>
      <c r="C11" s="73" t="s">
        <v>2044</v>
      </c>
      <c r="D11" s="73"/>
      <c r="E11" s="73"/>
      <c r="F11" s="73"/>
      <c r="G11" s="73"/>
      <c r="H11" s="73"/>
      <c r="I11" s="73"/>
      <c r="J11" s="73"/>
      <c r="K11" s="73"/>
      <c r="L11" s="6"/>
      <c r="N11" s="10"/>
      <c r="O11" s="8"/>
      <c r="P11" s="8" t="str">
        <f>IF(O9="quitline","yrs","")</f>
        <v/>
      </c>
      <c r="Q11" s="8"/>
      <c r="R11" s="8"/>
    </row>
    <row r="12" spans="1:34">
      <c r="A12" s="15"/>
      <c r="B12" s="21"/>
      <c r="J12" s="52"/>
      <c r="L12" s="6"/>
    </row>
    <row r="13" spans="1:34" ht="45" customHeight="1">
      <c r="A13" s="15"/>
      <c r="B13" s="74" t="s">
        <v>0</v>
      </c>
      <c r="C13" s="70" t="s">
        <v>2038</v>
      </c>
      <c r="D13" s="76"/>
      <c r="E13" s="76"/>
      <c r="F13" s="71"/>
      <c r="G13" s="70" t="s">
        <v>2037</v>
      </c>
      <c r="H13" s="71"/>
      <c r="I13" s="54" t="s">
        <v>26</v>
      </c>
      <c r="J13" s="37"/>
      <c r="K13" s="37"/>
      <c r="L13" s="9"/>
      <c r="N13" s="69" t="s">
        <v>75</v>
      </c>
      <c r="O13" s="67" t="s">
        <v>2036</v>
      </c>
      <c r="P13" s="67"/>
      <c r="Q13" s="67"/>
      <c r="R13" s="67"/>
    </row>
    <row r="14" spans="1:34" s="63" customFormat="1" ht="15" customHeight="1">
      <c r="A14" s="21"/>
      <c r="B14" s="75"/>
      <c r="C14" s="77" t="s">
        <v>1</v>
      </c>
      <c r="D14" s="78"/>
      <c r="E14" s="78" t="s">
        <v>2</v>
      </c>
      <c r="F14" s="79"/>
      <c r="G14" s="22"/>
      <c r="H14" s="22"/>
      <c r="I14" s="55" t="s">
        <v>28</v>
      </c>
      <c r="J14" s="53"/>
      <c r="K14" s="38"/>
      <c r="L14" s="12"/>
      <c r="M14" s="5"/>
      <c r="N14" s="69"/>
      <c r="O14" s="66" t="s">
        <v>1</v>
      </c>
      <c r="P14" s="66"/>
      <c r="Q14" s="66" t="s">
        <v>2</v>
      </c>
      <c r="R14" s="66"/>
      <c r="S14" s="5"/>
      <c r="T14" s="5"/>
      <c r="U14" s="5" t="s">
        <v>1</v>
      </c>
      <c r="V14" s="5"/>
      <c r="W14" s="5"/>
      <c r="X14" s="5"/>
      <c r="Y14" s="5" t="s">
        <v>27</v>
      </c>
      <c r="Z14" s="5"/>
      <c r="AA14" s="5"/>
      <c r="AB14" s="5"/>
      <c r="AC14" s="5"/>
      <c r="AD14" s="5"/>
      <c r="AE14" s="5"/>
      <c r="AF14" s="5"/>
      <c r="AG14" s="5"/>
      <c r="AH14" s="5"/>
    </row>
    <row r="15" spans="1:34">
      <c r="A15" s="15"/>
      <c r="B15" s="23" t="s">
        <v>3</v>
      </c>
      <c r="C15" s="6"/>
      <c r="D15" s="6"/>
      <c r="E15" s="6"/>
      <c r="F15" s="24"/>
      <c r="G15" s="25"/>
      <c r="H15" s="25"/>
      <c r="I15" s="56"/>
      <c r="J15" s="25"/>
      <c r="K15" s="39"/>
      <c r="L15" s="9"/>
      <c r="N15" s="13" t="s">
        <v>3</v>
      </c>
      <c r="U15" s="64" t="s">
        <v>2023</v>
      </c>
      <c r="V15" s="64" t="s">
        <v>2024</v>
      </c>
      <c r="W15" s="64" t="s">
        <v>2025</v>
      </c>
      <c r="X15" s="64" t="s">
        <v>2026</v>
      </c>
      <c r="Y15" s="64" t="s">
        <v>2023</v>
      </c>
      <c r="Z15" s="64" t="s">
        <v>2024</v>
      </c>
      <c r="AA15" s="64" t="s">
        <v>2025</v>
      </c>
      <c r="AB15" s="64" t="s">
        <v>2026</v>
      </c>
      <c r="AC15" s="64" t="s">
        <v>2027</v>
      </c>
      <c r="AD15" s="64" t="s">
        <v>2028</v>
      </c>
      <c r="AE15" s="64" t="s">
        <v>2029</v>
      </c>
      <c r="AF15" s="64" t="s">
        <v>2030</v>
      </c>
      <c r="AG15" s="64" t="s">
        <v>2031</v>
      </c>
    </row>
    <row r="16" spans="1:34">
      <c r="A16" s="15"/>
      <c r="B16" s="26" t="s">
        <v>4</v>
      </c>
      <c r="C16" s="27">
        <f>VLOOKUP($O16,Time_Trends_Data,11,FALSE)</f>
        <v>6.1407639999999999</v>
      </c>
      <c r="D16" s="28" t="str">
        <f>CONCATENATE("(", FIXED(VLOOKUP($O16,Time_Trends_Data,13,FALSE),1), "–", FIXED(VLOOKUP($O16,Time_Trends_Data,14,FALSE),1),")")</f>
        <v>(5.5–6.9)</v>
      </c>
      <c r="E16" s="27">
        <f>VLOOKUP($Q16,Time_Trends_Data,11,FALSE)</f>
        <v>3.3155839999999999</v>
      </c>
      <c r="F16" s="29" t="str">
        <f>CONCATENATE("(", FIXED(VLOOKUP($Q16,Time_Trends_Data,13,FALSE),1), "–", FIXED(VLOOKUP($Q16,Time_Trends_Data,14,FALSE),1),")")</f>
        <v>(2.8–3.9)</v>
      </c>
      <c r="G16" s="30">
        <f>((E16-C16)/C16)*100</f>
        <v>-46.006978936171464</v>
      </c>
      <c r="H16" s="30"/>
      <c r="I16" s="57">
        <f>AG16</f>
        <v>1.3098910246716849E-10</v>
      </c>
      <c r="J16" s="40"/>
      <c r="K16" s="41"/>
      <c r="L16" s="9"/>
      <c r="N16" s="3" t="s">
        <v>4</v>
      </c>
      <c r="O16" s="3" t="str">
        <f>$O$9&amp;"CRUDE"&amp;$O$10&amp;"AllAllAllAll"&amp;$P$10&amp;"AllAll"</f>
        <v>adult_shscar_non_smCRUDE2006AllAllAllAllAllAllAll</v>
      </c>
      <c r="Q16" s="3" t="str">
        <f>$O$9&amp;"CRUDE2012AllAllAllAllAllAllAll"</f>
        <v>adult_shscar_non_smCRUDE2012AllAllAllAllAllAllAll</v>
      </c>
      <c r="U16" s="64">
        <f>VLOOKUP($O16, Time_Trends_Data, 11, FALSE)</f>
        <v>6.1407639999999999</v>
      </c>
      <c r="V16" s="64">
        <f>VLOOKUP($O16, Time_Trends_Data, 17, FALSE)</f>
        <v>0.72099999999999997</v>
      </c>
      <c r="W16" s="64">
        <f>VLOOKUP($O16, Time_Trends_Data, 18, FALSE)</f>
        <v>0.65</v>
      </c>
      <c r="X16" s="64">
        <f>VLOOKUP($O16, Time_Trends_Data, 12, FALSE)</f>
        <v>0.34503800000000001</v>
      </c>
      <c r="Y16" s="64">
        <f>VLOOKUP($Q16, Time_Trends_Data, 11, FALSE)</f>
        <v>3.3155839999999999</v>
      </c>
      <c r="Z16" s="64">
        <f>VLOOKUP($Q16, Time_Trends_Data, 17, FALSE)</f>
        <v>0.57399999999999995</v>
      </c>
      <c r="AA16" s="64">
        <f>VLOOKUP($Q16, Time_Trends_Data, 18, FALSE)</f>
        <v>0.51100000000000001</v>
      </c>
      <c r="AB16" s="64">
        <f>VLOOKUP($Q16, Time_Trends_Data, 12, FALSE)</f>
        <v>0.27074900000000002</v>
      </c>
      <c r="AC16" s="64">
        <f>AB16^2 + X16^2</f>
        <v>0.19235624244499999</v>
      </c>
      <c r="AD16" s="64">
        <f>ABS((U16-Y16)/AC16^0.5)</f>
        <v>6.4415885422558201</v>
      </c>
      <c r="AE16" s="64">
        <f>(VLOOKUP($O16, Time_Trends_Data,23, FALSE))/(VLOOKUP($O16,Time_Trends_Data,31,FALSE))</f>
        <v>4841.8574332102189</v>
      </c>
      <c r="AF16" s="64">
        <f>(VLOOKUP($Q16, Time_Trends_Data,23, FALSE))/(VLOOKUP($Q16,Time_Trends_Data,31,FALSE))</f>
        <v>4373.4584478487404</v>
      </c>
      <c r="AG16" s="64">
        <f t="shared" ref="AG16:AG44" si="0">TDIST(AD16,MIN(AE16,AF16),2)</f>
        <v>1.3098910246716849E-10</v>
      </c>
    </row>
    <row r="17" spans="1:33">
      <c r="A17" s="15"/>
      <c r="B17" s="23" t="s">
        <v>5</v>
      </c>
      <c r="C17" s="27"/>
      <c r="D17" s="28"/>
      <c r="E17" s="27"/>
      <c r="F17" s="29"/>
      <c r="G17" s="30"/>
      <c r="H17" s="30"/>
      <c r="I17" s="57"/>
      <c r="J17" s="40"/>
      <c r="K17" s="41"/>
      <c r="L17" s="9"/>
      <c r="N17" s="13" t="s">
        <v>5</v>
      </c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</row>
    <row r="18" spans="1:33">
      <c r="A18" s="15"/>
      <c r="B18" s="26" t="s">
        <v>6</v>
      </c>
      <c r="C18" s="27">
        <f>VLOOKUP($O18,Time_Trends_Data,11,FALSE)</f>
        <v>7.0306199999999999</v>
      </c>
      <c r="D18" s="28" t="str">
        <f>CONCATENATE("(", FIXED(VLOOKUP($O18,Time_Trends_Data,13,FALSE),1), "–", FIXED(VLOOKUP($O18,Time_Trends_Data,14,FALSE),1),")")</f>
        <v>(6.0–8.2)</v>
      </c>
      <c r="E18" s="27">
        <f>VLOOKUP($Q18,Time_Trends_Data,11,FALSE)</f>
        <v>3.7378629999999999</v>
      </c>
      <c r="F18" s="29" t="str">
        <f>CONCATENATE("(", FIXED(VLOOKUP($Q18,Time_Trends_Data,13,FALSE),1), "–", FIXED(VLOOKUP($Q18,Time_Trends_Data,14,FALSE),1),")")</f>
        <v>(3.0–4.6)</v>
      </c>
      <c r="G18" s="30">
        <f t="shared" ref="G18:G44" si="1">((E18-C18)/C18)*100</f>
        <v>-46.834518150604069</v>
      </c>
      <c r="H18" s="30"/>
      <c r="I18" s="57">
        <f t="shared" ref="I18:I44" si="2">AG18</f>
        <v>1.1147707690389422E-6</v>
      </c>
      <c r="J18" s="40"/>
      <c r="K18" s="41"/>
      <c r="L18" s="9"/>
      <c r="N18" s="3" t="s">
        <v>7</v>
      </c>
      <c r="O18" s="3" t="str">
        <f>$O$9&amp;"CRUDE"&amp;$O$10&amp;"AllAllAllAll"&amp;$P$10&amp;$N18&amp;"All"</f>
        <v>adult_shscar_non_smCRUDE2006AllAllAllAllAllMaleAll</v>
      </c>
      <c r="Q18" s="3" t="str">
        <f>$O$9&amp;"CRUDE2012AllAllAllAllAll"&amp;$N18&amp;"All"</f>
        <v>adult_shscar_non_smCRUDE2012AllAllAllAllAllMaleAll</v>
      </c>
      <c r="U18" s="64">
        <f>VLOOKUP($O18, Time_Trends_Data, 11, FALSE)</f>
        <v>7.0306199999999999</v>
      </c>
      <c r="V18" s="64">
        <f>VLOOKUP($O18, Time_Trends_Data, 17, FALSE)</f>
        <v>1.169</v>
      </c>
      <c r="W18" s="64">
        <f>VLOOKUP($O18, Time_Trends_Data, 18, FALSE)</f>
        <v>1.0129999999999999</v>
      </c>
      <c r="X18" s="64">
        <f>VLOOKUP($O18, Time_Trends_Data, 12, FALSE)</f>
        <v>0.54854700000000001</v>
      </c>
      <c r="Y18" s="64">
        <f>VLOOKUP($Q18, Time_Trends_Data, 11, FALSE)</f>
        <v>3.7378629999999999</v>
      </c>
      <c r="Z18" s="64">
        <f>VLOOKUP($Q18, Time_Trends_Data, 17, FALSE)</f>
        <v>0.84899999999999998</v>
      </c>
      <c r="AA18" s="64">
        <f>VLOOKUP($Q18, Time_Trends_Data, 18, FALSE)</f>
        <v>0.73099999999999998</v>
      </c>
      <c r="AB18" s="64">
        <f>VLOOKUP($Q18, Time_Trends_Data, 12, FALSE)</f>
        <v>0.391934</v>
      </c>
      <c r="AC18" s="64">
        <f t="shared" ref="AC18:AC44" si="3">AB18^2 + X18^2</f>
        <v>0.45451607156500001</v>
      </c>
      <c r="AD18" s="64">
        <f t="shared" ref="AD18:AD44" si="4">ABS((U18-Y18)/AC18^0.5)</f>
        <v>4.8841057594484152</v>
      </c>
      <c r="AE18" s="64">
        <f>(VLOOKUP($O18, Time_Trends_Data,23, FALSE))/(VLOOKUP($O18,Time_Trends_Data,31,FALSE))</f>
        <v>2172.7801007811904</v>
      </c>
      <c r="AF18" s="64">
        <f>(VLOOKUP($Q18, Time_Trends_Data,23, FALSE))/(VLOOKUP($Q18,Time_Trends_Data,31,FALSE))</f>
        <v>2342.9089380956498</v>
      </c>
      <c r="AG18" s="64">
        <f t="shared" si="0"/>
        <v>1.1147707690389422E-6</v>
      </c>
    </row>
    <row r="19" spans="1:33">
      <c r="A19" s="15"/>
      <c r="B19" s="26" t="s">
        <v>8</v>
      </c>
      <c r="C19" s="27">
        <f>VLOOKUP($O19,Time_Trends_Data,11,FALSE)</f>
        <v>5.3358559999999997</v>
      </c>
      <c r="D19" s="28" t="str">
        <f>CONCATENATE("(", FIXED(VLOOKUP($O19,Time_Trends_Data,13,FALSE),1), "–", FIXED(VLOOKUP($O19,Time_Trends_Data,14,FALSE),1),")")</f>
        <v>(4.6–6.2)</v>
      </c>
      <c r="E19" s="27">
        <f>VLOOKUP($Q19,Time_Trends_Data,11,FALSE)</f>
        <v>2.9263970000000001</v>
      </c>
      <c r="F19" s="29" t="str">
        <f>CONCATENATE("(", FIXED(VLOOKUP($Q19,Time_Trends_Data,13,FALSE),1), "–", FIXED(VLOOKUP($Q19,Time_Trends_Data,14,FALSE),1),")")</f>
        <v>(2.3–3.7)</v>
      </c>
      <c r="G19" s="30">
        <f t="shared" si="1"/>
        <v>-45.155997463199895</v>
      </c>
      <c r="H19" s="30"/>
      <c r="I19" s="57">
        <f t="shared" si="2"/>
        <v>3.2263274702370467E-6</v>
      </c>
      <c r="J19" s="40"/>
      <c r="K19" s="41"/>
      <c r="L19" s="9"/>
      <c r="N19" s="3" t="s">
        <v>9</v>
      </c>
      <c r="O19" s="3" t="str">
        <f>$O$9&amp;"CRUDE"&amp;$O$10&amp;"AllAllAllAll"&amp;$P$10&amp;$N19&amp;"All"</f>
        <v>adult_shscar_non_smCRUDE2006AllAllAllAllAllFemaleAll</v>
      </c>
      <c r="Q19" s="3" t="str">
        <f>$O$9&amp;"CRUDE2012AllAllAllAllAll"&amp;$N19&amp;"All"</f>
        <v>adult_shscar_non_smCRUDE2012AllAllAllAllAllFemaleAll</v>
      </c>
      <c r="U19" s="64">
        <f>VLOOKUP($O19, Time_Trends_Data, 11, FALSE)</f>
        <v>5.3358559999999997</v>
      </c>
      <c r="V19" s="64">
        <f>VLOOKUP($O19, Time_Trends_Data, 17, FALSE)</f>
        <v>0.82499999999999996</v>
      </c>
      <c r="W19" s="64">
        <f>VLOOKUP($O19, Time_Trends_Data, 18, FALSE)</f>
        <v>0.72</v>
      </c>
      <c r="X19" s="64">
        <f>VLOOKUP($O19, Time_Trends_Data, 12, FALSE)</f>
        <v>0.388376</v>
      </c>
      <c r="Y19" s="64">
        <f>VLOOKUP($Q19, Time_Trends_Data, 11, FALSE)</f>
        <v>2.9263970000000001</v>
      </c>
      <c r="Z19" s="64">
        <f>VLOOKUP($Q19, Time_Trends_Data, 17, FALSE)</f>
        <v>0.746</v>
      </c>
      <c r="AA19" s="64">
        <f>VLOOKUP($Q19, Time_Trends_Data, 18, FALSE)</f>
        <v>0.63</v>
      </c>
      <c r="AB19" s="64">
        <f>VLOOKUP($Q19, Time_Trends_Data, 12, FALSE)</f>
        <v>0.34021499999999999</v>
      </c>
      <c r="AC19" s="64">
        <f t="shared" si="3"/>
        <v>0.26658216360099996</v>
      </c>
      <c r="AD19" s="64">
        <f t="shared" si="4"/>
        <v>4.6666367458541416</v>
      </c>
      <c r="AE19" s="64">
        <f>(VLOOKUP($O19, Time_Trends_Data,23, FALSE))/(VLOOKUP($O19,Time_Trends_Data,31,FALSE))</f>
        <v>3349.3760354345368</v>
      </c>
      <c r="AF19" s="64">
        <f>(VLOOKUP($Q19, Time_Trends_Data,23, FALSE))/(VLOOKUP($Q19,Time_Trends_Data,31,FALSE))</f>
        <v>2454.7149242530086</v>
      </c>
      <c r="AG19" s="64">
        <f t="shared" si="0"/>
        <v>3.2263274702370467E-6</v>
      </c>
    </row>
    <row r="20" spans="1:33">
      <c r="A20" s="15"/>
      <c r="B20" s="23" t="s">
        <v>10</v>
      </c>
      <c r="C20" s="27"/>
      <c r="D20" s="28"/>
      <c r="E20" s="27"/>
      <c r="F20" s="29"/>
      <c r="G20" s="30"/>
      <c r="H20" s="30"/>
      <c r="I20" s="57"/>
      <c r="J20" s="40"/>
      <c r="K20" s="41"/>
      <c r="L20" s="9"/>
      <c r="N20" s="13" t="s">
        <v>10</v>
      </c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</row>
    <row r="21" spans="1:33">
      <c r="A21" s="15"/>
      <c r="B21" s="26" t="s">
        <v>73</v>
      </c>
      <c r="C21" s="27">
        <f t="shared" ref="C21:C28" si="5">VLOOKUP($O21,Time_Trends_Data,11,FALSE)</f>
        <v>16.854914000000001</v>
      </c>
      <c r="D21" s="28" t="str">
        <f t="shared" ref="D21:D28" si="6">CONCATENATE("(", FIXED(VLOOKUP($O21,Time_Trends_Data,13,FALSE),1), "–", FIXED(VLOOKUP($O21,Time_Trends_Data,14,FALSE),1),")")</f>
        <v>(13.7–20.6)</v>
      </c>
      <c r="E21" s="27">
        <f t="shared" ref="E21:E28" si="7">VLOOKUP($Q21,Time_Trends_Data,11,FALSE)</f>
        <v>8.9144469999999991</v>
      </c>
      <c r="F21" s="29" t="str">
        <f t="shared" ref="F21:F28" si="8">CONCATENATE("(", FIXED(VLOOKUP($Q21,Time_Trends_Data,13,FALSE),1), "–", FIXED(VLOOKUP($Q21,Time_Trends_Data,14,FALSE),1),")")</f>
        <v>(6.1–12.8)</v>
      </c>
      <c r="G21" s="30">
        <f t="shared" si="1"/>
        <v>-47.110694246200261</v>
      </c>
      <c r="H21" s="30"/>
      <c r="I21" s="57">
        <f t="shared" si="2"/>
        <v>1.1163473062325898E-3</v>
      </c>
      <c r="J21" s="40"/>
      <c r="K21" s="41"/>
      <c r="L21" s="9"/>
      <c r="N21" s="3" t="s">
        <v>11</v>
      </c>
      <c r="O21" s="3" t="str">
        <f>$O$9&amp;"CRUDE"&amp;$O$10&amp;"AllAllAllAll"&amp;$N21&amp;P11&amp;"AllAll"</f>
        <v>adult_shscar_non_smCRUDE2006AllAllAllAll15-19AllAll</v>
      </c>
      <c r="Q21" s="3" t="str">
        <f t="shared" ref="Q21:Q28" si="9">$O$9&amp;"CRUDE2012AllAllAllAll"&amp;$N21&amp;"AllAll"</f>
        <v>adult_shscar_non_smCRUDE2012AllAllAllAll15-19AllAll</v>
      </c>
      <c r="U21" s="64">
        <f t="shared" ref="U21:U28" si="10">VLOOKUP($O21, Time_Trends_Data, 11, FALSE)</f>
        <v>16.854914000000001</v>
      </c>
      <c r="V21" s="64">
        <f t="shared" ref="V21:V28" si="11">VLOOKUP($O21, Time_Trends_Data, 17, FALSE)</f>
        <v>3.74</v>
      </c>
      <c r="W21" s="64">
        <f t="shared" ref="W21:W28" si="12">VLOOKUP($O21, Time_Trends_Data, 18, FALSE)</f>
        <v>3.1779999999999999</v>
      </c>
      <c r="X21" s="64">
        <f t="shared" ref="X21:X28" si="13">VLOOKUP($O21, Time_Trends_Data, 12, FALSE)</f>
        <v>1.7407710000000001</v>
      </c>
      <c r="Y21" s="64">
        <f t="shared" ref="Y21:Y28" si="14">VLOOKUP($Q21, Time_Trends_Data, 11, FALSE)</f>
        <v>8.9144469999999991</v>
      </c>
      <c r="Z21" s="64">
        <f t="shared" ref="Z21:Z28" si="15">VLOOKUP($Q21, Time_Trends_Data, 17, FALSE)</f>
        <v>3.9140000000000001</v>
      </c>
      <c r="AA21" s="64">
        <f t="shared" ref="AA21:AA28" si="16">VLOOKUP($Q21, Time_Trends_Data, 18, FALSE)</f>
        <v>2.8029999999999999</v>
      </c>
      <c r="AB21" s="64">
        <f t="shared" ref="AB21:AB28" si="17">VLOOKUP($Q21, Time_Trends_Data, 12, FALSE)</f>
        <v>1.669343</v>
      </c>
      <c r="AC21" s="64">
        <f t="shared" si="3"/>
        <v>5.8169897260900001</v>
      </c>
      <c r="AD21" s="64">
        <f t="shared" si="4"/>
        <v>3.2922810087694012</v>
      </c>
      <c r="AE21" s="64">
        <f t="shared" ref="AE21:AE28" si="18">(VLOOKUP($O21, Time_Trends_Data,23, FALSE))/(VLOOKUP($O21,Time_Trends_Data,31,FALSE))</f>
        <v>463.21679051963889</v>
      </c>
      <c r="AF21" s="64">
        <f t="shared" ref="AF21:AF28" si="19">(VLOOKUP($Q21, Time_Trends_Data,23, FALSE))/(VLOOKUP($Q21,Time_Trends_Data,31,FALSE))</f>
        <v>291.89753307513627</v>
      </c>
      <c r="AG21" s="64">
        <f t="shared" si="0"/>
        <v>1.1163473062325898E-3</v>
      </c>
    </row>
    <row r="22" spans="1:33">
      <c r="A22" s="15"/>
      <c r="B22" s="26" t="s">
        <v>74</v>
      </c>
      <c r="C22" s="27">
        <f t="shared" si="5"/>
        <v>17.018273000000001</v>
      </c>
      <c r="D22" s="28" t="str">
        <f t="shared" si="6"/>
        <v>(12.9–22.2)</v>
      </c>
      <c r="E22" s="27">
        <f t="shared" si="7"/>
        <v>7.0216640000000003</v>
      </c>
      <c r="F22" s="29" t="str">
        <f t="shared" si="8"/>
        <v>(4.8–10.2)</v>
      </c>
      <c r="G22" s="30">
        <f t="shared" si="1"/>
        <v>-58.740443287047981</v>
      </c>
      <c r="H22" s="30"/>
      <c r="I22" s="57">
        <f t="shared" si="2"/>
        <v>2.5684972305756572E-4</v>
      </c>
      <c r="J22" s="40"/>
      <c r="K22" s="41"/>
      <c r="L22" s="9"/>
      <c r="N22" s="3" t="s">
        <v>12</v>
      </c>
      <c r="O22" s="3" t="str">
        <f>$O$9&amp;"CRUDE"&amp;$O$10&amp;"AllAllAllAll"&amp;$N22&amp;P11&amp;"AllAll"</f>
        <v>adult_shscar_non_smCRUDE2006AllAllAllAll20-24AllAll</v>
      </c>
      <c r="Q22" s="3" t="str">
        <f t="shared" si="9"/>
        <v>adult_shscar_non_smCRUDE2012AllAllAllAll20-24AllAll</v>
      </c>
      <c r="U22" s="64">
        <f t="shared" si="10"/>
        <v>17.018273000000001</v>
      </c>
      <c r="V22" s="64">
        <f t="shared" si="11"/>
        <v>5.141</v>
      </c>
      <c r="W22" s="64">
        <f t="shared" si="12"/>
        <v>4.1449999999999996</v>
      </c>
      <c r="X22" s="64">
        <f t="shared" si="13"/>
        <v>2.3341189999999998</v>
      </c>
      <c r="Y22" s="64">
        <f t="shared" si="14"/>
        <v>7.0216640000000003</v>
      </c>
      <c r="Z22" s="64">
        <f t="shared" si="15"/>
        <v>3.2</v>
      </c>
      <c r="AA22" s="64">
        <f t="shared" si="16"/>
        <v>2.2519999999999998</v>
      </c>
      <c r="AB22" s="64">
        <f t="shared" si="17"/>
        <v>1.351078</v>
      </c>
      <c r="AC22" s="64">
        <f t="shared" si="3"/>
        <v>7.2735232682449995</v>
      </c>
      <c r="AD22" s="64">
        <f t="shared" si="4"/>
        <v>3.7066389879679544</v>
      </c>
      <c r="AE22" s="64">
        <f t="shared" si="18"/>
        <v>259.72141996437102</v>
      </c>
      <c r="AF22" s="64">
        <f t="shared" si="19"/>
        <v>358.24257369568898</v>
      </c>
      <c r="AG22" s="64">
        <f t="shared" si="0"/>
        <v>2.5684972305756572E-4</v>
      </c>
    </row>
    <row r="23" spans="1:33">
      <c r="A23" s="15"/>
      <c r="B23" s="26" t="s">
        <v>29</v>
      </c>
      <c r="C23" s="27">
        <f t="shared" si="5"/>
        <v>5.1545589999999999</v>
      </c>
      <c r="D23" s="28" t="str">
        <f t="shared" si="6"/>
        <v>(3.8–7.0)</v>
      </c>
      <c r="E23" s="27">
        <f t="shared" si="7"/>
        <v>3.506081</v>
      </c>
      <c r="F23" s="29" t="str">
        <f t="shared" si="8"/>
        <v>(2.4–5.0)</v>
      </c>
      <c r="G23" s="30">
        <f t="shared" si="1"/>
        <v>-31.980970632017208</v>
      </c>
      <c r="H23" s="30"/>
      <c r="I23" s="57">
        <f t="shared" si="2"/>
        <v>0.10825540821441375</v>
      </c>
      <c r="J23" s="40"/>
      <c r="K23" s="41"/>
      <c r="L23" s="9"/>
      <c r="N23" s="3" t="s">
        <v>13</v>
      </c>
      <c r="O23" s="3" t="str">
        <f>$O$9&amp;"CRUDE"&amp;$O$10&amp;"AllAllAllAll"&amp;$N23&amp;P11&amp;"AllAll"</f>
        <v>adult_shscar_non_smCRUDE2006AllAllAllAll25-34AllAll</v>
      </c>
      <c r="Q23" s="3" t="str">
        <f t="shared" si="9"/>
        <v>adult_shscar_non_smCRUDE2012AllAllAllAll25-34AllAll</v>
      </c>
      <c r="U23" s="64">
        <f t="shared" si="10"/>
        <v>5.1545589999999999</v>
      </c>
      <c r="V23" s="64">
        <f t="shared" si="11"/>
        <v>1.84</v>
      </c>
      <c r="W23" s="64">
        <f t="shared" si="12"/>
        <v>1.375</v>
      </c>
      <c r="X23" s="64">
        <f t="shared" si="13"/>
        <v>0.80033900000000002</v>
      </c>
      <c r="Y23" s="64">
        <f t="shared" si="14"/>
        <v>3.506081</v>
      </c>
      <c r="Z23" s="64">
        <f t="shared" si="15"/>
        <v>1.4930000000000001</v>
      </c>
      <c r="AA23" s="64">
        <f t="shared" si="16"/>
        <v>1.147</v>
      </c>
      <c r="AB23" s="64">
        <f t="shared" si="17"/>
        <v>0.64068400000000003</v>
      </c>
      <c r="AC23" s="64">
        <f t="shared" si="3"/>
        <v>1.051018502777</v>
      </c>
      <c r="AD23" s="64">
        <f t="shared" si="4"/>
        <v>1.6079701218453579</v>
      </c>
      <c r="AE23" s="64">
        <f t="shared" si="18"/>
        <v>763.80437000238419</v>
      </c>
      <c r="AF23" s="64">
        <f t="shared" si="19"/>
        <v>824.81532898377247</v>
      </c>
      <c r="AG23" s="64">
        <f t="shared" si="0"/>
        <v>0.10825540821441375</v>
      </c>
    </row>
    <row r="24" spans="1:33">
      <c r="A24" s="15"/>
      <c r="B24" s="26" t="s">
        <v>30</v>
      </c>
      <c r="C24" s="27">
        <f t="shared" si="5"/>
        <v>3.4650280000000002</v>
      </c>
      <c r="D24" s="28" t="str">
        <f t="shared" si="6"/>
        <v>(2.6–4.6)</v>
      </c>
      <c r="E24" s="27">
        <f t="shared" si="7"/>
        <v>2.889894</v>
      </c>
      <c r="F24" s="29" t="str">
        <f t="shared" si="8"/>
        <v>(1.9–4.1)</v>
      </c>
      <c r="G24" s="30">
        <f t="shared" si="1"/>
        <v>-16.598249711113453</v>
      </c>
      <c r="H24" s="30"/>
      <c r="I24" s="57">
        <f t="shared" si="2"/>
        <v>0.42868937067832147</v>
      </c>
      <c r="J24" s="40"/>
      <c r="K24" s="41"/>
      <c r="L24" s="9"/>
      <c r="N24" s="3" t="s">
        <v>14</v>
      </c>
      <c r="O24" s="3" t="str">
        <f>$O$9&amp;"CRUDE"&amp;$O$10&amp;"AllAllAllAll"&amp;$N24&amp;P11&amp;"AllAll"</f>
        <v>adult_shscar_non_smCRUDE2006AllAllAllAll35-44AllAll</v>
      </c>
      <c r="Q24" s="3" t="str">
        <f t="shared" si="9"/>
        <v>adult_shscar_non_smCRUDE2012AllAllAllAll35-44AllAll</v>
      </c>
      <c r="U24" s="64">
        <f t="shared" si="10"/>
        <v>3.4650280000000002</v>
      </c>
      <c r="V24" s="64">
        <f t="shared" si="11"/>
        <v>1.101</v>
      </c>
      <c r="W24" s="64">
        <f t="shared" si="12"/>
        <v>0.89800000000000002</v>
      </c>
      <c r="X24" s="64">
        <f t="shared" si="13"/>
        <v>0.49056699999999998</v>
      </c>
      <c r="Y24" s="64">
        <f t="shared" si="14"/>
        <v>2.889894</v>
      </c>
      <c r="Z24" s="64">
        <f t="shared" si="15"/>
        <v>1.2529999999999999</v>
      </c>
      <c r="AA24" s="64">
        <f t="shared" si="16"/>
        <v>0.95699999999999996</v>
      </c>
      <c r="AB24" s="64">
        <f t="shared" si="17"/>
        <v>0.535717</v>
      </c>
      <c r="AC24" s="64">
        <f t="shared" si="3"/>
        <v>0.52764868557800004</v>
      </c>
      <c r="AD24" s="64">
        <f t="shared" si="4"/>
        <v>0.79176556927073383</v>
      </c>
      <c r="AE24" s="64">
        <f t="shared" si="18"/>
        <v>1390.693392131858</v>
      </c>
      <c r="AF24" s="64">
        <f t="shared" si="19"/>
        <v>978.46059556181217</v>
      </c>
      <c r="AG24" s="64">
        <f t="shared" si="0"/>
        <v>0.42868937067832147</v>
      </c>
    </row>
    <row r="25" spans="1:33">
      <c r="A25" s="15"/>
      <c r="B25" s="26" t="s">
        <v>31</v>
      </c>
      <c r="C25" s="27">
        <f t="shared" si="5"/>
        <v>4.5709280000000003</v>
      </c>
      <c r="D25" s="28" t="str">
        <f t="shared" si="6"/>
        <v>(3.4–6.0)</v>
      </c>
      <c r="E25" s="27">
        <f t="shared" si="7"/>
        <v>2.4697140000000002</v>
      </c>
      <c r="F25" s="29" t="str">
        <f t="shared" si="8"/>
        <v>(1.7–3.4)</v>
      </c>
      <c r="G25" s="30">
        <f t="shared" si="1"/>
        <v>-45.969089865340258</v>
      </c>
      <c r="H25" s="30"/>
      <c r="I25" s="57">
        <f t="shared" si="2"/>
        <v>5.9840889958973891E-3</v>
      </c>
      <c r="J25" s="40"/>
      <c r="K25" s="41"/>
      <c r="L25" s="9"/>
      <c r="N25" s="3" t="s">
        <v>15</v>
      </c>
      <c r="O25" s="3" t="str">
        <f>$O$9&amp;"CRUDE"&amp;$O$10&amp;"AllAllAllAll"&amp;$N25&amp;P11&amp;"AllAll"</f>
        <v>adult_shscar_non_smCRUDE2006AllAllAllAll45-54AllAll</v>
      </c>
      <c r="Q25" s="3" t="str">
        <f t="shared" si="9"/>
        <v>adult_shscar_non_smCRUDE2012AllAllAllAll45-54AllAll</v>
      </c>
      <c r="U25" s="64">
        <f t="shared" si="10"/>
        <v>4.5709280000000003</v>
      </c>
      <c r="V25" s="64">
        <f t="shared" si="11"/>
        <v>1.42</v>
      </c>
      <c r="W25" s="64">
        <f t="shared" si="12"/>
        <v>1.1659999999999999</v>
      </c>
      <c r="X25" s="64">
        <f t="shared" si="13"/>
        <v>0.63534999999999997</v>
      </c>
      <c r="Y25" s="64">
        <f t="shared" si="14"/>
        <v>2.4697140000000002</v>
      </c>
      <c r="Z25" s="64">
        <f t="shared" si="15"/>
        <v>0.97499999999999998</v>
      </c>
      <c r="AA25" s="64">
        <f t="shared" si="16"/>
        <v>0.76</v>
      </c>
      <c r="AB25" s="64">
        <f t="shared" si="17"/>
        <v>0.42238399999999998</v>
      </c>
      <c r="AC25" s="64">
        <f t="shared" si="3"/>
        <v>0.58207786595599997</v>
      </c>
      <c r="AD25" s="64">
        <f t="shared" si="4"/>
        <v>2.7541002407514092</v>
      </c>
      <c r="AE25" s="64">
        <f t="shared" si="18"/>
        <v>1081.2966953364432</v>
      </c>
      <c r="AF25" s="64">
        <f t="shared" si="19"/>
        <v>1350.9488573282258</v>
      </c>
      <c r="AG25" s="64">
        <f t="shared" si="0"/>
        <v>5.9840889958973891E-3</v>
      </c>
    </row>
    <row r="26" spans="1:33">
      <c r="A26" s="15"/>
      <c r="B26" s="26" t="s">
        <v>32</v>
      </c>
      <c r="C26" s="27">
        <f t="shared" si="5"/>
        <v>3.2638099999999999</v>
      </c>
      <c r="D26" s="28" t="str">
        <f t="shared" si="6"/>
        <v>(2.2–4.6)</v>
      </c>
      <c r="E26" s="27">
        <f t="shared" si="7"/>
        <v>1.766516</v>
      </c>
      <c r="F26" s="29" t="str">
        <f t="shared" si="8"/>
        <v>(1.1–2.7)</v>
      </c>
      <c r="G26" s="30">
        <f t="shared" si="1"/>
        <v>-45.875648398650654</v>
      </c>
      <c r="H26" s="30"/>
      <c r="I26" s="57">
        <f t="shared" si="2"/>
        <v>3.0617805414034829E-2</v>
      </c>
      <c r="J26" s="40"/>
      <c r="K26" s="41"/>
      <c r="L26" s="9"/>
      <c r="N26" s="3" t="s">
        <v>16</v>
      </c>
      <c r="O26" s="3" t="str">
        <f>$O$9&amp;"CRUDE"&amp;$O$10&amp;"AllAllAllAll"&amp;$N26&amp;P11&amp;"AllAll"</f>
        <v>adult_shscar_non_smCRUDE2006AllAllAllAll55-64AllAll</v>
      </c>
      <c r="Q26" s="3" t="str">
        <f t="shared" si="9"/>
        <v>adult_shscar_non_smCRUDE2012AllAllAllAll55-64AllAll</v>
      </c>
      <c r="U26" s="64">
        <f t="shared" si="10"/>
        <v>3.2638099999999999</v>
      </c>
      <c r="V26" s="64">
        <f t="shared" si="11"/>
        <v>1.35</v>
      </c>
      <c r="W26" s="64">
        <f t="shared" si="12"/>
        <v>1.0429999999999999</v>
      </c>
      <c r="X26" s="64">
        <f t="shared" si="13"/>
        <v>0.58135800000000004</v>
      </c>
      <c r="Y26" s="64">
        <f t="shared" si="14"/>
        <v>1.766516</v>
      </c>
      <c r="Z26" s="64">
        <f t="shared" si="15"/>
        <v>0.89900000000000002</v>
      </c>
      <c r="AA26" s="64">
        <f t="shared" si="16"/>
        <v>0.65800000000000003</v>
      </c>
      <c r="AB26" s="64">
        <f t="shared" si="17"/>
        <v>0.374421</v>
      </c>
      <c r="AC26" s="64">
        <f t="shared" si="3"/>
        <v>0.47816820940500004</v>
      </c>
      <c r="AD26" s="64">
        <f t="shared" si="4"/>
        <v>2.1652933133319823</v>
      </c>
      <c r="AE26" s="64">
        <f t="shared" si="18"/>
        <v>934.83602190780402</v>
      </c>
      <c r="AF26" s="64">
        <f t="shared" si="19"/>
        <v>1238.5990894282427</v>
      </c>
      <c r="AG26" s="64">
        <f t="shared" si="0"/>
        <v>3.0617805414034829E-2</v>
      </c>
    </row>
    <row r="27" spans="1:33">
      <c r="A27" s="15"/>
      <c r="B27" s="26" t="s">
        <v>33</v>
      </c>
      <c r="C27" s="27">
        <f t="shared" si="5"/>
        <v>4.0796539999999997</v>
      </c>
      <c r="D27" s="28" t="str">
        <f t="shared" si="6"/>
        <v>(2.7–5.9)</v>
      </c>
      <c r="E27" s="27">
        <f t="shared" si="7"/>
        <v>1.4998880000000001</v>
      </c>
      <c r="F27" s="29" t="str">
        <f t="shared" si="8"/>
        <v>(0.9–2.4)</v>
      </c>
      <c r="G27" s="30">
        <f t="shared" si="1"/>
        <v>-63.234921392843603</v>
      </c>
      <c r="H27" s="30"/>
      <c r="I27" s="57">
        <f t="shared" si="2"/>
        <v>2.6109427864356178E-3</v>
      </c>
      <c r="J27" s="40"/>
      <c r="K27" s="41"/>
      <c r="L27" s="9"/>
      <c r="N27" s="3" t="s">
        <v>17</v>
      </c>
      <c r="O27" s="3" t="str">
        <f>$O$9&amp;"CRUDE"&amp;$O$10&amp;"AllAllAllAll"&amp;$N27&amp;P11&amp;"AllAll"</f>
        <v>adult_shscar_non_smCRUDE2006AllAllAllAll65-74AllAll</v>
      </c>
      <c r="Q27" s="3" t="str">
        <f t="shared" si="9"/>
        <v>adult_shscar_non_smCRUDE2012AllAllAllAll65-74AllAll</v>
      </c>
      <c r="U27" s="64">
        <f t="shared" si="10"/>
        <v>4.0796539999999997</v>
      </c>
      <c r="V27" s="64">
        <f t="shared" si="11"/>
        <v>1.819</v>
      </c>
      <c r="W27" s="64">
        <f t="shared" si="12"/>
        <v>1.385</v>
      </c>
      <c r="X27" s="64">
        <f t="shared" si="13"/>
        <v>0.77580700000000002</v>
      </c>
      <c r="Y27" s="64">
        <f t="shared" si="14"/>
        <v>1.4998880000000001</v>
      </c>
      <c r="Z27" s="64">
        <f t="shared" si="15"/>
        <v>0.876</v>
      </c>
      <c r="AA27" s="64">
        <f t="shared" si="16"/>
        <v>0.61599999999999999</v>
      </c>
      <c r="AB27" s="64">
        <f t="shared" si="17"/>
        <v>0.35626600000000003</v>
      </c>
      <c r="AC27" s="64">
        <f t="shared" si="3"/>
        <v>0.72880196400500008</v>
      </c>
      <c r="AD27" s="64">
        <f t="shared" si="4"/>
        <v>3.0218684019923385</v>
      </c>
      <c r="AE27" s="64">
        <f t="shared" si="18"/>
        <v>650.73744420039247</v>
      </c>
      <c r="AF27" s="64">
        <f t="shared" si="19"/>
        <v>1164.7904098349952</v>
      </c>
      <c r="AG27" s="64">
        <f t="shared" si="0"/>
        <v>2.6109427864356178E-3</v>
      </c>
    </row>
    <row r="28" spans="1:33">
      <c r="A28" s="15"/>
      <c r="B28" s="26" t="s">
        <v>18</v>
      </c>
      <c r="C28" s="27">
        <f t="shared" si="5"/>
        <v>1.678145</v>
      </c>
      <c r="D28" s="28" t="str">
        <f t="shared" si="6"/>
        <v>(0.9–2.8)</v>
      </c>
      <c r="E28" s="27">
        <f t="shared" si="7"/>
        <v>0.97966900000000001</v>
      </c>
      <c r="F28" s="29" t="str">
        <f t="shared" si="8"/>
        <v>(0.5–1.8)</v>
      </c>
      <c r="G28" s="30">
        <f t="shared" si="1"/>
        <v>-41.621909906474116</v>
      </c>
      <c r="H28" s="30"/>
      <c r="I28" s="57">
        <f t="shared" si="2"/>
        <v>0.20229817746323919</v>
      </c>
      <c r="J28" s="40"/>
      <c r="K28" s="41"/>
      <c r="L28" s="9"/>
      <c r="N28" s="3" t="s">
        <v>18</v>
      </c>
      <c r="O28" s="3" t="str">
        <f>$O$9&amp;"CRUDE"&amp;$O$10&amp;"AllAllAllAll"&amp;$N28&amp;P11&amp;"AllAll"</f>
        <v>adult_shscar_non_smCRUDE2006AllAllAllAll75+AllAll</v>
      </c>
      <c r="Q28" s="3" t="str">
        <f t="shared" si="9"/>
        <v>adult_shscar_non_smCRUDE2012AllAllAllAll75+AllAll</v>
      </c>
      <c r="U28" s="64">
        <f t="shared" si="10"/>
        <v>1.678145</v>
      </c>
      <c r="V28" s="64">
        <f t="shared" si="11"/>
        <v>1.155</v>
      </c>
      <c r="W28" s="64">
        <f t="shared" si="12"/>
        <v>0.77300000000000002</v>
      </c>
      <c r="X28" s="64">
        <f t="shared" si="13"/>
        <v>0.45560299999999998</v>
      </c>
      <c r="Y28" s="64">
        <f t="shared" si="14"/>
        <v>0.97966900000000001</v>
      </c>
      <c r="Z28" s="64">
        <f t="shared" si="15"/>
        <v>0.79800000000000004</v>
      </c>
      <c r="AA28" s="64">
        <f t="shared" si="16"/>
        <v>0.502</v>
      </c>
      <c r="AB28" s="64">
        <f t="shared" si="17"/>
        <v>0.30336000000000002</v>
      </c>
      <c r="AC28" s="64">
        <f t="shared" si="3"/>
        <v>0.29960138320899998</v>
      </c>
      <c r="AD28" s="64">
        <f t="shared" si="4"/>
        <v>1.2760849335258617</v>
      </c>
      <c r="AE28" s="64">
        <f t="shared" si="18"/>
        <v>795.68658458606581</v>
      </c>
      <c r="AF28" s="64">
        <f t="shared" si="19"/>
        <v>1054.9077786349785</v>
      </c>
      <c r="AG28" s="64">
        <f t="shared" si="0"/>
        <v>0.20229817746323919</v>
      </c>
    </row>
    <row r="29" spans="1:33">
      <c r="A29" s="15"/>
      <c r="B29" s="23" t="s">
        <v>19</v>
      </c>
      <c r="C29" s="27"/>
      <c r="D29" s="28"/>
      <c r="E29" s="27"/>
      <c r="F29" s="29"/>
      <c r="G29" s="30"/>
      <c r="H29" s="30"/>
      <c r="I29" s="57"/>
      <c r="J29" s="40"/>
      <c r="K29" s="41"/>
      <c r="L29" s="9"/>
      <c r="N29" s="13" t="s">
        <v>20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</row>
    <row r="30" spans="1:33">
      <c r="A30" s="15"/>
      <c r="B30" s="26" t="s">
        <v>3</v>
      </c>
      <c r="C30" s="27">
        <f>VLOOKUP($O30,Time_Trends_Data,11,FALSE)</f>
        <v>13.720712000000001</v>
      </c>
      <c r="D30" s="28" t="str">
        <f>CONCATENATE("(", FIXED(VLOOKUP($O30,Time_Trends_Data,13,FALSE),1), "–", FIXED(VLOOKUP($O30,Time_Trends_Data,14,FALSE),1),")")</f>
        <v>(11.9–15.8)</v>
      </c>
      <c r="E30" s="27">
        <f>VLOOKUP($Q30,Time_Trends_Data,11,FALSE)</f>
        <v>7.7480859999999998</v>
      </c>
      <c r="F30" s="29" t="str">
        <f>CONCATENATE("(", FIXED(VLOOKUP($Q30,Time_Trends_Data,13,FALSE),1), "–", FIXED(VLOOKUP($Q30,Time_Trends_Data,14,FALSE),1),")")</f>
        <v>(6.0–10.0)</v>
      </c>
      <c r="G30" s="30">
        <f t="shared" si="1"/>
        <v>-43.530000483939908</v>
      </c>
      <c r="H30" s="30"/>
      <c r="I30" s="57">
        <f t="shared" si="2"/>
        <v>2.3443941559440389E-5</v>
      </c>
      <c r="J30" s="40"/>
      <c r="K30" s="41"/>
      <c r="L30" s="9"/>
      <c r="N30" s="3" t="s">
        <v>3</v>
      </c>
      <c r="O30" s="3" t="str">
        <f>$O$9&amp;"CRUDE"&amp;$O$10&amp;"MaoriAllAllAll"&amp;$P$10&amp;"AllAll"</f>
        <v>adult_shscar_non_smCRUDE2006MaoriAllAllAllAllAllAll</v>
      </c>
      <c r="Q30" s="3" t="str">
        <f>$O$9&amp;"CRUDE2012MaoriAllAllAllAllAllAll"</f>
        <v>adult_shscar_non_smCRUDE2012MaoriAllAllAllAllAllAll</v>
      </c>
      <c r="U30" s="64">
        <f>VLOOKUP($O30, Time_Trends_Data, 11, FALSE)</f>
        <v>13.720712000000001</v>
      </c>
      <c r="V30" s="64">
        <f>VLOOKUP($O30, Time_Trends_Data, 17, FALSE)</f>
        <v>2.048</v>
      </c>
      <c r="W30" s="64">
        <f>VLOOKUP($O30, Time_Trends_Data, 18, FALSE)</f>
        <v>1.819</v>
      </c>
      <c r="X30" s="64">
        <f>VLOOKUP($O30, Time_Trends_Data, 12, FALSE)</f>
        <v>0.97328000000000003</v>
      </c>
      <c r="Y30" s="64">
        <f>VLOOKUP($Q30, Time_Trends_Data, 11, FALSE)</f>
        <v>7.7480859999999998</v>
      </c>
      <c r="Z30" s="64">
        <f>VLOOKUP($Q30, Time_Trends_Data, 17, FALSE)</f>
        <v>2.2570000000000001</v>
      </c>
      <c r="AA30" s="64">
        <f>VLOOKUP($Q30, Time_Trends_Data, 18, FALSE)</f>
        <v>1.7809999999999999</v>
      </c>
      <c r="AB30" s="64">
        <f>VLOOKUP($Q30, Time_Trends_Data, 12, FALSE)</f>
        <v>1.0101009999999999</v>
      </c>
      <c r="AC30" s="64">
        <f t="shared" si="3"/>
        <v>1.9675779886009999</v>
      </c>
      <c r="AD30" s="64">
        <f t="shared" si="4"/>
        <v>4.2579380922929442</v>
      </c>
      <c r="AE30" s="64">
        <f>(VLOOKUP($O30, Time_Trends_Data,23, FALSE))/(VLOOKUP($O30,Time_Trends_Data,31,FALSE))</f>
        <v>1250.4169208305225</v>
      </c>
      <c r="AF30" s="64">
        <f>(VLOOKUP($Q30, Time_Trends_Data,23, FALSE))/(VLOOKUP($Q30,Time_Trends_Data,31,FALSE))</f>
        <v>701.00584550627411</v>
      </c>
      <c r="AG30" s="64">
        <f t="shared" si="0"/>
        <v>2.3443941559440389E-5</v>
      </c>
    </row>
    <row r="31" spans="1:33">
      <c r="A31" s="15"/>
      <c r="B31" s="26" t="s">
        <v>6</v>
      </c>
      <c r="C31" s="27">
        <f>VLOOKUP($O31,Time_Trends_Data,11,FALSE)</f>
        <v>13.663214</v>
      </c>
      <c r="D31" s="28" t="str">
        <f>CONCATENATE("(", FIXED(VLOOKUP($O31,Time_Trends_Data,13,FALSE),1), "–", FIXED(VLOOKUP($O31,Time_Trends_Data,14,FALSE),1),")")</f>
        <v>(11.0–16.8)</v>
      </c>
      <c r="E31" s="27">
        <f>VLOOKUP($Q31,Time_Trends_Data,11,FALSE)</f>
        <v>8.6605469999999993</v>
      </c>
      <c r="F31" s="29" t="str">
        <f>CONCATENATE("(", FIXED(VLOOKUP($Q31,Time_Trends_Data,13,FALSE),1), "–", FIXED(VLOOKUP($Q31,Time_Trends_Data,14,FALSE),1),")")</f>
        <v>(6.1–12.2)</v>
      </c>
      <c r="G31" s="30">
        <f t="shared" si="1"/>
        <v>-36.614130467399548</v>
      </c>
      <c r="H31" s="30"/>
      <c r="I31" s="57">
        <f t="shared" si="2"/>
        <v>1.7591833103841742E-2</v>
      </c>
      <c r="J31" s="40"/>
      <c r="K31" s="41"/>
      <c r="L31" s="9"/>
      <c r="N31" s="3" t="s">
        <v>7</v>
      </c>
      <c r="O31" s="3" t="str">
        <f>$O$9&amp;"CRUDE"&amp;$O$10&amp;"MaoriAllAllAll"&amp;$P$10&amp;$N31&amp;"All"</f>
        <v>adult_shscar_non_smCRUDE2006MaoriAllAllAllAllMaleAll</v>
      </c>
      <c r="Q31" s="3" t="str">
        <f>$O$9&amp;"CRUDE2012MaoriAllAllAllAll"&amp;$N31&amp;"All"</f>
        <v>adult_shscar_non_smCRUDE2012MaoriAllAllAllAllMaleAll</v>
      </c>
      <c r="U31" s="64">
        <f>VLOOKUP($O31, Time_Trends_Data, 11, FALSE)</f>
        <v>13.663214</v>
      </c>
      <c r="V31" s="64">
        <f>VLOOKUP($O31, Time_Trends_Data, 17, FALSE)</f>
        <v>3.137</v>
      </c>
      <c r="W31" s="64">
        <f>VLOOKUP($O31, Time_Trends_Data, 18, FALSE)</f>
        <v>2.629</v>
      </c>
      <c r="X31" s="64">
        <f>VLOOKUP($O31, Time_Trends_Data, 12, FALSE)</f>
        <v>1.4490259999999999</v>
      </c>
      <c r="Y31" s="64">
        <f>VLOOKUP($Q31, Time_Trends_Data, 11, FALSE)</f>
        <v>8.6605469999999993</v>
      </c>
      <c r="Z31" s="64">
        <f>VLOOKUP($Q31, Time_Trends_Data, 17, FALSE)</f>
        <v>3.5179999999999998</v>
      </c>
      <c r="AA31" s="64">
        <f>VLOOKUP($Q31, Time_Trends_Data, 18, FALSE)</f>
        <v>2.5720000000000001</v>
      </c>
      <c r="AB31" s="64">
        <f>VLOOKUP($Q31, Time_Trends_Data, 12, FALSE)</f>
        <v>1.515862</v>
      </c>
      <c r="AC31" s="64">
        <f t="shared" si="3"/>
        <v>4.3975139517199997</v>
      </c>
      <c r="AD31" s="64">
        <f t="shared" si="4"/>
        <v>2.3856019563412598</v>
      </c>
      <c r="AE31" s="64">
        <f>(VLOOKUP($O31, Time_Trends_Data,23, FALSE))/(VLOOKUP($O31,Time_Trends_Data,31,FALSE))</f>
        <v>562.58790544101646</v>
      </c>
      <c r="AF31" s="64">
        <f>(VLOOKUP($Q31, Time_Trends_Data,23, FALSE))/(VLOOKUP($Q31,Time_Trends_Data,31,FALSE))</f>
        <v>344.79271539608573</v>
      </c>
      <c r="AG31" s="64">
        <f t="shared" si="0"/>
        <v>1.7591833103841742E-2</v>
      </c>
    </row>
    <row r="32" spans="1:33">
      <c r="A32" s="15"/>
      <c r="B32" s="26" t="s">
        <v>8</v>
      </c>
      <c r="C32" s="27">
        <f>VLOOKUP($O32,Time_Trends_Data,11,FALSE)</f>
        <v>13.778840000000001</v>
      </c>
      <c r="D32" s="28" t="str">
        <f>CONCATENATE("(", FIXED(VLOOKUP($O32,Time_Trends_Data,13,FALSE),1), "–", FIXED(VLOOKUP($O32,Time_Trends_Data,14,FALSE),1),")")</f>
        <v>(11.4–16.6)</v>
      </c>
      <c r="E32" s="27">
        <f>VLOOKUP($Q32,Time_Trends_Data,11,FALSE)</f>
        <v>6.8066420000000001</v>
      </c>
      <c r="F32" s="29" t="str">
        <f>CONCATENATE("(", FIXED(VLOOKUP($Q32,Time_Trends_Data,13,FALSE),1), "–", FIXED(VLOOKUP($Q32,Time_Trends_Data,14,FALSE),1),")")</f>
        <v>(4.9–9.3)</v>
      </c>
      <c r="G32" s="30">
        <f t="shared" si="1"/>
        <v>-50.600761747723325</v>
      </c>
      <c r="H32" s="30"/>
      <c r="I32" s="57">
        <f t="shared" si="2"/>
        <v>5.2776955998570635E-5</v>
      </c>
      <c r="J32" s="40"/>
      <c r="K32" s="41"/>
      <c r="L32" s="9"/>
      <c r="N32" s="3" t="s">
        <v>9</v>
      </c>
      <c r="O32" s="3" t="str">
        <f>$O$9&amp;"CRUDE"&amp;$O$10&amp;"MaoriAllAllAll"&amp;$P$10&amp;$N32&amp;"All"</f>
        <v>adult_shscar_non_smCRUDE2006MaoriAllAllAllAllFemaleAll</v>
      </c>
      <c r="Q32" s="3" t="str">
        <f>$O$9&amp;"CRUDE2012MaoriAllAllAllAll"&amp;$N32&amp;"All"</f>
        <v>adult_shscar_non_smCRUDE2012MaoriAllAllAllAllFemaleAll</v>
      </c>
      <c r="U32" s="64">
        <f>VLOOKUP($O32, Time_Trends_Data, 11, FALSE)</f>
        <v>13.778840000000001</v>
      </c>
      <c r="V32" s="64">
        <f>VLOOKUP($O32, Time_Trends_Data, 17, FALSE)</f>
        <v>2.8130000000000002</v>
      </c>
      <c r="W32" s="64">
        <f>VLOOKUP($O32, Time_Trends_Data, 18, FALSE)</f>
        <v>2.4009999999999998</v>
      </c>
      <c r="X32" s="64">
        <f>VLOOKUP($O32, Time_Trends_Data, 12, FALSE)</f>
        <v>1.311288</v>
      </c>
      <c r="Y32" s="64">
        <f>VLOOKUP($Q32, Time_Trends_Data, 11, FALSE)</f>
        <v>6.8066420000000001</v>
      </c>
      <c r="Z32" s="64">
        <f>VLOOKUP($Q32, Time_Trends_Data, 17, FALSE)</f>
        <v>2.5289999999999999</v>
      </c>
      <c r="AA32" s="64">
        <f>VLOOKUP($Q32, Time_Trends_Data, 18, FALSE)</f>
        <v>1.881</v>
      </c>
      <c r="AB32" s="64">
        <f>VLOOKUP($Q32, Time_Trends_Data, 12, FALSE)</f>
        <v>1.0980479999999999</v>
      </c>
      <c r="AC32" s="64">
        <f t="shared" si="3"/>
        <v>2.9251856292479999</v>
      </c>
      <c r="AD32" s="64">
        <f t="shared" si="4"/>
        <v>4.0765520923559677</v>
      </c>
      <c r="AE32" s="64">
        <f>(VLOOKUP($O32, Time_Trends_Data,23, FALSE))/(VLOOKUP($O32,Time_Trends_Data,31,FALSE))</f>
        <v>691.59783844124615</v>
      </c>
      <c r="AF32" s="64">
        <f>(VLOOKUP($Q32, Time_Trends_Data,23, FALSE))/(VLOOKUP($Q32,Time_Trends_Data,31,FALSE))</f>
        <v>526.69463008873049</v>
      </c>
      <c r="AG32" s="64">
        <f t="shared" si="0"/>
        <v>5.2776955998570635E-5</v>
      </c>
    </row>
    <row r="33" spans="1:33">
      <c r="A33" s="15"/>
      <c r="B33" s="23" t="s">
        <v>21</v>
      </c>
      <c r="C33" s="27"/>
      <c r="D33" s="28"/>
      <c r="E33" s="27"/>
      <c r="F33" s="29"/>
      <c r="G33" s="30"/>
      <c r="H33" s="30"/>
      <c r="I33" s="57"/>
      <c r="J33" s="40"/>
      <c r="K33" s="41"/>
      <c r="L33" s="9"/>
      <c r="N33" s="13" t="s">
        <v>21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</row>
    <row r="34" spans="1:33">
      <c r="A34" s="15"/>
      <c r="B34" s="26" t="s">
        <v>3</v>
      </c>
      <c r="C34" s="27">
        <f>VLOOKUP($O34,Time_Trends_Data,11,FALSE)</f>
        <v>10.743928</v>
      </c>
      <c r="D34" s="28" t="str">
        <f>CONCATENATE("(", FIXED(VLOOKUP($O34,Time_Trends_Data,13,FALSE),1), "–", FIXED(VLOOKUP($O34,Time_Trends_Data,14,FALSE),1),")")</f>
        <v>(8.0–14.3)</v>
      </c>
      <c r="E34" s="27">
        <f>VLOOKUP($Q34,Time_Trends_Data,11,FALSE)</f>
        <v>7.5447749999999996</v>
      </c>
      <c r="F34" s="29" t="str">
        <f>CONCATENATE("(", FIXED(VLOOKUP($Q34,Time_Trends_Data,13,FALSE),1), "–", FIXED(VLOOKUP($Q34,Time_Trends_Data,14,FALSE),1),")")</f>
        <v>(5.2–10.8)</v>
      </c>
      <c r="G34" s="30">
        <f t="shared" si="1"/>
        <v>-29.776381598983171</v>
      </c>
      <c r="H34" s="30"/>
      <c r="I34" s="57">
        <f t="shared" si="2"/>
        <v>0.13053613729915561</v>
      </c>
      <c r="J34" s="40"/>
      <c r="K34" s="41"/>
      <c r="L34" s="9"/>
      <c r="N34" s="3" t="s">
        <v>3</v>
      </c>
      <c r="O34" s="3" t="str">
        <f>$O$9&amp;"CRUDE"&amp;$O$10&amp;"AllPacificAllAll"&amp;$P$10&amp;"AllAll"</f>
        <v>adult_shscar_non_smCRUDE2006AllPacificAllAllAllAllAll</v>
      </c>
      <c r="Q34" s="3" t="str">
        <f>$O$9&amp;"CRUDE2012AllPacificAllAllAllAllAll"</f>
        <v>adult_shscar_non_smCRUDE2012AllPacificAllAllAllAllAll</v>
      </c>
      <c r="U34" s="64">
        <f>VLOOKUP($O34, Time_Trends_Data, 11, FALSE)</f>
        <v>10.743928</v>
      </c>
      <c r="V34" s="64">
        <f>VLOOKUP($O34, Time_Trends_Data, 17, FALSE)</f>
        <v>3.5630000000000002</v>
      </c>
      <c r="W34" s="64">
        <f>VLOOKUP($O34, Time_Trends_Data, 18, FALSE)</f>
        <v>2.758</v>
      </c>
      <c r="X34" s="64">
        <f>VLOOKUP($O34, Time_Trends_Data, 12, FALSE)</f>
        <v>1.581216</v>
      </c>
      <c r="Y34" s="64">
        <f>VLOOKUP($Q34, Time_Trends_Data, 11, FALSE)</f>
        <v>7.5447749999999996</v>
      </c>
      <c r="Z34" s="64">
        <f>VLOOKUP($Q34, Time_Trends_Data, 17, FALSE)</f>
        <v>3.2869999999999999</v>
      </c>
      <c r="AA34" s="64">
        <f>VLOOKUP($Q34, Time_Trends_Data, 18, FALSE)</f>
        <v>2.347</v>
      </c>
      <c r="AB34" s="64">
        <f>VLOOKUP($Q34, Time_Trends_Data, 12, FALSE)</f>
        <v>1.398576</v>
      </c>
      <c r="AC34" s="64">
        <f t="shared" si="3"/>
        <v>4.456258866432</v>
      </c>
      <c r="AD34" s="64">
        <f t="shared" si="4"/>
        <v>1.515478589672987</v>
      </c>
      <c r="AE34" s="64">
        <f>(VLOOKUP($O34, Time_Trends_Data,23, FALSE))/(VLOOKUP($O34,Time_Trends_Data,31,FALSE))</f>
        <v>384.0700103929376</v>
      </c>
      <c r="AF34" s="64">
        <f>(VLOOKUP($Q34, Time_Trends_Data,23, FALSE))/(VLOOKUP($Q34,Time_Trends_Data,31,FALSE))</f>
        <v>357.27771824900805</v>
      </c>
      <c r="AG34" s="64">
        <f t="shared" si="0"/>
        <v>0.13053613729915561</v>
      </c>
    </row>
    <row r="35" spans="1:33">
      <c r="A35" s="15"/>
      <c r="B35" s="26" t="s">
        <v>6</v>
      </c>
      <c r="C35" s="27">
        <f>VLOOKUP($O35,Time_Trends_Data,11,FALSE)</f>
        <v>13.039361</v>
      </c>
      <c r="D35" s="28" t="str">
        <f>CONCATENATE("(", FIXED(VLOOKUP($O35,Time_Trends_Data,13,FALSE),1), "–", FIXED(VLOOKUP($O35,Time_Trends_Data,14,FALSE),1),")")</f>
        <v>(9.0–18.6)</v>
      </c>
      <c r="E35" s="27">
        <f>VLOOKUP($Q35,Time_Trends_Data,11,FALSE)</f>
        <v>7.2327089999999998</v>
      </c>
      <c r="F35" s="29" t="str">
        <f>CONCATENATE("(", FIXED(VLOOKUP($Q35,Time_Trends_Data,13,FALSE),1), "–", FIXED(VLOOKUP($Q35,Time_Trends_Data,14,FALSE),1),")")</f>
        <v>(4.5–11.5)</v>
      </c>
      <c r="G35" s="30">
        <f t="shared" si="1"/>
        <v>-44.531722068282335</v>
      </c>
      <c r="H35" s="30"/>
      <c r="I35" s="57">
        <f t="shared" si="2"/>
        <v>5.2274768596647994E-2</v>
      </c>
      <c r="J35" s="40"/>
      <c r="K35" s="41"/>
      <c r="L35" s="9"/>
      <c r="N35" s="3" t="s">
        <v>7</v>
      </c>
      <c r="O35" s="3" t="str">
        <f>$O$9&amp;"CRUDE"&amp;$O$10&amp;"AllPacificAllAll"&amp;$P$10&amp;$N35&amp;"All"</f>
        <v>adult_shscar_non_smCRUDE2006AllPacificAllAllAllMaleAll</v>
      </c>
      <c r="Q35" s="3" t="str">
        <f>$O$9&amp;"CRUDE2012AllPacificAllAllAll"&amp;$N35&amp;"All"</f>
        <v>adult_shscar_non_smCRUDE2012AllPacificAllAllAllMaleAll</v>
      </c>
      <c r="U35" s="64">
        <f>VLOOKUP($O35, Time_Trends_Data, 11, FALSE)</f>
        <v>13.039361</v>
      </c>
      <c r="V35" s="64">
        <f>VLOOKUP($O35, Time_Trends_Data, 17, FALSE)</f>
        <v>5.577</v>
      </c>
      <c r="W35" s="64">
        <f>VLOOKUP($O35, Time_Trends_Data, 18, FALSE)</f>
        <v>4.09</v>
      </c>
      <c r="X35" s="64">
        <f>VLOOKUP($O35, Time_Trends_Data, 12, FALSE)</f>
        <v>2.41371</v>
      </c>
      <c r="Y35" s="64">
        <f>VLOOKUP($Q35, Time_Trends_Data, 11, FALSE)</f>
        <v>7.2327089999999998</v>
      </c>
      <c r="Z35" s="64">
        <f>VLOOKUP($Q35, Time_Trends_Data, 17, FALSE)</f>
        <v>4.2939999999999996</v>
      </c>
      <c r="AA35" s="64">
        <f>VLOOKUP($Q35, Time_Trends_Data, 18, FALSE)</f>
        <v>2.7749999999999999</v>
      </c>
      <c r="AB35" s="64">
        <f>VLOOKUP($Q35, Time_Trends_Data, 12, FALSE)</f>
        <v>1.7365870000000001</v>
      </c>
      <c r="AC35" s="64">
        <f t="shared" si="3"/>
        <v>8.8417303726690015</v>
      </c>
      <c r="AD35" s="64">
        <f t="shared" si="4"/>
        <v>1.9527972979508346</v>
      </c>
      <c r="AE35" s="64">
        <f>(VLOOKUP($O35, Time_Trends_Data,23, FALSE))/(VLOOKUP($O35,Time_Trends_Data,31,FALSE))</f>
        <v>195.31017048387687</v>
      </c>
      <c r="AF35" s="64">
        <f>(VLOOKUP($Q35, Time_Trends_Data,23, FALSE))/(VLOOKUP($Q35,Time_Trends_Data,31,FALSE))</f>
        <v>223.52091650652272</v>
      </c>
      <c r="AG35" s="64">
        <f t="shared" si="0"/>
        <v>5.2274768596647994E-2</v>
      </c>
    </row>
    <row r="36" spans="1:33">
      <c r="A36" s="15"/>
      <c r="B36" s="26" t="s">
        <v>8</v>
      </c>
      <c r="C36" s="27">
        <f>VLOOKUP($O36,Time_Trends_Data,11,FALSE)</f>
        <v>8.9278209999999998</v>
      </c>
      <c r="D36" s="28" t="str">
        <f>CONCATENATE("(", FIXED(VLOOKUP($O36,Time_Trends_Data,13,FALSE),1), "–", FIXED(VLOOKUP($O36,Time_Trends_Data,14,FALSE),1),")")</f>
        <v>(5.9–13.3)</v>
      </c>
      <c r="E36" s="27">
        <f>VLOOKUP($Q36,Time_Trends_Data,11,FALSE)</f>
        <v>7.799995</v>
      </c>
      <c r="F36" s="29" t="str">
        <f>CONCATENATE("(", FIXED(VLOOKUP($Q36,Time_Trends_Data,13,FALSE),1), "–", FIXED(VLOOKUP($Q36,Time_Trends_Data,14,FALSE),1),")")</f>
        <v>(4.9–12.3)</v>
      </c>
      <c r="G36" s="30">
        <f t="shared" si="1"/>
        <v>-12.632712954258377</v>
      </c>
      <c r="H36" s="30"/>
      <c r="I36" s="57">
        <f t="shared" si="2"/>
        <v>0.6644642933263234</v>
      </c>
      <c r="J36" s="40"/>
      <c r="K36" s="41"/>
      <c r="L36" s="9"/>
      <c r="N36" s="3" t="s">
        <v>9</v>
      </c>
      <c r="O36" s="3" t="str">
        <f>$O$9&amp;"CRUDE"&amp;$O$10&amp;"AllPacificAllAll"&amp;$P$10&amp;$N36&amp;"All"</f>
        <v>adult_shscar_non_smCRUDE2006AllPacificAllAllAllFemaleAll</v>
      </c>
      <c r="Q36" s="3" t="str">
        <f>$O$9&amp;"CRUDE2012AllPacificAllAllAll"&amp;$N36&amp;"All"</f>
        <v>adult_shscar_non_smCRUDE2012AllPacificAllAllAllFemaleAll</v>
      </c>
      <c r="U36" s="64">
        <f>VLOOKUP($O36, Time_Trends_Data, 11, FALSE)</f>
        <v>8.9278209999999998</v>
      </c>
      <c r="V36" s="64">
        <f>VLOOKUP($O36, Time_Trends_Data, 17, FALSE)</f>
        <v>4.3899999999999997</v>
      </c>
      <c r="W36" s="64">
        <f>VLOOKUP($O36, Time_Trends_Data, 18, FALSE)</f>
        <v>3.0409999999999999</v>
      </c>
      <c r="X36" s="64">
        <f>VLOOKUP($O36, Time_Trends_Data, 12, FALSE)</f>
        <v>1.8416429999999999</v>
      </c>
      <c r="Y36" s="64">
        <f>VLOOKUP($Q36, Time_Trends_Data, 11, FALSE)</f>
        <v>7.799995</v>
      </c>
      <c r="Z36" s="64">
        <f>VLOOKUP($Q36, Time_Trends_Data, 17, FALSE)</f>
        <v>4.4939999999999998</v>
      </c>
      <c r="AA36" s="64">
        <f>VLOOKUP($Q36, Time_Trends_Data, 18, FALSE)</f>
        <v>2.9420000000000002</v>
      </c>
      <c r="AB36" s="64">
        <f>VLOOKUP($Q36, Time_Trends_Data, 12, FALSE)</f>
        <v>1.830398</v>
      </c>
      <c r="AC36" s="64">
        <f t="shared" si="3"/>
        <v>6.7420057778529996</v>
      </c>
      <c r="AD36" s="64">
        <f t="shared" si="4"/>
        <v>0.43435771726561984</v>
      </c>
      <c r="AE36" s="64">
        <f>(VLOOKUP($O36, Time_Trends_Data,23, FALSE))/(VLOOKUP($O36,Time_Trends_Data,31,FALSE))</f>
        <v>240.26624965455801</v>
      </c>
      <c r="AF36" s="64">
        <f>(VLOOKUP($Q36, Time_Trends_Data,23, FALSE))/(VLOOKUP($Q36,Time_Trends_Data,31,FALSE))</f>
        <v>215.31003647550537</v>
      </c>
      <c r="AG36" s="64">
        <f t="shared" si="0"/>
        <v>0.6644642933263234</v>
      </c>
    </row>
    <row r="37" spans="1:33">
      <c r="A37" s="15"/>
      <c r="B37" s="23" t="s">
        <v>22</v>
      </c>
      <c r="C37" s="27"/>
      <c r="D37" s="28"/>
      <c r="E37" s="27"/>
      <c r="F37" s="29"/>
      <c r="G37" s="30"/>
      <c r="H37" s="30"/>
      <c r="I37" s="57"/>
      <c r="J37" s="40"/>
      <c r="K37" s="41"/>
      <c r="L37" s="9"/>
      <c r="N37" s="13" t="s">
        <v>22</v>
      </c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</row>
    <row r="38" spans="1:33">
      <c r="A38" s="15"/>
      <c r="B38" s="26" t="s">
        <v>3</v>
      </c>
      <c r="C38" s="27">
        <f>VLOOKUP($O38,Time_Trends_Data,11,FALSE)</f>
        <v>6.6120359999999998</v>
      </c>
      <c r="D38" s="28" t="str">
        <f>CONCATENATE("(", FIXED(VLOOKUP($O38,Time_Trends_Data,13,FALSE),1), "–", FIXED(VLOOKUP($O38,Time_Trends_Data,14,FALSE),1),")")</f>
        <v>(4.8–9.1)</v>
      </c>
      <c r="E38" s="27">
        <f>VLOOKUP($Q38,Time_Trends_Data,11,FALSE)</f>
        <v>2.3563290000000001</v>
      </c>
      <c r="F38" s="29" t="str">
        <f>CONCATENATE("(", FIXED(VLOOKUP($Q38,Time_Trends_Data,13,FALSE),1), "–", FIXED(VLOOKUP($Q38,Time_Trends_Data,14,FALSE),1),")")</f>
        <v>(1.2–4.1)</v>
      </c>
      <c r="G38" s="30">
        <f t="shared" si="1"/>
        <v>-64.363034321047238</v>
      </c>
      <c r="H38" s="30"/>
      <c r="I38" s="57">
        <f t="shared" si="2"/>
        <v>9.1475721313658302E-4</v>
      </c>
      <c r="J38" s="40"/>
      <c r="K38" s="41"/>
      <c r="L38" s="9"/>
      <c r="N38" s="3" t="s">
        <v>3</v>
      </c>
      <c r="O38" s="3" t="str">
        <f>$O$9&amp;"CRUDE"&amp;$O$10&amp;"AllAllAsianAll"&amp;$P$10&amp;"AllAll"</f>
        <v>adult_shscar_non_smCRUDE2006AllAllAsianAllAllAllAll</v>
      </c>
      <c r="Q38" s="3" t="str">
        <f>$O$9&amp;"CRUDE2012AllAllAsianAllAllAllAll"</f>
        <v>adult_shscar_non_smCRUDE2012AllAllAsianAllAllAllAll</v>
      </c>
      <c r="U38" s="64">
        <f>VLOOKUP($O38, Time_Trends_Data, 11, FALSE)</f>
        <v>6.6120359999999998</v>
      </c>
      <c r="V38" s="64">
        <f>VLOOKUP($O38, Time_Trends_Data, 17, FALSE)</f>
        <v>2.5129999999999999</v>
      </c>
      <c r="W38" s="64">
        <f>VLOOKUP($O38, Time_Trends_Data, 18, FALSE)</f>
        <v>1.857</v>
      </c>
      <c r="X38" s="64">
        <f>VLOOKUP($O38, Time_Trends_Data, 12, FALSE)</f>
        <v>1.0875379999999999</v>
      </c>
      <c r="Y38" s="64">
        <f>VLOOKUP($Q38, Time_Trends_Data, 11, FALSE)</f>
        <v>2.3563290000000001</v>
      </c>
      <c r="Z38" s="64">
        <f>VLOOKUP($Q38, Time_Trends_Data, 17, FALSE)</f>
        <v>1.708</v>
      </c>
      <c r="AA38" s="64">
        <f>VLOOKUP($Q38, Time_Trends_Data, 18, FALSE)</f>
        <v>1.1259999999999999</v>
      </c>
      <c r="AB38" s="64">
        <f>VLOOKUP($Q38, Time_Trends_Data, 12, FALSE)</f>
        <v>0.66764199999999996</v>
      </c>
      <c r="AC38" s="64">
        <f t="shared" si="3"/>
        <v>1.6284847416079997</v>
      </c>
      <c r="AD38" s="64">
        <f t="shared" si="4"/>
        <v>3.33487740188832</v>
      </c>
      <c r="AE38" s="64">
        <f>(VLOOKUP($O38, Time_Trends_Data,23, FALSE))/(VLOOKUP($O38,Time_Trends_Data,31,FALSE))</f>
        <v>522.47597357304255</v>
      </c>
      <c r="AF38" s="64">
        <f>(VLOOKUP($Q38, Time_Trends_Data,23, FALSE))/(VLOOKUP($Q38,Time_Trends_Data,31,FALSE))</f>
        <v>516.73493246394344</v>
      </c>
      <c r="AG38" s="64">
        <f t="shared" si="0"/>
        <v>9.1475721313658302E-4</v>
      </c>
    </row>
    <row r="39" spans="1:33">
      <c r="A39" s="15"/>
      <c r="B39" s="26" t="s">
        <v>6</v>
      </c>
      <c r="C39" s="27">
        <f>VLOOKUP($O39,Time_Trends_Data,11,FALSE)</f>
        <v>6.5387659999999999</v>
      </c>
      <c r="D39" s="28" t="str">
        <f>CONCATENATE("(", FIXED(VLOOKUP($O39,Time_Trends_Data,13,FALSE),1), "–", FIXED(VLOOKUP($O39,Time_Trends_Data,14,FALSE),1),")")</f>
        <v>(3.9–10.8)</v>
      </c>
      <c r="E39" s="27">
        <f>VLOOKUP($Q39,Time_Trends_Data,11,FALSE)</f>
        <v>1.9568019999999999</v>
      </c>
      <c r="F39" s="29" t="str">
        <f>CONCATENATE("(", FIXED(VLOOKUP($Q39,Time_Trends_Data,13,FALSE),1), "–", FIXED(VLOOKUP($Q39,Time_Trends_Data,14,FALSE),1),")")</f>
        <v>(0.9–3.8)</v>
      </c>
      <c r="G39" s="30">
        <f t="shared" si="1"/>
        <v>-70.073833503141117</v>
      </c>
      <c r="H39" s="30"/>
      <c r="I39" s="57">
        <f t="shared" si="2"/>
        <v>1.2017713697610009E-2</v>
      </c>
      <c r="J39" s="40"/>
      <c r="K39" s="41"/>
      <c r="L39" s="9"/>
      <c r="N39" s="3" t="s">
        <v>7</v>
      </c>
      <c r="O39" s="3" t="str">
        <f>$O$9&amp;"CRUDE"&amp;$O$10&amp;"AllAllAsianAll"&amp;$P$10&amp;$N39&amp;"All"</f>
        <v>adult_shscar_non_smCRUDE2006AllAllAsianAllAllMaleAll</v>
      </c>
      <c r="Q39" s="3" t="str">
        <f>$O$9&amp;"CRUDE2012AllAllAsianAllAll"&amp;$N39&amp;"All"</f>
        <v>adult_shscar_non_smCRUDE2012AllAllAsianAllAllMaleAll</v>
      </c>
      <c r="U39" s="64">
        <f>VLOOKUP($O39, Time_Trends_Data, 11, FALSE)</f>
        <v>6.5387659999999999</v>
      </c>
      <c r="V39" s="64">
        <f>VLOOKUP($O39, Time_Trends_Data, 17, FALSE)</f>
        <v>4.2309999999999999</v>
      </c>
      <c r="W39" s="64">
        <f>VLOOKUP($O39, Time_Trends_Data, 18, FALSE)</f>
        <v>2.641</v>
      </c>
      <c r="X39" s="64">
        <f>VLOOKUP($O39, Time_Trends_Data, 12, FALSE)</f>
        <v>1.679718</v>
      </c>
      <c r="Y39" s="64">
        <f>VLOOKUP($Q39, Time_Trends_Data, 11, FALSE)</f>
        <v>1.9568019999999999</v>
      </c>
      <c r="Z39" s="64">
        <f>VLOOKUP($Q39, Time_Trends_Data, 17, FALSE)</f>
        <v>1.8109999999999999</v>
      </c>
      <c r="AA39" s="64">
        <f>VLOOKUP($Q39, Time_Trends_Data, 18, FALSE)</f>
        <v>1.0900000000000001</v>
      </c>
      <c r="AB39" s="64">
        <f>VLOOKUP($Q39, Time_Trends_Data, 12, FALSE)</f>
        <v>0.671454</v>
      </c>
      <c r="AC39" s="64">
        <f t="shared" si="3"/>
        <v>3.2723030336400001</v>
      </c>
      <c r="AD39" s="64">
        <f t="shared" si="4"/>
        <v>2.5329400745571888</v>
      </c>
      <c r="AE39" s="64">
        <f>(VLOOKUP($O39, Time_Trends_Data,23, FALSE))/(VLOOKUP($O39,Time_Trends_Data,31,FALSE))</f>
        <v>217.01957424901613</v>
      </c>
      <c r="AF39" s="64">
        <f>(VLOOKUP($Q39, Time_Trends_Data,23, FALSE))/(VLOOKUP($Q39,Time_Trends_Data,31,FALSE))</f>
        <v>426.6346405851566</v>
      </c>
      <c r="AG39" s="64">
        <f t="shared" si="0"/>
        <v>1.2017713697610009E-2</v>
      </c>
    </row>
    <row r="40" spans="1:33">
      <c r="A40" s="15"/>
      <c r="B40" s="26" t="s">
        <v>8</v>
      </c>
      <c r="C40" s="27">
        <f>VLOOKUP($O40,Time_Trends_Data,11,FALSE)</f>
        <v>6.668202</v>
      </c>
      <c r="D40" s="28" t="str">
        <f>CONCATENATE("(", FIXED(VLOOKUP($O40,Time_Trends_Data,13,FALSE),1), "–", FIXED(VLOOKUP($O40,Time_Trends_Data,14,FALSE),1),")")</f>
        <v>(4.5–9.8)</v>
      </c>
      <c r="E40" s="27">
        <f>VLOOKUP($Q40,Time_Trends_Data,11,FALSE)</f>
        <v>2.7456969999999998</v>
      </c>
      <c r="F40" s="29" t="str">
        <f>CONCATENATE("(", FIXED(VLOOKUP($Q40,Time_Trends_Data,13,FALSE),1), "–", FIXED(VLOOKUP($Q40,Time_Trends_Data,14,FALSE),1),")")</f>
        <v>(0.9–6.2)</v>
      </c>
      <c r="G40" s="30">
        <f t="shared" si="1"/>
        <v>-58.824027826391593</v>
      </c>
      <c r="H40" s="30"/>
      <c r="I40" s="57">
        <f t="shared" si="2"/>
        <v>2.7543213606356361E-2</v>
      </c>
      <c r="J40" s="40"/>
      <c r="K40" s="41"/>
      <c r="L40" s="9"/>
      <c r="N40" s="3" t="s">
        <v>9</v>
      </c>
      <c r="O40" s="3" t="str">
        <f>$O$9&amp;"CRUDE"&amp;$O$10&amp;"AllAllAsianAll"&amp;$P$10&amp;$N40&amp;"All"</f>
        <v>adult_shscar_non_smCRUDE2006AllAllAsianAllAllFemaleAll</v>
      </c>
      <c r="Q40" s="3" t="str">
        <f>$O$9&amp;"CRUDE2012AllAllAsianAllAll"&amp;$N40&amp;"All"</f>
        <v>adult_shscar_non_smCRUDE2012AllAllAsianAllAllFemaleAll</v>
      </c>
      <c r="U40" s="64">
        <f>VLOOKUP($O40, Time_Trends_Data, 11, FALSE)</f>
        <v>6.668202</v>
      </c>
      <c r="V40" s="64">
        <f>VLOOKUP($O40, Time_Trends_Data, 17, FALSE)</f>
        <v>3.1219999999999999</v>
      </c>
      <c r="W40" s="64">
        <f>VLOOKUP($O40, Time_Trends_Data, 18, FALSE)</f>
        <v>2.1760000000000002</v>
      </c>
      <c r="X40" s="64">
        <f>VLOOKUP($O40, Time_Trends_Data, 12, FALSE)</f>
        <v>1.31131</v>
      </c>
      <c r="Y40" s="64">
        <f>VLOOKUP($Q40, Time_Trends_Data, 11, FALSE)</f>
        <v>2.7456969999999998</v>
      </c>
      <c r="Z40" s="64">
        <f>VLOOKUP($Q40, Time_Trends_Data, 17, FALSE)</f>
        <v>3.431</v>
      </c>
      <c r="AA40" s="64">
        <f>VLOOKUP($Q40, Time_Trends_Data, 18, FALSE)</f>
        <v>1.8169999999999999</v>
      </c>
      <c r="AB40" s="64">
        <f>VLOOKUP($Q40, Time_Trends_Data, 12, FALSE)</f>
        <v>1.1833309999999999</v>
      </c>
      <c r="AC40" s="64">
        <f t="shared" si="3"/>
        <v>3.1198061716609997</v>
      </c>
      <c r="AD40" s="64">
        <f t="shared" si="4"/>
        <v>2.2207501464403578</v>
      </c>
      <c r="AE40" s="64">
        <f>(VLOOKUP($O40, Time_Trends_Data,23, FALSE))/(VLOOKUP($O40,Time_Trends_Data,31,FALSE))</f>
        <v>362.3821256325424</v>
      </c>
      <c r="AF40" s="64">
        <f>(VLOOKUP($Q40, Time_Trends_Data,23, FALSE))/(VLOOKUP($Q40,Time_Trends_Data,31,FALSE))</f>
        <v>191.06190066125697</v>
      </c>
      <c r="AG40" s="64">
        <f t="shared" si="0"/>
        <v>2.7543213606356361E-2</v>
      </c>
    </row>
    <row r="41" spans="1:33">
      <c r="A41" s="15"/>
      <c r="B41" s="23" t="s">
        <v>23</v>
      </c>
      <c r="C41" s="27"/>
      <c r="D41" s="28"/>
      <c r="E41" s="27"/>
      <c r="F41" s="29"/>
      <c r="G41" s="30"/>
      <c r="H41" s="30"/>
      <c r="I41" s="57"/>
      <c r="J41" s="40"/>
      <c r="K41" s="41"/>
      <c r="L41" s="9"/>
      <c r="N41" s="13" t="s">
        <v>23</v>
      </c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</row>
    <row r="42" spans="1:33">
      <c r="A42" s="15"/>
      <c r="B42" s="26" t="s">
        <v>3</v>
      </c>
      <c r="C42" s="27">
        <f>VLOOKUP($O42,Time_Trends_Data,11,FALSE)</f>
        <v>5.4060160000000002</v>
      </c>
      <c r="D42" s="28" t="str">
        <f>CONCATENATE("(", FIXED(VLOOKUP($O42,Time_Trends_Data,13,FALSE),1), "–", FIXED(VLOOKUP($O42,Time_Trends_Data,14,FALSE),1),")")</f>
        <v>(4.7–6.2)</v>
      </c>
      <c r="E42" s="27">
        <f>VLOOKUP($Q42,Time_Trends_Data,11,FALSE)</f>
        <v>2.873704</v>
      </c>
      <c r="F42" s="29" t="str">
        <f>CONCATENATE("(", FIXED(VLOOKUP($Q42,Time_Trends_Data,13,FALSE),1), "–", FIXED(VLOOKUP($Q42,Time_Trends_Data,14,FALSE),1),")")</f>
        <v>(2.3–3.5)</v>
      </c>
      <c r="G42" s="30">
        <f t="shared" si="1"/>
        <v>-46.842480673383136</v>
      </c>
      <c r="H42" s="30"/>
      <c r="I42" s="57">
        <f t="shared" si="2"/>
        <v>8.9771514226367678E-8</v>
      </c>
      <c r="J42" s="40"/>
      <c r="K42" s="41"/>
      <c r="L42" s="9"/>
      <c r="N42" s="3" t="s">
        <v>3</v>
      </c>
      <c r="O42" s="3" t="str">
        <f>$O$9&amp;"CRUDE"&amp;$O$10&amp;"AllAllAllOther-Euro"&amp;$P$10&amp;"AllAll"</f>
        <v>adult_shscar_non_smCRUDE2006AllAllAllOther-EuroAllAllAll</v>
      </c>
      <c r="Q42" s="3" t="str">
        <f>$O$9&amp;"CRUDE2012AllAllAllOther-EuroAllAllAll"</f>
        <v>adult_shscar_non_smCRUDE2012AllAllAllOther-EuroAllAllAll</v>
      </c>
      <c r="U42" s="64">
        <f>VLOOKUP($O42, Time_Trends_Data, 11, FALSE)</f>
        <v>5.4060160000000002</v>
      </c>
      <c r="V42" s="64">
        <f>VLOOKUP($O42, Time_Trends_Data, 17, FALSE)</f>
        <v>0.78400000000000003</v>
      </c>
      <c r="W42" s="64">
        <f>VLOOKUP($O42, Time_Trends_Data, 18, FALSE)</f>
        <v>0.69</v>
      </c>
      <c r="X42" s="64">
        <f>VLOOKUP($O42, Time_Trends_Data, 12, FALSE)</f>
        <v>0.37065300000000001</v>
      </c>
      <c r="Y42" s="64">
        <f>VLOOKUP($Q42, Time_Trends_Data, 11, FALSE)</f>
        <v>2.873704</v>
      </c>
      <c r="Z42" s="64">
        <f>VLOOKUP($Q42, Time_Trends_Data, 17, FALSE)</f>
        <v>0.63400000000000001</v>
      </c>
      <c r="AA42" s="64">
        <f>VLOOKUP($Q42, Time_Trends_Data, 18, FALSE)</f>
        <v>0.54700000000000004</v>
      </c>
      <c r="AB42" s="64">
        <f>VLOOKUP($Q42, Time_Trends_Data, 12, FALSE)</f>
        <v>0.29316700000000001</v>
      </c>
      <c r="AC42" s="64">
        <f t="shared" si="3"/>
        <v>0.22333053629800001</v>
      </c>
      <c r="AD42" s="64">
        <f t="shared" si="4"/>
        <v>5.3584990566884825</v>
      </c>
      <c r="AE42" s="64">
        <f>(VLOOKUP($O42, Time_Trends_Data,23, FALSE))/(VLOOKUP($O42,Time_Trends_Data,31,FALSE))</f>
        <v>3722.8098395866355</v>
      </c>
      <c r="AF42" s="64">
        <f>(VLOOKUP($Q42, Time_Trends_Data,23, FALSE))/(VLOOKUP($Q42,Time_Trends_Data,31,FALSE))</f>
        <v>3247.9051646971479</v>
      </c>
      <c r="AG42" s="64">
        <f t="shared" si="0"/>
        <v>8.9771514226367678E-8</v>
      </c>
    </row>
    <row r="43" spans="1:33">
      <c r="A43" s="15"/>
      <c r="B43" s="26" t="s">
        <v>6</v>
      </c>
      <c r="C43" s="27">
        <f>VLOOKUP($O43,Time_Trends_Data,11,FALSE)</f>
        <v>6.3449520000000001</v>
      </c>
      <c r="D43" s="28" t="str">
        <f>CONCATENATE("(", FIXED(VLOOKUP($O43,Time_Trends_Data,13,FALSE),1), "–", FIXED(VLOOKUP($O43,Time_Trends_Data,14,FALSE),1),")")</f>
        <v>(5.3–7.6)</v>
      </c>
      <c r="E43" s="27">
        <f>VLOOKUP($Q43,Time_Trends_Data,11,FALSE)</f>
        <v>3.4585319999999999</v>
      </c>
      <c r="F43" s="29" t="str">
        <f>CONCATENATE("(", FIXED(VLOOKUP($Q43,Time_Trends_Data,13,FALSE),1), "–", FIXED(VLOOKUP($Q43,Time_Trends_Data,14,FALSE),1),")")</f>
        <v>(2.6–4.5)</v>
      </c>
      <c r="G43" s="30">
        <f t="shared" si="1"/>
        <v>-45.491597099552529</v>
      </c>
      <c r="H43" s="30"/>
      <c r="I43" s="57">
        <f t="shared" si="2"/>
        <v>1.4397645898462741E-4</v>
      </c>
      <c r="J43" s="42"/>
      <c r="K43" s="41"/>
      <c r="L43" s="9"/>
      <c r="N43" s="3" t="s">
        <v>7</v>
      </c>
      <c r="O43" s="3" t="str">
        <f>$O$9&amp;"CRUDE"&amp;$O$10&amp;"AllAllAllOther-Euro"&amp;$P$10&amp;$N43&amp;"All"</f>
        <v>adult_shscar_non_smCRUDE2006AllAllAllOther-EuroAllMaleAll</v>
      </c>
      <c r="Q43" s="3" t="str">
        <f>$O$9&amp;"CRUDE2012AllAllAllOther-EuroAll"&amp;$N43&amp;"All"</f>
        <v>adult_shscar_non_smCRUDE2012AllAllAllOther-EuroAllMaleAll</v>
      </c>
      <c r="U43" s="64">
        <f>VLOOKUP($O43, Time_Trends_Data, 11, FALSE)</f>
        <v>6.3449520000000001</v>
      </c>
      <c r="V43" s="64">
        <f>VLOOKUP($O43, Time_Trends_Data, 17, FALSE)</f>
        <v>1.292</v>
      </c>
      <c r="W43" s="64">
        <f>VLOOKUP($O43, Time_Trends_Data, 18, FALSE)</f>
        <v>1.0860000000000001</v>
      </c>
      <c r="X43" s="64">
        <f>VLOOKUP($O43, Time_Trends_Data, 12, FALSE)</f>
        <v>0.59653299999999998</v>
      </c>
      <c r="Y43" s="64">
        <f>VLOOKUP($Q43, Time_Trends_Data, 11, FALSE)</f>
        <v>3.4585319999999999</v>
      </c>
      <c r="Z43" s="64">
        <f>VLOOKUP($Q43, Time_Trends_Data, 17, FALSE)</f>
        <v>1.0409999999999999</v>
      </c>
      <c r="AA43" s="64">
        <f>VLOOKUP($Q43, Time_Trends_Data, 18, FALSE)</f>
        <v>0.85699999999999998</v>
      </c>
      <c r="AB43" s="64">
        <f>VLOOKUP($Q43, Time_Trends_Data, 12, FALSE)</f>
        <v>0.46673399999999998</v>
      </c>
      <c r="AC43" s="64">
        <f t="shared" si="3"/>
        <v>0.57369224684499998</v>
      </c>
      <c r="AD43" s="64">
        <f t="shared" si="4"/>
        <v>3.81083403037493</v>
      </c>
      <c r="AE43" s="64">
        <f>(VLOOKUP($O43, Time_Trends_Data,23, FALSE))/(VLOOKUP($O43,Time_Trends_Data,31,FALSE))</f>
        <v>1670.4840715654013</v>
      </c>
      <c r="AF43" s="64">
        <f>(VLOOKUP($Q43, Time_Trends_Data,23, FALSE))/(VLOOKUP($Q43,Time_Trends_Data,31,FALSE))</f>
        <v>1533.1986286850426</v>
      </c>
      <c r="AG43" s="64">
        <f t="shared" si="0"/>
        <v>1.4397645898462741E-4</v>
      </c>
    </row>
    <row r="44" spans="1:33">
      <c r="A44" s="15"/>
      <c r="B44" s="31" t="s">
        <v>8</v>
      </c>
      <c r="C44" s="32">
        <f>VLOOKUP($O44,Time_Trends_Data,11,FALSE)</f>
        <v>4.5447410000000001</v>
      </c>
      <c r="D44" s="33" t="str">
        <f>CONCATENATE("(", FIXED(VLOOKUP($O44,Time_Trends_Data,13,FALSE),1), "–", FIXED(VLOOKUP($O44,Time_Trends_Data,14,FALSE),1),")")</f>
        <v>(3.8–5.4)</v>
      </c>
      <c r="E44" s="34">
        <f>VLOOKUP($Q44,Time_Trends_Data,11,FALSE)</f>
        <v>2.3392650000000001</v>
      </c>
      <c r="F44" s="35" t="str">
        <f>CONCATENATE("(", FIXED(VLOOKUP($Q44,Time_Trends_Data,13,FALSE),1), "–", FIXED(VLOOKUP($Q44,Time_Trends_Data,14,FALSE),1),")")</f>
        <v>(1.7–3.1)</v>
      </c>
      <c r="G44" s="36">
        <f t="shared" si="1"/>
        <v>-48.528089939558711</v>
      </c>
      <c r="H44" s="36"/>
      <c r="I44" s="58">
        <f t="shared" si="2"/>
        <v>2.9412001419489386E-5</v>
      </c>
      <c r="J44" s="42"/>
      <c r="K44" s="41"/>
      <c r="L44" s="9"/>
      <c r="N44" s="3" t="s">
        <v>9</v>
      </c>
      <c r="O44" s="3" t="str">
        <f>$O$9&amp;"CRUDE"&amp;$O$10&amp;"AllAllAllOther-Euro"&amp;$P$10&amp;$N44&amp;"All"</f>
        <v>adult_shscar_non_smCRUDE2006AllAllAllOther-EuroAllFemaleAll</v>
      </c>
      <c r="Q44" s="3" t="str">
        <f>$O$9&amp;"CRUDE2012AllAllAllOther-EuroAll"&amp;$N44&amp;"All"</f>
        <v>adult_shscar_non_smCRUDE2012AllAllAllOther-EuroAllFemaleAll</v>
      </c>
      <c r="U44" s="64">
        <f>VLOOKUP($O44, Time_Trends_Data, 11, FALSE)</f>
        <v>4.5447410000000001</v>
      </c>
      <c r="V44" s="64">
        <f>VLOOKUP($O44, Time_Trends_Data, 17, FALSE)</f>
        <v>0.88300000000000001</v>
      </c>
      <c r="W44" s="64">
        <f>VLOOKUP($O44, Time_Trends_Data, 18, FALSE)</f>
        <v>0.77600000000000002</v>
      </c>
      <c r="X44" s="64">
        <f>VLOOKUP($O44, Time_Trends_Data, 12, FALSE)</f>
        <v>0.412854</v>
      </c>
      <c r="Y44" s="64">
        <f>VLOOKUP($Q44, Time_Trends_Data, 11, FALSE)</f>
        <v>2.3392650000000001</v>
      </c>
      <c r="Z44" s="64">
        <f>VLOOKUP($Q44, Time_Trends_Data, 17, FALSE)</f>
        <v>0.73399999999999999</v>
      </c>
      <c r="AA44" s="64">
        <f>VLOOKUP($Q44, Time_Trends_Data, 18, FALSE)</f>
        <v>0.59799999999999998</v>
      </c>
      <c r="AB44" s="64">
        <f>VLOOKUP($Q44, Time_Trends_Data, 12, FALSE)</f>
        <v>0.327121</v>
      </c>
      <c r="AC44" s="64">
        <f t="shared" si="3"/>
        <v>0.27745657395699996</v>
      </c>
      <c r="AD44" s="64">
        <f t="shared" si="4"/>
        <v>4.1870179862339052</v>
      </c>
      <c r="AE44" s="64">
        <f>(VLOOKUP($O44, Time_Trends_Data,23, FALSE))/(VLOOKUP($O44,Time_Trends_Data,31,FALSE))</f>
        <v>2545.8346092072129</v>
      </c>
      <c r="AF44" s="64">
        <f>(VLOOKUP($Q44, Time_Trends_Data,23, FALSE))/(VLOOKUP($Q44,Time_Trends_Data,31,FALSE))</f>
        <v>2135.3961378553054</v>
      </c>
      <c r="AG44" s="64">
        <f t="shared" si="0"/>
        <v>2.9412001419489386E-5</v>
      </c>
    </row>
    <row r="45" spans="1:33">
      <c r="A45" s="1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33" ht="38.25" customHeight="1">
      <c r="A46" s="15"/>
      <c r="B46" s="17" t="s">
        <v>34</v>
      </c>
      <c r="C46" s="68" t="s">
        <v>2032</v>
      </c>
      <c r="D46" s="68"/>
      <c r="E46" s="68"/>
      <c r="F46" s="68"/>
      <c r="G46" s="68"/>
      <c r="H46" s="68"/>
      <c r="I46" s="68"/>
      <c r="J46" s="68"/>
      <c r="K46" s="68"/>
      <c r="L46" s="14"/>
    </row>
    <row r="47" spans="1:3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33">
      <c r="B48" s="18" t="s">
        <v>2033</v>
      </c>
    </row>
    <row r="50" spans="1:10" s="60" customFormat="1" ht="17.25" customHeight="1">
      <c r="A50" s="61" t="s">
        <v>2041</v>
      </c>
      <c r="B50" s="61"/>
      <c r="C50" s="62"/>
    </row>
    <row r="51" spans="1:10" s="60" customFormat="1" ht="17.25" customHeight="1">
      <c r="B51" s="65" t="s">
        <v>2042</v>
      </c>
      <c r="C51" s="62"/>
    </row>
    <row r="52" spans="1:10" s="60" customFormat="1" ht="17.25" customHeight="1">
      <c r="A52" s="60" t="s">
        <v>2043</v>
      </c>
      <c r="C52" s="62"/>
      <c r="D52" s="62"/>
      <c r="G52" s="62"/>
      <c r="H52" s="62"/>
      <c r="J52" s="62"/>
    </row>
    <row r="53" spans="1:10">
      <c r="B53" s="19"/>
    </row>
    <row r="54" spans="1:10">
      <c r="D54" s="20"/>
      <c r="F54" s="20"/>
      <c r="G54" s="20"/>
      <c r="H54" s="20"/>
    </row>
    <row r="55" spans="1:10">
      <c r="B55" s="19"/>
      <c r="D55" s="20"/>
      <c r="F55" s="20"/>
      <c r="G55" s="20"/>
      <c r="H55" s="20"/>
    </row>
    <row r="56" spans="1:10">
      <c r="D56" s="20"/>
      <c r="F56" s="20"/>
      <c r="G56" s="20"/>
      <c r="H56" s="20"/>
    </row>
    <row r="57" spans="1:10">
      <c r="D57" s="20"/>
      <c r="F57" s="20"/>
      <c r="G57" s="20"/>
      <c r="H57" s="20"/>
    </row>
    <row r="58" spans="1:10">
      <c r="B58" s="19"/>
      <c r="D58" s="20"/>
      <c r="F58" s="20"/>
      <c r="G58" s="20"/>
      <c r="H58" s="20"/>
    </row>
    <row r="59" spans="1:10">
      <c r="B59" s="15"/>
      <c r="D59" s="20"/>
      <c r="F59" s="20"/>
      <c r="G59" s="20"/>
      <c r="H59" s="20"/>
    </row>
    <row r="60" spans="1:10">
      <c r="B60" s="15"/>
      <c r="D60" s="20"/>
      <c r="F60" s="20"/>
      <c r="G60" s="20"/>
      <c r="H60" s="20"/>
    </row>
    <row r="61" spans="1:10">
      <c r="B61" s="15"/>
      <c r="D61" s="20"/>
      <c r="F61" s="20"/>
      <c r="G61" s="20"/>
      <c r="H61" s="20"/>
    </row>
    <row r="62" spans="1:10">
      <c r="B62" s="15"/>
      <c r="D62" s="20"/>
      <c r="F62" s="20"/>
      <c r="G62" s="20"/>
      <c r="H62" s="20"/>
    </row>
    <row r="63" spans="1:10">
      <c r="B63" s="15"/>
      <c r="D63" s="20"/>
      <c r="F63" s="20"/>
      <c r="G63" s="20"/>
      <c r="H63" s="20"/>
    </row>
    <row r="64" spans="1:10">
      <c r="B64" s="15"/>
      <c r="D64" s="20"/>
      <c r="F64" s="20"/>
      <c r="G64" s="20"/>
      <c r="H64" s="20"/>
    </row>
    <row r="65" spans="2:8">
      <c r="B65" s="15"/>
      <c r="D65" s="20"/>
      <c r="F65" s="20"/>
      <c r="G65" s="20"/>
      <c r="H65" s="20"/>
    </row>
    <row r="66" spans="2:8">
      <c r="B66" s="15"/>
      <c r="D66" s="20"/>
      <c r="F66" s="20"/>
      <c r="G66" s="20"/>
      <c r="H66" s="20"/>
    </row>
    <row r="67" spans="2:8">
      <c r="B67" s="19"/>
      <c r="D67" s="20"/>
      <c r="F67" s="20"/>
      <c r="G67" s="20"/>
      <c r="H67" s="20"/>
    </row>
    <row r="68" spans="2:8">
      <c r="B68" s="15"/>
      <c r="D68" s="20"/>
      <c r="F68" s="20"/>
      <c r="G68" s="20"/>
      <c r="H68" s="20"/>
    </row>
    <row r="69" spans="2:8">
      <c r="B69" s="15"/>
      <c r="D69" s="20"/>
      <c r="F69" s="20"/>
      <c r="G69" s="20"/>
      <c r="H69" s="20"/>
    </row>
    <row r="70" spans="2:8">
      <c r="B70" s="15"/>
      <c r="D70" s="20"/>
      <c r="F70" s="20"/>
      <c r="G70" s="20"/>
      <c r="H70" s="20"/>
    </row>
    <row r="71" spans="2:8">
      <c r="B71" s="19"/>
      <c r="D71" s="20"/>
      <c r="F71" s="20"/>
      <c r="G71" s="20"/>
      <c r="H71" s="20"/>
    </row>
    <row r="72" spans="2:8">
      <c r="B72" s="15"/>
      <c r="D72" s="20"/>
      <c r="F72" s="20"/>
      <c r="G72" s="20"/>
      <c r="H72" s="20"/>
    </row>
    <row r="73" spans="2:8">
      <c r="B73" s="15"/>
      <c r="D73" s="20"/>
      <c r="F73" s="20"/>
      <c r="G73" s="20"/>
      <c r="H73" s="20"/>
    </row>
    <row r="74" spans="2:8">
      <c r="B74" s="15"/>
      <c r="D74" s="20"/>
      <c r="F74" s="20"/>
      <c r="G74" s="20"/>
      <c r="H74" s="20"/>
    </row>
    <row r="75" spans="2:8">
      <c r="B75" s="19"/>
      <c r="D75" s="20"/>
      <c r="F75" s="20"/>
      <c r="G75" s="20"/>
      <c r="H75" s="20"/>
    </row>
    <row r="76" spans="2:8">
      <c r="B76" s="15"/>
      <c r="D76" s="20"/>
      <c r="F76" s="20"/>
      <c r="G76" s="20"/>
      <c r="H76" s="20"/>
    </row>
    <row r="77" spans="2:8">
      <c r="B77" s="15"/>
      <c r="D77" s="20"/>
      <c r="F77" s="20"/>
      <c r="G77" s="20"/>
      <c r="H77" s="20"/>
    </row>
    <row r="78" spans="2:8">
      <c r="B78" s="15"/>
      <c r="D78" s="20"/>
      <c r="F78" s="20"/>
      <c r="G78" s="20"/>
      <c r="H78" s="20"/>
    </row>
    <row r="79" spans="2:8">
      <c r="B79" s="19"/>
      <c r="D79" s="20"/>
      <c r="F79" s="20"/>
      <c r="G79" s="20"/>
      <c r="H79" s="20"/>
    </row>
    <row r="80" spans="2:8">
      <c r="B80" s="15"/>
      <c r="D80" s="20"/>
      <c r="F80" s="20"/>
      <c r="G80" s="20"/>
      <c r="H80" s="20"/>
    </row>
    <row r="81" spans="2:8">
      <c r="B81" s="15"/>
      <c r="D81" s="20"/>
      <c r="F81" s="20"/>
      <c r="G81" s="20"/>
      <c r="H81" s="20"/>
    </row>
    <row r="82" spans="2:8">
      <c r="B82" s="15"/>
      <c r="D82" s="20"/>
      <c r="F82" s="20"/>
      <c r="G82" s="20"/>
      <c r="H82" s="20"/>
    </row>
  </sheetData>
  <customSheetViews>
    <customSheetView guid="{22FD6F30-ED91-4FDC-B6DB-0E35C06A3AAF}">
      <selection activeCell="J7" sqref="J7"/>
      <pageMargins left="0.7" right="0.7" top="0.75" bottom="0.75" header="0.3" footer="0.3"/>
      <pageSetup paperSize="9" orientation="portrait" r:id="rId1"/>
    </customSheetView>
  </customSheetViews>
  <mergeCells count="13">
    <mergeCell ref="B5:K5"/>
    <mergeCell ref="B6:K6"/>
    <mergeCell ref="C11:K11"/>
    <mergeCell ref="B13:B14"/>
    <mergeCell ref="C13:F13"/>
    <mergeCell ref="C14:D14"/>
    <mergeCell ref="E14:F14"/>
    <mergeCell ref="Q14:R14"/>
    <mergeCell ref="O13:R13"/>
    <mergeCell ref="O14:P14"/>
    <mergeCell ref="C46:K46"/>
    <mergeCell ref="N13:N14"/>
    <mergeCell ref="G13:H13"/>
  </mergeCells>
  <conditionalFormatting sqref="I16 I18:I19 I21:I28 I30:I32 I34:I36 I38:I40 I42:I44">
    <cfRule type="cellIs" dxfId="0" priority="1" operator="lessThan">
      <formula>0.05</formula>
    </cfRule>
  </conditionalFormatting>
  <hyperlinks>
    <hyperlink ref="B51" r:id="rId2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Drop Down 2">
              <controlPr defaultSize="0" autoLine="0" autoPict="0" altText="This drop down box allows you to select indicators and see comparisons over time for those indicators.">
                <anchor moveWithCells="1">
                  <from>
                    <xdr:col>1</xdr:col>
                    <xdr:colOff>1323975</xdr:colOff>
                    <xdr:row>7</xdr:row>
                    <xdr:rowOff>114300</xdr:rowOff>
                  </from>
                  <to>
                    <xdr:col>8</xdr:col>
                    <xdr:colOff>438150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9" sqref="A9"/>
    </sheetView>
  </sheetViews>
  <sheetFormatPr defaultRowHeight="12.75"/>
  <cols>
    <col min="1" max="1" width="53.140625" customWidth="1"/>
    <col min="2" max="2" width="25.42578125" customWidth="1"/>
  </cols>
  <sheetData>
    <row r="1" spans="1:3">
      <c r="A1" s="1" t="s">
        <v>37</v>
      </c>
      <c r="C1" s="1" t="s">
        <v>38</v>
      </c>
    </row>
    <row r="2" spans="1:3">
      <c r="A2" t="s">
        <v>39</v>
      </c>
      <c r="C2" t="s">
        <v>40</v>
      </c>
    </row>
    <row r="3" spans="1:3">
      <c r="A3" t="s">
        <v>41</v>
      </c>
      <c r="C3" t="s">
        <v>42</v>
      </c>
    </row>
    <row r="4" spans="1:3">
      <c r="A4" t="s">
        <v>43</v>
      </c>
      <c r="C4" t="s">
        <v>44</v>
      </c>
    </row>
    <row r="5" spans="1:3">
      <c r="A5" t="s">
        <v>45</v>
      </c>
      <c r="C5" t="s">
        <v>46</v>
      </c>
    </row>
    <row r="6" spans="1:3">
      <c r="A6" t="s">
        <v>47</v>
      </c>
      <c r="C6" t="s">
        <v>48</v>
      </c>
    </row>
    <row r="7" spans="1:3">
      <c r="A7" t="s">
        <v>51</v>
      </c>
      <c r="C7" t="s">
        <v>52</v>
      </c>
    </row>
    <row r="8" spans="1:3">
      <c r="A8" t="s">
        <v>2034</v>
      </c>
      <c r="C8" t="s">
        <v>53</v>
      </c>
    </row>
    <row r="9" spans="1:3">
      <c r="A9" t="s">
        <v>2035</v>
      </c>
      <c r="C9" t="s">
        <v>54</v>
      </c>
    </row>
    <row r="10" spans="1:3">
      <c r="A10" t="s">
        <v>65</v>
      </c>
      <c r="C10" t="s">
        <v>2018</v>
      </c>
    </row>
    <row r="11" spans="1:3">
      <c r="A11" t="s">
        <v>66</v>
      </c>
      <c r="C11" t="s">
        <v>2019</v>
      </c>
    </row>
    <row r="12" spans="1:3">
      <c r="A12" t="s">
        <v>67</v>
      </c>
      <c r="C12" t="s">
        <v>2020</v>
      </c>
    </row>
    <row r="13" spans="1:3">
      <c r="A13" t="s">
        <v>68</v>
      </c>
      <c r="C13" t="s">
        <v>2021</v>
      </c>
    </row>
    <row r="14" spans="1:3">
      <c r="A14" t="s">
        <v>49</v>
      </c>
      <c r="C14" t="s">
        <v>50</v>
      </c>
    </row>
    <row r="15" spans="1:3">
      <c r="A15" t="s">
        <v>55</v>
      </c>
      <c r="C15" t="s">
        <v>56</v>
      </c>
    </row>
    <row r="16" spans="1:3">
      <c r="A16" t="s">
        <v>57</v>
      </c>
      <c r="C16" t="s">
        <v>58</v>
      </c>
    </row>
    <row r="17" spans="1:3">
      <c r="A17" t="s">
        <v>59</v>
      </c>
      <c r="C17" t="s">
        <v>60</v>
      </c>
    </row>
    <row r="27" spans="1:3">
      <c r="B27" s="1" t="s">
        <v>69</v>
      </c>
    </row>
    <row r="28" spans="1:3">
      <c r="B28" t="s">
        <v>70</v>
      </c>
      <c r="C28">
        <v>16</v>
      </c>
    </row>
    <row r="29" spans="1:3">
      <c r="B29" t="s">
        <v>71</v>
      </c>
      <c r="C29" t="str">
        <f>INDEX(A2:A17,C28,0)</f>
        <v>Exposed to second-hand smoke in car they usually travel in (adult non-smokers)</v>
      </c>
    </row>
    <row r="30" spans="1:3">
      <c r="B30" t="s">
        <v>72</v>
      </c>
      <c r="C30" t="str">
        <f>VLOOKUP(C29,A2:C17,3,FALSE)</f>
        <v>adult_shscar_non_sm</v>
      </c>
    </row>
  </sheetData>
  <customSheetViews>
    <customSheetView guid="{22FD6F30-ED91-4FDC-B6DB-0E35C06A3AAF}">
      <selection activeCell="C10" sqref="C10:C1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7"/>
  <sheetViews>
    <sheetView workbookViewId="0"/>
  </sheetViews>
  <sheetFormatPr defaultRowHeight="12.75"/>
  <sheetData>
    <row r="1" spans="1:32">
      <c r="A1" t="s">
        <v>76</v>
      </c>
      <c r="B1" t="s">
        <v>77</v>
      </c>
      <c r="C1" t="s">
        <v>38</v>
      </c>
      <c r="D1" t="s">
        <v>78</v>
      </c>
      <c r="E1" t="s">
        <v>79</v>
      </c>
      <c r="F1" t="s">
        <v>80</v>
      </c>
      <c r="G1" t="s">
        <v>81</v>
      </c>
      <c r="H1" t="s">
        <v>82</v>
      </c>
      <c r="I1" t="s">
        <v>83</v>
      </c>
      <c r="J1" t="s">
        <v>84</v>
      </c>
      <c r="K1" t="s">
        <v>85</v>
      </c>
      <c r="L1" t="s">
        <v>86</v>
      </c>
      <c r="M1" t="s">
        <v>87</v>
      </c>
      <c r="N1" t="s">
        <v>88</v>
      </c>
      <c r="O1" t="s">
        <v>89</v>
      </c>
      <c r="P1" t="s">
        <v>90</v>
      </c>
      <c r="Q1" t="s">
        <v>91</v>
      </c>
      <c r="R1" t="s">
        <v>92</v>
      </c>
      <c r="S1" t="s">
        <v>93</v>
      </c>
      <c r="T1" t="s">
        <v>94</v>
      </c>
      <c r="U1" t="s">
        <v>95</v>
      </c>
      <c r="V1" t="s">
        <v>96</v>
      </c>
      <c r="W1" t="s">
        <v>97</v>
      </c>
      <c r="X1" t="s">
        <v>98</v>
      </c>
      <c r="Y1" t="s">
        <v>99</v>
      </c>
      <c r="Z1" t="s">
        <v>100</v>
      </c>
      <c r="AA1" t="s">
        <v>101</v>
      </c>
      <c r="AB1" t="s">
        <v>102</v>
      </c>
      <c r="AC1" t="s">
        <v>103</v>
      </c>
      <c r="AD1" t="s">
        <v>104</v>
      </c>
      <c r="AE1" t="s">
        <v>105</v>
      </c>
      <c r="AF1" t="s">
        <v>106</v>
      </c>
    </row>
    <row r="2" spans="1:32">
      <c r="A2" t="s">
        <v>1444</v>
      </c>
      <c r="B2">
        <v>2006</v>
      </c>
      <c r="C2" t="s">
        <v>107</v>
      </c>
      <c r="D2" t="s">
        <v>108</v>
      </c>
      <c r="E2" t="s">
        <v>108</v>
      </c>
      <c r="F2" t="s">
        <v>108</v>
      </c>
      <c r="G2" t="s">
        <v>108</v>
      </c>
      <c r="H2" t="s">
        <v>109</v>
      </c>
      <c r="I2" t="s">
        <v>108</v>
      </c>
      <c r="J2" t="s">
        <v>108</v>
      </c>
      <c r="K2">
        <v>19.758454</v>
      </c>
      <c r="L2">
        <v>1.812667</v>
      </c>
      <c r="M2">
        <v>16.405999999999999</v>
      </c>
      <c r="N2">
        <v>23.602</v>
      </c>
      <c r="O2" t="s">
        <v>203</v>
      </c>
      <c r="P2" t="s">
        <v>110</v>
      </c>
      <c r="Q2">
        <v>3.843</v>
      </c>
      <c r="R2">
        <v>3.3519999999999999</v>
      </c>
      <c r="S2">
        <v>63204</v>
      </c>
      <c r="T2">
        <v>5796</v>
      </c>
      <c r="U2">
        <v>52481</v>
      </c>
      <c r="V2">
        <v>75498</v>
      </c>
      <c r="W2">
        <v>829</v>
      </c>
      <c r="X2">
        <v>209</v>
      </c>
      <c r="Y2">
        <v>0</v>
      </c>
      <c r="Z2">
        <v>0</v>
      </c>
      <c r="AA2">
        <v>0</v>
      </c>
      <c r="AB2">
        <v>1</v>
      </c>
      <c r="AC2" t="s">
        <v>1445</v>
      </c>
      <c r="AD2" t="s">
        <v>111</v>
      </c>
      <c r="AE2">
        <v>1.7159868271000001</v>
      </c>
      <c r="AF2" t="s">
        <v>112</v>
      </c>
    </row>
    <row r="3" spans="1:32">
      <c r="A3" t="s">
        <v>1446</v>
      </c>
      <c r="B3">
        <v>2006</v>
      </c>
      <c r="C3" t="s">
        <v>107</v>
      </c>
      <c r="D3" t="s">
        <v>108</v>
      </c>
      <c r="E3" t="s">
        <v>108</v>
      </c>
      <c r="F3" t="s">
        <v>108</v>
      </c>
      <c r="G3" t="s">
        <v>108</v>
      </c>
      <c r="H3" t="s">
        <v>115</v>
      </c>
      <c r="I3" t="s">
        <v>108</v>
      </c>
      <c r="J3" t="s">
        <v>108</v>
      </c>
      <c r="K3">
        <v>27.296662999999999</v>
      </c>
      <c r="L3">
        <v>2.0673379999999999</v>
      </c>
      <c r="M3">
        <v>23.391999999999999</v>
      </c>
      <c r="N3">
        <v>31.584</v>
      </c>
      <c r="O3" t="s">
        <v>203</v>
      </c>
      <c r="P3" t="s">
        <v>116</v>
      </c>
      <c r="Q3">
        <v>4.2869999999999999</v>
      </c>
      <c r="R3">
        <v>3.9039999999999999</v>
      </c>
      <c r="S3">
        <v>80209</v>
      </c>
      <c r="T3">
        <v>6075</v>
      </c>
      <c r="U3">
        <v>68736</v>
      </c>
      <c r="V3">
        <v>92807</v>
      </c>
      <c r="W3">
        <v>834</v>
      </c>
      <c r="X3">
        <v>310</v>
      </c>
      <c r="Y3">
        <v>0</v>
      </c>
      <c r="Z3">
        <v>0</v>
      </c>
      <c r="AA3">
        <v>0</v>
      </c>
      <c r="AB3">
        <v>1</v>
      </c>
      <c r="AC3" t="s">
        <v>1395</v>
      </c>
      <c r="AD3" t="s">
        <v>111</v>
      </c>
      <c r="AE3">
        <v>1.7939235699</v>
      </c>
      <c r="AF3" t="s">
        <v>112</v>
      </c>
    </row>
    <row r="4" spans="1:32">
      <c r="A4" t="s">
        <v>1447</v>
      </c>
      <c r="B4">
        <v>2006</v>
      </c>
      <c r="C4" t="s">
        <v>107</v>
      </c>
      <c r="D4" t="s">
        <v>108</v>
      </c>
      <c r="E4" t="s">
        <v>108</v>
      </c>
      <c r="F4" t="s">
        <v>108</v>
      </c>
      <c r="G4" t="s">
        <v>108</v>
      </c>
      <c r="H4" t="s">
        <v>117</v>
      </c>
      <c r="I4" t="s">
        <v>108</v>
      </c>
      <c r="J4" t="s">
        <v>108</v>
      </c>
      <c r="K4">
        <v>28.252966000000001</v>
      </c>
      <c r="L4">
        <v>1.207276</v>
      </c>
      <c r="M4">
        <v>25.92</v>
      </c>
      <c r="N4">
        <v>30.707999999999998</v>
      </c>
      <c r="O4" t="s">
        <v>203</v>
      </c>
      <c r="P4" t="s">
        <v>118</v>
      </c>
      <c r="Q4">
        <v>2.4550000000000001</v>
      </c>
      <c r="R4">
        <v>2.3330000000000002</v>
      </c>
      <c r="S4">
        <v>153902</v>
      </c>
      <c r="T4">
        <v>6576</v>
      </c>
      <c r="U4">
        <v>141196</v>
      </c>
      <c r="V4">
        <v>167278</v>
      </c>
      <c r="W4">
        <v>2080</v>
      </c>
      <c r="X4">
        <v>699</v>
      </c>
      <c r="Y4">
        <v>0</v>
      </c>
      <c r="Z4">
        <v>0</v>
      </c>
      <c r="AA4">
        <v>0</v>
      </c>
      <c r="AB4">
        <v>1</v>
      </c>
      <c r="AC4" t="s">
        <v>1448</v>
      </c>
      <c r="AD4" t="s">
        <v>111</v>
      </c>
      <c r="AE4">
        <v>1.4948566472</v>
      </c>
      <c r="AF4" t="s">
        <v>112</v>
      </c>
    </row>
    <row r="5" spans="1:32">
      <c r="A5" t="s">
        <v>1449</v>
      </c>
      <c r="B5">
        <v>2006</v>
      </c>
      <c r="C5" t="s">
        <v>107</v>
      </c>
      <c r="D5" t="s">
        <v>108</v>
      </c>
      <c r="E5" t="s">
        <v>108</v>
      </c>
      <c r="F5" t="s">
        <v>108</v>
      </c>
      <c r="G5" t="s">
        <v>108</v>
      </c>
      <c r="H5" t="s">
        <v>119</v>
      </c>
      <c r="I5" t="s">
        <v>108</v>
      </c>
      <c r="J5" t="s">
        <v>108</v>
      </c>
      <c r="K5">
        <v>22.250616999999998</v>
      </c>
      <c r="L5">
        <v>0.948515</v>
      </c>
      <c r="M5">
        <v>20.425999999999998</v>
      </c>
      <c r="N5">
        <v>24.189</v>
      </c>
      <c r="O5" t="s">
        <v>203</v>
      </c>
      <c r="P5" t="s">
        <v>1450</v>
      </c>
      <c r="Q5">
        <v>1.9379999999999999</v>
      </c>
      <c r="R5">
        <v>1.825</v>
      </c>
      <c r="S5">
        <v>140927</v>
      </c>
      <c r="T5">
        <v>6008</v>
      </c>
      <c r="U5">
        <v>129368</v>
      </c>
      <c r="V5">
        <v>153204</v>
      </c>
      <c r="W5">
        <v>2577</v>
      </c>
      <c r="X5">
        <v>706</v>
      </c>
      <c r="Y5">
        <v>0</v>
      </c>
      <c r="Z5">
        <v>0</v>
      </c>
      <c r="AA5">
        <v>0</v>
      </c>
      <c r="AB5">
        <v>1</v>
      </c>
      <c r="AC5" t="s">
        <v>1451</v>
      </c>
      <c r="AD5" t="s">
        <v>111</v>
      </c>
      <c r="AE5">
        <v>1.3396620597</v>
      </c>
      <c r="AF5" t="s">
        <v>112</v>
      </c>
    </row>
    <row r="6" spans="1:32">
      <c r="A6" t="s">
        <v>1452</v>
      </c>
      <c r="B6">
        <v>2006</v>
      </c>
      <c r="C6" t="s">
        <v>107</v>
      </c>
      <c r="D6" t="s">
        <v>108</v>
      </c>
      <c r="E6" t="s">
        <v>108</v>
      </c>
      <c r="F6" t="s">
        <v>108</v>
      </c>
      <c r="G6" t="s">
        <v>108</v>
      </c>
      <c r="H6" t="s">
        <v>120</v>
      </c>
      <c r="I6" t="s">
        <v>108</v>
      </c>
      <c r="J6" t="s">
        <v>108</v>
      </c>
      <c r="K6">
        <v>21.423950000000001</v>
      </c>
      <c r="L6">
        <v>1.2469170000000001</v>
      </c>
      <c r="M6">
        <v>19.053999999999998</v>
      </c>
      <c r="N6">
        <v>24.001000000000001</v>
      </c>
      <c r="O6" t="s">
        <v>203</v>
      </c>
      <c r="P6" t="s">
        <v>1453</v>
      </c>
      <c r="Q6">
        <v>2.577</v>
      </c>
      <c r="R6">
        <v>2.37</v>
      </c>
      <c r="S6">
        <v>124908</v>
      </c>
      <c r="T6">
        <v>7270</v>
      </c>
      <c r="U6">
        <v>111090</v>
      </c>
      <c r="V6">
        <v>139935</v>
      </c>
      <c r="W6">
        <v>2079</v>
      </c>
      <c r="X6">
        <v>538</v>
      </c>
      <c r="Y6">
        <v>0</v>
      </c>
      <c r="Z6">
        <v>0</v>
      </c>
      <c r="AA6">
        <v>0</v>
      </c>
      <c r="AB6">
        <v>1</v>
      </c>
      <c r="AC6" t="s">
        <v>1454</v>
      </c>
      <c r="AD6" t="s">
        <v>111</v>
      </c>
      <c r="AE6">
        <v>1.9192478960999999</v>
      </c>
      <c r="AF6" t="s">
        <v>112</v>
      </c>
    </row>
    <row r="7" spans="1:32">
      <c r="A7" t="s">
        <v>1455</v>
      </c>
      <c r="B7">
        <v>2006</v>
      </c>
      <c r="C7" t="s">
        <v>107</v>
      </c>
      <c r="D7" t="s">
        <v>108</v>
      </c>
      <c r="E7" t="s">
        <v>108</v>
      </c>
      <c r="F7" t="s">
        <v>108</v>
      </c>
      <c r="G7" t="s">
        <v>108</v>
      </c>
      <c r="H7" t="s">
        <v>121</v>
      </c>
      <c r="I7" t="s">
        <v>108</v>
      </c>
      <c r="J7" t="s">
        <v>108</v>
      </c>
      <c r="K7">
        <v>15.026797999999999</v>
      </c>
      <c r="L7">
        <v>0.85355300000000001</v>
      </c>
      <c r="M7">
        <v>13.411</v>
      </c>
      <c r="N7">
        <v>16.8</v>
      </c>
      <c r="O7" t="s">
        <v>203</v>
      </c>
      <c r="P7" t="s">
        <v>122</v>
      </c>
      <c r="Q7">
        <v>1.7729999999999999</v>
      </c>
      <c r="R7">
        <v>1.6160000000000001</v>
      </c>
      <c r="S7">
        <v>66310</v>
      </c>
      <c r="T7">
        <v>3767</v>
      </c>
      <c r="U7">
        <v>59179</v>
      </c>
      <c r="V7">
        <v>74134</v>
      </c>
      <c r="W7">
        <v>1729</v>
      </c>
      <c r="X7">
        <v>313</v>
      </c>
      <c r="Y7">
        <v>0</v>
      </c>
      <c r="Z7">
        <v>0</v>
      </c>
      <c r="AA7">
        <v>0</v>
      </c>
      <c r="AB7">
        <v>1</v>
      </c>
      <c r="AC7" t="s">
        <v>1456</v>
      </c>
      <c r="AD7" t="s">
        <v>111</v>
      </c>
      <c r="AE7">
        <v>0.98595325040000004</v>
      </c>
      <c r="AF7" t="s">
        <v>112</v>
      </c>
    </row>
    <row r="8" spans="1:32">
      <c r="A8" t="s">
        <v>1457</v>
      </c>
      <c r="B8">
        <v>2006</v>
      </c>
      <c r="C8" t="s">
        <v>107</v>
      </c>
      <c r="D8" t="s">
        <v>108</v>
      </c>
      <c r="E8" t="s">
        <v>108</v>
      </c>
      <c r="F8" t="s">
        <v>108</v>
      </c>
      <c r="G8" t="s">
        <v>108</v>
      </c>
      <c r="H8" t="s">
        <v>123</v>
      </c>
      <c r="I8" t="s">
        <v>108</v>
      </c>
      <c r="J8" t="s">
        <v>108</v>
      </c>
      <c r="K8">
        <v>10.924200000000001</v>
      </c>
      <c r="L8">
        <v>1.0392539999999999</v>
      </c>
      <c r="M8">
        <v>9.0269999999999992</v>
      </c>
      <c r="N8">
        <v>13.163</v>
      </c>
      <c r="O8" t="s">
        <v>203</v>
      </c>
      <c r="P8" t="s">
        <v>1458</v>
      </c>
      <c r="Q8">
        <v>2.2389999999999999</v>
      </c>
      <c r="R8">
        <v>1.8979999999999999</v>
      </c>
      <c r="S8">
        <v>31178</v>
      </c>
      <c r="T8">
        <v>2966</v>
      </c>
      <c r="U8">
        <v>25762</v>
      </c>
      <c r="V8">
        <v>37567</v>
      </c>
      <c r="W8">
        <v>1304</v>
      </c>
      <c r="X8">
        <v>152</v>
      </c>
      <c r="Y8">
        <v>0</v>
      </c>
      <c r="Z8">
        <v>0</v>
      </c>
      <c r="AA8">
        <v>0</v>
      </c>
      <c r="AB8">
        <v>1</v>
      </c>
      <c r="AC8" t="s">
        <v>394</v>
      </c>
      <c r="AD8" t="s">
        <v>111</v>
      </c>
      <c r="AE8">
        <v>1.4462324961999999</v>
      </c>
      <c r="AF8" t="s">
        <v>112</v>
      </c>
    </row>
    <row r="9" spans="1:32">
      <c r="A9" t="s">
        <v>1459</v>
      </c>
      <c r="B9">
        <v>2006</v>
      </c>
      <c r="C9" t="s">
        <v>107</v>
      </c>
      <c r="D9" t="s">
        <v>108</v>
      </c>
      <c r="E9" t="s">
        <v>108</v>
      </c>
      <c r="F9" t="s">
        <v>108</v>
      </c>
      <c r="G9" t="s">
        <v>108</v>
      </c>
      <c r="H9" t="s">
        <v>124</v>
      </c>
      <c r="I9" t="s">
        <v>108</v>
      </c>
      <c r="J9" t="s">
        <v>108</v>
      </c>
      <c r="K9">
        <v>4.0116170000000002</v>
      </c>
      <c r="L9">
        <v>0.56664099999999995</v>
      </c>
      <c r="M9">
        <v>2.9740000000000002</v>
      </c>
      <c r="N9">
        <v>5.282</v>
      </c>
      <c r="O9" t="s">
        <v>203</v>
      </c>
      <c r="P9" t="s">
        <v>125</v>
      </c>
      <c r="Q9">
        <v>1.27</v>
      </c>
      <c r="R9">
        <v>1.038</v>
      </c>
      <c r="S9">
        <v>9667</v>
      </c>
      <c r="T9">
        <v>1365</v>
      </c>
      <c r="U9">
        <v>7166</v>
      </c>
      <c r="V9">
        <v>12727</v>
      </c>
      <c r="W9">
        <v>1056</v>
      </c>
      <c r="X9">
        <v>54</v>
      </c>
      <c r="Y9">
        <v>0</v>
      </c>
      <c r="Z9">
        <v>0</v>
      </c>
      <c r="AA9">
        <v>0</v>
      </c>
      <c r="AB9">
        <v>1</v>
      </c>
      <c r="AC9" t="s">
        <v>323</v>
      </c>
      <c r="AD9" t="s">
        <v>111</v>
      </c>
      <c r="AE9">
        <v>0.87969272470000004</v>
      </c>
      <c r="AF9" t="s">
        <v>112</v>
      </c>
    </row>
    <row r="10" spans="1:32">
      <c r="A10" t="s">
        <v>1460</v>
      </c>
      <c r="B10">
        <v>2006</v>
      </c>
      <c r="C10" t="s">
        <v>107</v>
      </c>
      <c r="D10" t="s">
        <v>108</v>
      </c>
      <c r="E10" t="s">
        <v>108</v>
      </c>
      <c r="F10" t="s">
        <v>108</v>
      </c>
      <c r="G10" t="s">
        <v>108</v>
      </c>
      <c r="H10" t="s">
        <v>108</v>
      </c>
      <c r="I10" t="s">
        <v>108</v>
      </c>
      <c r="J10" t="s">
        <v>108</v>
      </c>
      <c r="K10">
        <v>20.054017000000002</v>
      </c>
      <c r="L10">
        <v>0.49351</v>
      </c>
      <c r="M10">
        <v>19.093</v>
      </c>
      <c r="N10">
        <v>21.050999999999998</v>
      </c>
      <c r="O10" t="s">
        <v>203</v>
      </c>
      <c r="P10" t="s">
        <v>1461</v>
      </c>
      <c r="Q10">
        <v>0.997</v>
      </c>
      <c r="R10">
        <v>0.96099999999999997</v>
      </c>
      <c r="S10">
        <v>670304</v>
      </c>
      <c r="T10">
        <v>16493</v>
      </c>
      <c r="U10">
        <v>638175</v>
      </c>
      <c r="V10">
        <v>703630</v>
      </c>
      <c r="W10">
        <v>12488</v>
      </c>
      <c r="X10">
        <v>2981</v>
      </c>
      <c r="Y10">
        <v>0</v>
      </c>
      <c r="Z10">
        <v>0</v>
      </c>
      <c r="AA10">
        <v>0</v>
      </c>
      <c r="AB10">
        <v>1</v>
      </c>
      <c r="AC10" t="s">
        <v>1462</v>
      </c>
      <c r="AD10" t="s">
        <v>111</v>
      </c>
      <c r="AE10">
        <v>1.8969299639999999</v>
      </c>
      <c r="AF10" t="s">
        <v>112</v>
      </c>
    </row>
    <row r="11" spans="1:32">
      <c r="A11" t="s">
        <v>1463</v>
      </c>
      <c r="B11">
        <v>2006</v>
      </c>
      <c r="C11" t="s">
        <v>107</v>
      </c>
      <c r="D11" t="s">
        <v>108</v>
      </c>
      <c r="E11" t="s">
        <v>108</v>
      </c>
      <c r="F11" t="s">
        <v>108</v>
      </c>
      <c r="G11" t="s">
        <v>108</v>
      </c>
      <c r="H11" t="s">
        <v>108</v>
      </c>
      <c r="I11" t="s">
        <v>113</v>
      </c>
      <c r="J11" t="s">
        <v>108</v>
      </c>
      <c r="K11">
        <v>18.891607</v>
      </c>
      <c r="L11">
        <v>0.62132900000000002</v>
      </c>
      <c r="M11">
        <v>17.690000000000001</v>
      </c>
      <c r="N11">
        <v>20.155000000000001</v>
      </c>
      <c r="O11" t="s">
        <v>203</v>
      </c>
      <c r="P11" t="s">
        <v>1464</v>
      </c>
      <c r="Q11">
        <v>1.264</v>
      </c>
      <c r="R11">
        <v>1.202</v>
      </c>
      <c r="S11">
        <v>325986</v>
      </c>
      <c r="T11">
        <v>10718</v>
      </c>
      <c r="U11">
        <v>305246</v>
      </c>
      <c r="V11">
        <v>347791</v>
      </c>
      <c r="W11">
        <v>7215</v>
      </c>
      <c r="X11">
        <v>1729</v>
      </c>
      <c r="Y11">
        <v>0</v>
      </c>
      <c r="Z11">
        <v>0</v>
      </c>
      <c r="AA11">
        <v>0</v>
      </c>
      <c r="AB11">
        <v>1</v>
      </c>
      <c r="AC11" t="s">
        <v>1465</v>
      </c>
      <c r="AD11" t="s">
        <v>111</v>
      </c>
      <c r="AE11">
        <v>1.8175409157</v>
      </c>
      <c r="AF11" t="s">
        <v>112</v>
      </c>
    </row>
    <row r="12" spans="1:32">
      <c r="A12" t="s">
        <v>1466</v>
      </c>
      <c r="B12">
        <v>2006</v>
      </c>
      <c r="C12" t="s">
        <v>107</v>
      </c>
      <c r="D12" t="s">
        <v>108</v>
      </c>
      <c r="E12" t="s">
        <v>108</v>
      </c>
      <c r="F12" t="s">
        <v>108</v>
      </c>
      <c r="G12" t="s">
        <v>108</v>
      </c>
      <c r="H12" t="s">
        <v>108</v>
      </c>
      <c r="I12" t="s">
        <v>114</v>
      </c>
      <c r="J12" t="s">
        <v>108</v>
      </c>
      <c r="K12">
        <v>21.294522000000001</v>
      </c>
      <c r="L12">
        <v>0.70128999999999997</v>
      </c>
      <c r="M12">
        <v>19.936</v>
      </c>
      <c r="N12">
        <v>22.719000000000001</v>
      </c>
      <c r="O12" t="s">
        <v>203</v>
      </c>
      <c r="P12" t="s">
        <v>1467</v>
      </c>
      <c r="Q12">
        <v>1.4239999999999999</v>
      </c>
      <c r="R12">
        <v>1.3580000000000001</v>
      </c>
      <c r="S12">
        <v>344318</v>
      </c>
      <c r="T12">
        <v>11339</v>
      </c>
      <c r="U12">
        <v>322356</v>
      </c>
      <c r="V12">
        <v>367350</v>
      </c>
      <c r="W12">
        <v>5273</v>
      </c>
      <c r="X12">
        <v>1252</v>
      </c>
      <c r="Y12">
        <v>0</v>
      </c>
      <c r="Z12">
        <v>0</v>
      </c>
      <c r="AA12">
        <v>0</v>
      </c>
      <c r="AB12">
        <v>1</v>
      </c>
      <c r="AC12" t="s">
        <v>1468</v>
      </c>
      <c r="AD12" t="s">
        <v>111</v>
      </c>
      <c r="AE12">
        <v>1.5470247953</v>
      </c>
      <c r="AF12" t="s">
        <v>112</v>
      </c>
    </row>
    <row r="13" spans="1:32">
      <c r="A13" t="s">
        <v>1470</v>
      </c>
      <c r="B13">
        <v>2006</v>
      </c>
      <c r="C13" t="s">
        <v>107</v>
      </c>
      <c r="D13" t="s">
        <v>108</v>
      </c>
      <c r="E13" t="s">
        <v>108</v>
      </c>
      <c r="F13" t="s">
        <v>108</v>
      </c>
      <c r="G13" t="s">
        <v>127</v>
      </c>
      <c r="H13" t="s">
        <v>108</v>
      </c>
      <c r="I13" t="s">
        <v>108</v>
      </c>
      <c r="J13" t="s">
        <v>108</v>
      </c>
      <c r="K13">
        <v>18.665652000000001</v>
      </c>
      <c r="L13">
        <v>0.55239499999999997</v>
      </c>
      <c r="M13">
        <v>17.594000000000001</v>
      </c>
      <c r="N13">
        <v>19.786000000000001</v>
      </c>
      <c r="O13" t="s">
        <v>203</v>
      </c>
      <c r="P13" t="s">
        <v>1471</v>
      </c>
      <c r="Q13">
        <v>1.121</v>
      </c>
      <c r="R13">
        <v>1.071</v>
      </c>
      <c r="S13">
        <v>507895</v>
      </c>
      <c r="T13">
        <v>14966</v>
      </c>
      <c r="U13">
        <v>478747</v>
      </c>
      <c r="V13">
        <v>538393</v>
      </c>
      <c r="W13">
        <v>8593</v>
      </c>
      <c r="X13">
        <v>1822</v>
      </c>
      <c r="Y13">
        <v>0</v>
      </c>
      <c r="Z13">
        <v>0</v>
      </c>
      <c r="AA13">
        <v>0</v>
      </c>
      <c r="AB13">
        <v>1</v>
      </c>
      <c r="AC13" t="s">
        <v>1472</v>
      </c>
      <c r="AD13" t="s">
        <v>111</v>
      </c>
      <c r="AE13">
        <v>1.7269343260000001</v>
      </c>
      <c r="AF13" t="s">
        <v>112</v>
      </c>
    </row>
    <row r="14" spans="1:32">
      <c r="A14" t="s">
        <v>1473</v>
      </c>
      <c r="B14">
        <v>2006</v>
      </c>
      <c r="C14" t="s">
        <v>107</v>
      </c>
      <c r="D14" t="s">
        <v>108</v>
      </c>
      <c r="E14" t="s">
        <v>108</v>
      </c>
      <c r="F14" t="s">
        <v>108</v>
      </c>
      <c r="G14" t="s">
        <v>127</v>
      </c>
      <c r="H14" t="s">
        <v>108</v>
      </c>
      <c r="I14" t="s">
        <v>113</v>
      </c>
      <c r="J14" t="s">
        <v>108</v>
      </c>
      <c r="K14">
        <v>17.930952000000001</v>
      </c>
      <c r="L14">
        <v>0.70362899999999995</v>
      </c>
      <c r="M14">
        <v>16.577000000000002</v>
      </c>
      <c r="N14">
        <v>19.37</v>
      </c>
      <c r="O14" t="s">
        <v>203</v>
      </c>
      <c r="P14" t="s">
        <v>1474</v>
      </c>
      <c r="Q14">
        <v>1.4390000000000001</v>
      </c>
      <c r="R14">
        <v>1.3540000000000001</v>
      </c>
      <c r="S14">
        <v>251715</v>
      </c>
      <c r="T14">
        <v>9810</v>
      </c>
      <c r="U14">
        <v>232711</v>
      </c>
      <c r="V14">
        <v>271911</v>
      </c>
      <c r="W14">
        <v>4941</v>
      </c>
      <c r="X14">
        <v>1077</v>
      </c>
      <c r="Y14">
        <v>0</v>
      </c>
      <c r="Z14">
        <v>0</v>
      </c>
      <c r="AA14">
        <v>0</v>
      </c>
      <c r="AB14">
        <v>1</v>
      </c>
      <c r="AC14" t="s">
        <v>1475</v>
      </c>
      <c r="AD14" t="s">
        <v>111</v>
      </c>
      <c r="AE14">
        <v>1.6620023365000001</v>
      </c>
      <c r="AF14" t="s">
        <v>112</v>
      </c>
    </row>
    <row r="15" spans="1:32">
      <c r="A15" t="s">
        <v>1476</v>
      </c>
      <c r="B15">
        <v>2006</v>
      </c>
      <c r="C15" t="s">
        <v>107</v>
      </c>
      <c r="D15" t="s">
        <v>108</v>
      </c>
      <c r="E15" t="s">
        <v>108</v>
      </c>
      <c r="F15" t="s">
        <v>108</v>
      </c>
      <c r="G15" t="s">
        <v>127</v>
      </c>
      <c r="H15" t="s">
        <v>108</v>
      </c>
      <c r="I15" t="s">
        <v>114</v>
      </c>
      <c r="J15" t="s">
        <v>108</v>
      </c>
      <c r="K15">
        <v>19.448647999999999</v>
      </c>
      <c r="L15">
        <v>0.78046499999999996</v>
      </c>
      <c r="M15">
        <v>17.946999999999999</v>
      </c>
      <c r="N15">
        <v>21.044</v>
      </c>
      <c r="O15" t="s">
        <v>203</v>
      </c>
      <c r="P15" t="s">
        <v>1477</v>
      </c>
      <c r="Q15">
        <v>1.595</v>
      </c>
      <c r="R15">
        <v>1.502</v>
      </c>
      <c r="S15">
        <v>256180</v>
      </c>
      <c r="T15">
        <v>10343</v>
      </c>
      <c r="U15">
        <v>236398</v>
      </c>
      <c r="V15">
        <v>277194</v>
      </c>
      <c r="W15">
        <v>3652</v>
      </c>
      <c r="X15">
        <v>745</v>
      </c>
      <c r="Y15">
        <v>0</v>
      </c>
      <c r="Z15">
        <v>0</v>
      </c>
      <c r="AA15">
        <v>0</v>
      </c>
      <c r="AB15">
        <v>1</v>
      </c>
      <c r="AC15" t="s">
        <v>1478</v>
      </c>
      <c r="AD15" t="s">
        <v>111</v>
      </c>
      <c r="AE15">
        <v>1.4195685479</v>
      </c>
      <c r="AF15" t="s">
        <v>112</v>
      </c>
    </row>
    <row r="16" spans="1:32">
      <c r="A16" t="s">
        <v>1479</v>
      </c>
      <c r="B16">
        <v>2006</v>
      </c>
      <c r="C16" t="s">
        <v>107</v>
      </c>
      <c r="D16" t="s">
        <v>108</v>
      </c>
      <c r="E16" t="s">
        <v>108</v>
      </c>
      <c r="F16" t="s">
        <v>129</v>
      </c>
      <c r="G16" t="s">
        <v>108</v>
      </c>
      <c r="H16" t="s">
        <v>108</v>
      </c>
      <c r="I16" t="s">
        <v>108</v>
      </c>
      <c r="J16" t="s">
        <v>108</v>
      </c>
      <c r="K16">
        <v>11.301838</v>
      </c>
      <c r="L16">
        <v>1.174993</v>
      </c>
      <c r="M16">
        <v>9.1720000000000006</v>
      </c>
      <c r="N16">
        <v>13.851000000000001</v>
      </c>
      <c r="O16" t="s">
        <v>203</v>
      </c>
      <c r="P16" t="s">
        <v>1339</v>
      </c>
      <c r="Q16">
        <v>2.5489999999999999</v>
      </c>
      <c r="R16">
        <v>2.13</v>
      </c>
      <c r="S16">
        <v>33367</v>
      </c>
      <c r="T16">
        <v>3470</v>
      </c>
      <c r="U16">
        <v>27079</v>
      </c>
      <c r="V16">
        <v>40893</v>
      </c>
      <c r="W16">
        <v>1513</v>
      </c>
      <c r="X16">
        <v>179</v>
      </c>
      <c r="Y16">
        <v>0</v>
      </c>
      <c r="Z16">
        <v>0</v>
      </c>
      <c r="AA16">
        <v>0</v>
      </c>
      <c r="AB16">
        <v>1</v>
      </c>
      <c r="AC16" t="s">
        <v>333</v>
      </c>
      <c r="AD16" t="s">
        <v>111</v>
      </c>
      <c r="AE16">
        <v>2.0823738657000002</v>
      </c>
      <c r="AF16" t="s">
        <v>112</v>
      </c>
    </row>
    <row r="17" spans="1:32">
      <c r="A17" t="s">
        <v>1480</v>
      </c>
      <c r="B17">
        <v>2006</v>
      </c>
      <c r="C17" t="s">
        <v>107</v>
      </c>
      <c r="D17" t="s">
        <v>108</v>
      </c>
      <c r="E17" t="s">
        <v>108</v>
      </c>
      <c r="F17" t="s">
        <v>129</v>
      </c>
      <c r="G17" t="s">
        <v>108</v>
      </c>
      <c r="H17" t="s">
        <v>108</v>
      </c>
      <c r="I17" t="s">
        <v>113</v>
      </c>
      <c r="J17" t="s">
        <v>108</v>
      </c>
      <c r="K17">
        <v>5.2963149999999999</v>
      </c>
      <c r="L17">
        <v>1.1769289999999999</v>
      </c>
      <c r="M17">
        <v>3.3919999999999999</v>
      </c>
      <c r="N17">
        <v>8.1790000000000003</v>
      </c>
      <c r="O17" t="s">
        <v>203</v>
      </c>
      <c r="P17" t="s">
        <v>1396</v>
      </c>
      <c r="Q17">
        <v>2.883</v>
      </c>
      <c r="R17">
        <v>1.9039999999999999</v>
      </c>
      <c r="S17">
        <v>8260</v>
      </c>
      <c r="T17">
        <v>1836</v>
      </c>
      <c r="U17">
        <v>5290</v>
      </c>
      <c r="V17">
        <v>12756</v>
      </c>
      <c r="W17">
        <v>856</v>
      </c>
      <c r="X17">
        <v>47</v>
      </c>
      <c r="Y17">
        <v>0</v>
      </c>
      <c r="Z17">
        <v>0</v>
      </c>
      <c r="AA17">
        <v>0</v>
      </c>
      <c r="AB17">
        <v>1</v>
      </c>
      <c r="AC17" t="s">
        <v>326</v>
      </c>
      <c r="AD17" t="s">
        <v>111</v>
      </c>
      <c r="AE17">
        <v>2.3611615760000002</v>
      </c>
      <c r="AF17" t="s">
        <v>112</v>
      </c>
    </row>
    <row r="18" spans="1:32">
      <c r="A18" t="s">
        <v>1481</v>
      </c>
      <c r="B18">
        <v>2006</v>
      </c>
      <c r="C18" t="s">
        <v>107</v>
      </c>
      <c r="D18" t="s">
        <v>108</v>
      </c>
      <c r="E18" t="s">
        <v>108</v>
      </c>
      <c r="F18" t="s">
        <v>129</v>
      </c>
      <c r="G18" t="s">
        <v>108</v>
      </c>
      <c r="H18" t="s">
        <v>108</v>
      </c>
      <c r="I18" t="s">
        <v>114</v>
      </c>
      <c r="J18" t="s">
        <v>108</v>
      </c>
      <c r="K18">
        <v>18.026444999999999</v>
      </c>
      <c r="L18">
        <v>2.035857</v>
      </c>
      <c r="M18">
        <v>14.333</v>
      </c>
      <c r="N18">
        <v>22.422000000000001</v>
      </c>
      <c r="O18" t="s">
        <v>203</v>
      </c>
      <c r="P18" t="s">
        <v>1482</v>
      </c>
      <c r="Q18">
        <v>4.3959999999999999</v>
      </c>
      <c r="R18">
        <v>3.6930000000000001</v>
      </c>
      <c r="S18">
        <v>25107</v>
      </c>
      <c r="T18">
        <v>2836</v>
      </c>
      <c r="U18">
        <v>19963</v>
      </c>
      <c r="V18">
        <v>31230</v>
      </c>
      <c r="W18">
        <v>657</v>
      </c>
      <c r="X18">
        <v>132</v>
      </c>
      <c r="Y18">
        <v>0</v>
      </c>
      <c r="Z18">
        <v>0</v>
      </c>
      <c r="AA18">
        <v>0</v>
      </c>
      <c r="AB18">
        <v>1</v>
      </c>
      <c r="AC18" t="s">
        <v>703</v>
      </c>
      <c r="AD18" t="s">
        <v>111</v>
      </c>
      <c r="AE18">
        <v>1.8399856242999999</v>
      </c>
      <c r="AF18" t="s">
        <v>112</v>
      </c>
    </row>
    <row r="19" spans="1:32">
      <c r="A19" t="s">
        <v>1484</v>
      </c>
      <c r="B19">
        <v>2006</v>
      </c>
      <c r="C19" t="s">
        <v>107</v>
      </c>
      <c r="D19" t="s">
        <v>108</v>
      </c>
      <c r="E19" t="s">
        <v>130</v>
      </c>
      <c r="F19" t="s">
        <v>108</v>
      </c>
      <c r="G19" t="s">
        <v>108</v>
      </c>
      <c r="H19" t="s">
        <v>108</v>
      </c>
      <c r="I19" t="s">
        <v>108</v>
      </c>
      <c r="J19" t="s">
        <v>108</v>
      </c>
      <c r="K19">
        <v>27.124956000000001</v>
      </c>
      <c r="L19">
        <v>1.673948</v>
      </c>
      <c r="M19">
        <v>23.934000000000001</v>
      </c>
      <c r="N19">
        <v>30.57</v>
      </c>
      <c r="O19" t="s">
        <v>203</v>
      </c>
      <c r="P19" t="s">
        <v>1485</v>
      </c>
      <c r="Q19">
        <v>3.4449999999999998</v>
      </c>
      <c r="R19">
        <v>3.1909999999999998</v>
      </c>
      <c r="S19">
        <v>47542</v>
      </c>
      <c r="T19">
        <v>2935</v>
      </c>
      <c r="U19">
        <v>41950</v>
      </c>
      <c r="V19">
        <v>53581</v>
      </c>
      <c r="W19">
        <v>1033</v>
      </c>
      <c r="X19">
        <v>293</v>
      </c>
      <c r="Y19">
        <v>0</v>
      </c>
      <c r="Z19">
        <v>0</v>
      </c>
      <c r="AA19">
        <v>0</v>
      </c>
      <c r="AB19">
        <v>1</v>
      </c>
      <c r="AC19" t="s">
        <v>1486</v>
      </c>
      <c r="AD19" t="s">
        <v>111</v>
      </c>
      <c r="AE19">
        <v>1.4629039249</v>
      </c>
      <c r="AF19" t="s">
        <v>112</v>
      </c>
    </row>
    <row r="20" spans="1:32">
      <c r="A20" t="s">
        <v>1487</v>
      </c>
      <c r="B20">
        <v>2006</v>
      </c>
      <c r="C20" t="s">
        <v>107</v>
      </c>
      <c r="D20" t="s">
        <v>108</v>
      </c>
      <c r="E20" t="s">
        <v>130</v>
      </c>
      <c r="F20" t="s">
        <v>108</v>
      </c>
      <c r="G20" t="s">
        <v>108</v>
      </c>
      <c r="H20" t="s">
        <v>108</v>
      </c>
      <c r="I20" t="s">
        <v>113</v>
      </c>
      <c r="J20" t="s">
        <v>108</v>
      </c>
      <c r="K20">
        <v>21.218679999999999</v>
      </c>
      <c r="L20">
        <v>2.0617220000000001</v>
      </c>
      <c r="M20">
        <v>17.414999999999999</v>
      </c>
      <c r="N20">
        <v>25.596</v>
      </c>
      <c r="O20" t="s">
        <v>203</v>
      </c>
      <c r="P20" t="s">
        <v>1488</v>
      </c>
      <c r="Q20">
        <v>4.3769999999999998</v>
      </c>
      <c r="R20">
        <v>3.8039999999999998</v>
      </c>
      <c r="S20">
        <v>19294</v>
      </c>
      <c r="T20">
        <v>1878</v>
      </c>
      <c r="U20">
        <v>15836</v>
      </c>
      <c r="V20">
        <v>23274</v>
      </c>
      <c r="W20">
        <v>600</v>
      </c>
      <c r="X20">
        <v>147</v>
      </c>
      <c r="Y20">
        <v>0</v>
      </c>
      <c r="Z20">
        <v>0</v>
      </c>
      <c r="AA20">
        <v>0</v>
      </c>
      <c r="AB20">
        <v>1</v>
      </c>
      <c r="AC20" t="s">
        <v>914</v>
      </c>
      <c r="AD20" t="s">
        <v>111</v>
      </c>
      <c r="AE20">
        <v>1.5231592501</v>
      </c>
      <c r="AF20" t="s">
        <v>112</v>
      </c>
    </row>
    <row r="21" spans="1:32">
      <c r="A21" t="s">
        <v>1489</v>
      </c>
      <c r="B21">
        <v>2006</v>
      </c>
      <c r="C21" t="s">
        <v>107</v>
      </c>
      <c r="D21" t="s">
        <v>108</v>
      </c>
      <c r="E21" t="s">
        <v>130</v>
      </c>
      <c r="F21" t="s">
        <v>108</v>
      </c>
      <c r="G21" t="s">
        <v>108</v>
      </c>
      <c r="H21" t="s">
        <v>108</v>
      </c>
      <c r="I21" t="s">
        <v>114</v>
      </c>
      <c r="J21" t="s">
        <v>108</v>
      </c>
      <c r="K21">
        <v>33.492569000000003</v>
      </c>
      <c r="L21">
        <v>2.8542239999999999</v>
      </c>
      <c r="M21">
        <v>28.085999999999999</v>
      </c>
      <c r="N21">
        <v>39.369999999999997</v>
      </c>
      <c r="O21" t="s">
        <v>203</v>
      </c>
      <c r="P21" t="s">
        <v>1490</v>
      </c>
      <c r="Q21">
        <v>5.8780000000000001</v>
      </c>
      <c r="R21">
        <v>5.407</v>
      </c>
      <c r="S21">
        <v>28248</v>
      </c>
      <c r="T21">
        <v>2409</v>
      </c>
      <c r="U21">
        <v>23688</v>
      </c>
      <c r="V21">
        <v>33206</v>
      </c>
      <c r="W21">
        <v>433</v>
      </c>
      <c r="X21">
        <v>146</v>
      </c>
      <c r="Y21">
        <v>0</v>
      </c>
      <c r="Z21">
        <v>0</v>
      </c>
      <c r="AA21">
        <v>0</v>
      </c>
      <c r="AB21">
        <v>1</v>
      </c>
      <c r="AC21" t="s">
        <v>266</v>
      </c>
      <c r="AD21" t="s">
        <v>111</v>
      </c>
      <c r="AE21">
        <v>1.5799427356</v>
      </c>
      <c r="AF21" t="s">
        <v>112</v>
      </c>
    </row>
    <row r="22" spans="1:32">
      <c r="A22" t="s">
        <v>1491</v>
      </c>
      <c r="B22">
        <v>2006</v>
      </c>
      <c r="C22" t="s">
        <v>107</v>
      </c>
      <c r="D22" t="s">
        <v>131</v>
      </c>
      <c r="E22" t="s">
        <v>108</v>
      </c>
      <c r="F22" t="s">
        <v>108</v>
      </c>
      <c r="G22" t="s">
        <v>108</v>
      </c>
      <c r="H22" t="s">
        <v>108</v>
      </c>
      <c r="I22" t="s">
        <v>108</v>
      </c>
      <c r="J22" t="s">
        <v>108</v>
      </c>
      <c r="K22">
        <v>42.102423999999999</v>
      </c>
      <c r="L22">
        <v>1.116195</v>
      </c>
      <c r="M22">
        <v>39.905000000000001</v>
      </c>
      <c r="N22">
        <v>44.331000000000003</v>
      </c>
      <c r="O22" t="s">
        <v>203</v>
      </c>
      <c r="P22" t="s">
        <v>1492</v>
      </c>
      <c r="Q22">
        <v>2.2290000000000001</v>
      </c>
      <c r="R22">
        <v>2.1970000000000001</v>
      </c>
      <c r="S22">
        <v>175063</v>
      </c>
      <c r="T22">
        <v>4637</v>
      </c>
      <c r="U22">
        <v>165927</v>
      </c>
      <c r="V22">
        <v>184331</v>
      </c>
      <c r="W22">
        <v>3160</v>
      </c>
      <c r="X22">
        <v>1361</v>
      </c>
      <c r="Y22">
        <v>0</v>
      </c>
      <c r="Z22">
        <v>0</v>
      </c>
      <c r="AA22">
        <v>0</v>
      </c>
      <c r="AB22">
        <v>1</v>
      </c>
      <c r="AC22" t="s">
        <v>1493</v>
      </c>
      <c r="AD22" t="s">
        <v>111</v>
      </c>
      <c r="AE22">
        <v>1.6145912118000001</v>
      </c>
      <c r="AF22" t="s">
        <v>112</v>
      </c>
    </row>
    <row r="23" spans="1:32">
      <c r="A23" t="s">
        <v>1495</v>
      </c>
      <c r="B23">
        <v>2006</v>
      </c>
      <c r="C23" t="s">
        <v>107</v>
      </c>
      <c r="D23" t="s">
        <v>131</v>
      </c>
      <c r="E23" t="s">
        <v>108</v>
      </c>
      <c r="F23" t="s">
        <v>108</v>
      </c>
      <c r="G23" t="s">
        <v>108</v>
      </c>
      <c r="H23" t="s">
        <v>108</v>
      </c>
      <c r="I23" t="s">
        <v>113</v>
      </c>
      <c r="J23" t="s">
        <v>108</v>
      </c>
      <c r="K23">
        <v>45.062243000000002</v>
      </c>
      <c r="L23">
        <v>1.525317</v>
      </c>
      <c r="M23">
        <v>42.058</v>
      </c>
      <c r="N23">
        <v>48.103000000000002</v>
      </c>
      <c r="O23" t="s">
        <v>203</v>
      </c>
      <c r="P23" t="s">
        <v>1496</v>
      </c>
      <c r="Q23">
        <v>3.0409999999999999</v>
      </c>
      <c r="R23">
        <v>3.004</v>
      </c>
      <c r="S23">
        <v>97845</v>
      </c>
      <c r="T23">
        <v>3307</v>
      </c>
      <c r="U23">
        <v>91321</v>
      </c>
      <c r="V23">
        <v>104447</v>
      </c>
      <c r="W23">
        <v>1955</v>
      </c>
      <c r="X23">
        <v>907</v>
      </c>
      <c r="Y23">
        <v>0</v>
      </c>
      <c r="Z23">
        <v>0</v>
      </c>
      <c r="AA23">
        <v>0</v>
      </c>
      <c r="AB23">
        <v>1</v>
      </c>
      <c r="AC23" t="s">
        <v>1497</v>
      </c>
      <c r="AD23" t="s">
        <v>111</v>
      </c>
      <c r="AE23">
        <v>1.8363743481999999</v>
      </c>
      <c r="AF23" t="s">
        <v>112</v>
      </c>
    </row>
    <row r="24" spans="1:32">
      <c r="A24" t="s">
        <v>1498</v>
      </c>
      <c r="B24">
        <v>2006</v>
      </c>
      <c r="C24" t="s">
        <v>107</v>
      </c>
      <c r="D24" t="s">
        <v>131</v>
      </c>
      <c r="E24" t="s">
        <v>108</v>
      </c>
      <c r="F24" t="s">
        <v>108</v>
      </c>
      <c r="G24" t="s">
        <v>108</v>
      </c>
      <c r="H24" t="s">
        <v>108</v>
      </c>
      <c r="I24" t="s">
        <v>114</v>
      </c>
      <c r="J24" t="s">
        <v>108</v>
      </c>
      <c r="K24">
        <v>38.867555000000003</v>
      </c>
      <c r="L24">
        <v>1.975217</v>
      </c>
      <c r="M24">
        <v>35.027999999999999</v>
      </c>
      <c r="N24">
        <v>42.85</v>
      </c>
      <c r="O24" t="s">
        <v>203</v>
      </c>
      <c r="P24" t="s">
        <v>1499</v>
      </c>
      <c r="Q24">
        <v>3.9830000000000001</v>
      </c>
      <c r="R24">
        <v>3.84</v>
      </c>
      <c r="S24">
        <v>77218</v>
      </c>
      <c r="T24">
        <v>3924</v>
      </c>
      <c r="U24">
        <v>69590</v>
      </c>
      <c r="V24">
        <v>85131</v>
      </c>
      <c r="W24">
        <v>1205</v>
      </c>
      <c r="X24">
        <v>454</v>
      </c>
      <c r="Y24">
        <v>0</v>
      </c>
      <c r="Z24">
        <v>0</v>
      </c>
      <c r="AA24">
        <v>0</v>
      </c>
      <c r="AB24">
        <v>1</v>
      </c>
      <c r="AC24" t="s">
        <v>1500</v>
      </c>
      <c r="AD24" t="s">
        <v>111</v>
      </c>
      <c r="AE24">
        <v>1.9769568049999999</v>
      </c>
      <c r="AF24" t="s">
        <v>112</v>
      </c>
    </row>
    <row r="25" spans="1:32">
      <c r="A25" t="s">
        <v>1503</v>
      </c>
      <c r="B25">
        <v>2012</v>
      </c>
      <c r="C25" t="s">
        <v>107</v>
      </c>
      <c r="D25" t="s">
        <v>108</v>
      </c>
      <c r="E25" t="s">
        <v>108</v>
      </c>
      <c r="F25" t="s">
        <v>108</v>
      </c>
      <c r="G25" t="s">
        <v>108</v>
      </c>
      <c r="H25" t="s">
        <v>109</v>
      </c>
      <c r="I25" t="s">
        <v>108</v>
      </c>
      <c r="J25" t="s">
        <v>108</v>
      </c>
      <c r="K25">
        <v>12.739891</v>
      </c>
      <c r="L25">
        <v>1.46025</v>
      </c>
      <c r="M25">
        <v>10.113</v>
      </c>
      <c r="N25">
        <v>15.929</v>
      </c>
      <c r="O25" t="s">
        <v>203</v>
      </c>
      <c r="P25" t="s">
        <v>133</v>
      </c>
      <c r="Q25">
        <v>3.1890000000000001</v>
      </c>
      <c r="R25">
        <v>2.6269999999999998</v>
      </c>
      <c r="S25">
        <v>39319</v>
      </c>
      <c r="T25">
        <v>4512</v>
      </c>
      <c r="U25">
        <v>31211</v>
      </c>
      <c r="V25">
        <v>49160</v>
      </c>
      <c r="W25">
        <v>676</v>
      </c>
      <c r="X25">
        <v>113</v>
      </c>
      <c r="Y25">
        <v>0</v>
      </c>
      <c r="Z25">
        <v>0</v>
      </c>
      <c r="AA25">
        <v>0</v>
      </c>
      <c r="AB25">
        <v>1.01</v>
      </c>
      <c r="AC25" t="s">
        <v>809</v>
      </c>
      <c r="AD25" t="s">
        <v>111</v>
      </c>
      <c r="AE25">
        <v>1.2947233921000001</v>
      </c>
      <c r="AF25" t="s">
        <v>112</v>
      </c>
    </row>
    <row r="26" spans="1:32">
      <c r="A26" t="s">
        <v>1504</v>
      </c>
      <c r="B26">
        <v>2012</v>
      </c>
      <c r="C26" t="s">
        <v>107</v>
      </c>
      <c r="D26" t="s">
        <v>108</v>
      </c>
      <c r="E26" t="s">
        <v>108</v>
      </c>
      <c r="F26" t="s">
        <v>108</v>
      </c>
      <c r="G26" t="s">
        <v>108</v>
      </c>
      <c r="H26" t="s">
        <v>115</v>
      </c>
      <c r="I26" t="s">
        <v>108</v>
      </c>
      <c r="J26" t="s">
        <v>108</v>
      </c>
      <c r="K26">
        <v>25.385762</v>
      </c>
      <c r="L26">
        <v>2.0097870000000002</v>
      </c>
      <c r="M26">
        <v>21.608000000000001</v>
      </c>
      <c r="N26">
        <v>29.574999999999999</v>
      </c>
      <c r="O26" t="s">
        <v>203</v>
      </c>
      <c r="P26" t="s">
        <v>134</v>
      </c>
      <c r="Q26">
        <v>4.1890000000000001</v>
      </c>
      <c r="R26">
        <v>3.778</v>
      </c>
      <c r="S26">
        <v>84275</v>
      </c>
      <c r="T26">
        <v>6644</v>
      </c>
      <c r="U26">
        <v>71734</v>
      </c>
      <c r="V26">
        <v>98181</v>
      </c>
      <c r="W26">
        <v>945</v>
      </c>
      <c r="X26">
        <v>322</v>
      </c>
      <c r="Y26">
        <v>0</v>
      </c>
      <c r="Z26">
        <v>0</v>
      </c>
      <c r="AA26">
        <v>0</v>
      </c>
      <c r="AB26">
        <v>1.01</v>
      </c>
      <c r="AC26" t="s">
        <v>1505</v>
      </c>
      <c r="AD26" t="s">
        <v>111</v>
      </c>
      <c r="AE26">
        <v>2.0130766090000001</v>
      </c>
      <c r="AF26" t="s">
        <v>112</v>
      </c>
    </row>
    <row r="27" spans="1:32">
      <c r="A27" t="s">
        <v>1506</v>
      </c>
      <c r="B27">
        <v>2012</v>
      </c>
      <c r="C27" t="s">
        <v>107</v>
      </c>
      <c r="D27" t="s">
        <v>108</v>
      </c>
      <c r="E27" t="s">
        <v>108</v>
      </c>
      <c r="F27" t="s">
        <v>108</v>
      </c>
      <c r="G27" t="s">
        <v>108</v>
      </c>
      <c r="H27" t="s">
        <v>117</v>
      </c>
      <c r="I27" t="s">
        <v>108</v>
      </c>
      <c r="J27" t="s">
        <v>108</v>
      </c>
      <c r="K27">
        <v>24.457419000000002</v>
      </c>
      <c r="L27">
        <v>1.1710640000000001</v>
      </c>
      <c r="M27">
        <v>22.209</v>
      </c>
      <c r="N27">
        <v>26.855</v>
      </c>
      <c r="O27" t="s">
        <v>203</v>
      </c>
      <c r="P27" t="s">
        <v>1507</v>
      </c>
      <c r="Q27">
        <v>2.3969999999999998</v>
      </c>
      <c r="R27">
        <v>2.2480000000000002</v>
      </c>
      <c r="S27">
        <v>143309</v>
      </c>
      <c r="T27">
        <v>6841</v>
      </c>
      <c r="U27">
        <v>130136</v>
      </c>
      <c r="V27">
        <v>157356</v>
      </c>
      <c r="W27">
        <v>1947</v>
      </c>
      <c r="X27">
        <v>569</v>
      </c>
      <c r="Y27">
        <v>0</v>
      </c>
      <c r="Z27">
        <v>0</v>
      </c>
      <c r="AA27">
        <v>0</v>
      </c>
      <c r="AB27">
        <v>1</v>
      </c>
      <c r="AC27" t="s">
        <v>1508</v>
      </c>
      <c r="AD27" t="s">
        <v>111</v>
      </c>
      <c r="AE27">
        <v>1.4444459238</v>
      </c>
      <c r="AF27" t="s">
        <v>112</v>
      </c>
    </row>
    <row r="28" spans="1:32">
      <c r="A28" t="s">
        <v>1509</v>
      </c>
      <c r="B28">
        <v>2012</v>
      </c>
      <c r="C28" t="s">
        <v>107</v>
      </c>
      <c r="D28" t="s">
        <v>108</v>
      </c>
      <c r="E28" t="s">
        <v>108</v>
      </c>
      <c r="F28" t="s">
        <v>108</v>
      </c>
      <c r="G28" t="s">
        <v>108</v>
      </c>
      <c r="H28" t="s">
        <v>119</v>
      </c>
      <c r="I28" t="s">
        <v>108</v>
      </c>
      <c r="J28" t="s">
        <v>108</v>
      </c>
      <c r="K28">
        <v>20.548404999999999</v>
      </c>
      <c r="L28">
        <v>0.93050200000000005</v>
      </c>
      <c r="M28">
        <v>18.763999999999999</v>
      </c>
      <c r="N28">
        <v>22.456</v>
      </c>
      <c r="O28" t="s">
        <v>203</v>
      </c>
      <c r="P28" t="s">
        <v>1510</v>
      </c>
      <c r="Q28">
        <v>1.9079999999999999</v>
      </c>
      <c r="R28">
        <v>1.7849999999999999</v>
      </c>
      <c r="S28">
        <v>120690</v>
      </c>
      <c r="T28">
        <v>5493</v>
      </c>
      <c r="U28">
        <v>110207</v>
      </c>
      <c r="V28">
        <v>131894</v>
      </c>
      <c r="W28">
        <v>2224</v>
      </c>
      <c r="X28">
        <v>571</v>
      </c>
      <c r="Y28">
        <v>0</v>
      </c>
      <c r="Z28">
        <v>0</v>
      </c>
      <c r="AA28">
        <v>0</v>
      </c>
      <c r="AB28">
        <v>1</v>
      </c>
      <c r="AC28" t="s">
        <v>1511</v>
      </c>
      <c r="AD28" t="s">
        <v>111</v>
      </c>
      <c r="AE28">
        <v>1.1789443288000001</v>
      </c>
      <c r="AF28" t="s">
        <v>112</v>
      </c>
    </row>
    <row r="29" spans="1:32">
      <c r="A29" t="s">
        <v>1512</v>
      </c>
      <c r="B29">
        <v>2012</v>
      </c>
      <c r="C29" t="s">
        <v>107</v>
      </c>
      <c r="D29" t="s">
        <v>108</v>
      </c>
      <c r="E29" t="s">
        <v>108</v>
      </c>
      <c r="F29" t="s">
        <v>108</v>
      </c>
      <c r="G29" t="s">
        <v>108</v>
      </c>
      <c r="H29" t="s">
        <v>120</v>
      </c>
      <c r="I29" t="s">
        <v>108</v>
      </c>
      <c r="J29" t="s">
        <v>108</v>
      </c>
      <c r="K29">
        <v>19.972624</v>
      </c>
      <c r="L29">
        <v>1.0409999999999999</v>
      </c>
      <c r="M29">
        <v>17.986999999999998</v>
      </c>
      <c r="N29">
        <v>22.117999999999999</v>
      </c>
      <c r="O29" t="s">
        <v>203</v>
      </c>
      <c r="P29" t="s">
        <v>135</v>
      </c>
      <c r="Q29">
        <v>2.1459999999999999</v>
      </c>
      <c r="R29">
        <v>1.986</v>
      </c>
      <c r="S29">
        <v>123719</v>
      </c>
      <c r="T29">
        <v>6458</v>
      </c>
      <c r="U29">
        <v>111420</v>
      </c>
      <c r="V29">
        <v>137010</v>
      </c>
      <c r="W29">
        <v>2205</v>
      </c>
      <c r="X29">
        <v>557</v>
      </c>
      <c r="Y29">
        <v>0</v>
      </c>
      <c r="Z29">
        <v>0</v>
      </c>
      <c r="AA29">
        <v>0</v>
      </c>
      <c r="AB29">
        <v>1</v>
      </c>
      <c r="AC29" t="s">
        <v>1513</v>
      </c>
      <c r="AD29" t="s">
        <v>111</v>
      </c>
      <c r="AE29">
        <v>1.4943048247999999</v>
      </c>
      <c r="AF29" t="s">
        <v>112</v>
      </c>
    </row>
    <row r="30" spans="1:32">
      <c r="A30" t="s">
        <v>1514</v>
      </c>
      <c r="B30">
        <v>2012</v>
      </c>
      <c r="C30" t="s">
        <v>107</v>
      </c>
      <c r="D30" t="s">
        <v>108</v>
      </c>
      <c r="E30" t="s">
        <v>108</v>
      </c>
      <c r="F30" t="s">
        <v>108</v>
      </c>
      <c r="G30" t="s">
        <v>108</v>
      </c>
      <c r="H30" t="s">
        <v>121</v>
      </c>
      <c r="I30" t="s">
        <v>108</v>
      </c>
      <c r="J30" t="s">
        <v>108</v>
      </c>
      <c r="K30">
        <v>14.769831999999999</v>
      </c>
      <c r="L30">
        <v>0.95558600000000005</v>
      </c>
      <c r="M30">
        <v>12.973000000000001</v>
      </c>
      <c r="N30">
        <v>16.768000000000001</v>
      </c>
      <c r="O30" t="s">
        <v>203</v>
      </c>
      <c r="P30" t="s">
        <v>136</v>
      </c>
      <c r="Q30">
        <v>1.998</v>
      </c>
      <c r="R30">
        <v>1.7969999999999999</v>
      </c>
      <c r="S30">
        <v>74749</v>
      </c>
      <c r="T30">
        <v>4844</v>
      </c>
      <c r="U30">
        <v>65654</v>
      </c>
      <c r="V30">
        <v>84861</v>
      </c>
      <c r="W30">
        <v>1940</v>
      </c>
      <c r="X30">
        <v>342</v>
      </c>
      <c r="Y30">
        <v>0</v>
      </c>
      <c r="Z30">
        <v>0</v>
      </c>
      <c r="AA30">
        <v>0</v>
      </c>
      <c r="AB30">
        <v>1</v>
      </c>
      <c r="AC30" t="s">
        <v>1515</v>
      </c>
      <c r="AD30" t="s">
        <v>111</v>
      </c>
      <c r="AE30">
        <v>1.4065276679000001</v>
      </c>
      <c r="AF30" t="s">
        <v>112</v>
      </c>
    </row>
    <row r="31" spans="1:32">
      <c r="A31" t="s">
        <v>1516</v>
      </c>
      <c r="B31">
        <v>2012</v>
      </c>
      <c r="C31" t="s">
        <v>107</v>
      </c>
      <c r="D31" t="s">
        <v>108</v>
      </c>
      <c r="E31" t="s">
        <v>108</v>
      </c>
      <c r="F31" t="s">
        <v>108</v>
      </c>
      <c r="G31" t="s">
        <v>108</v>
      </c>
      <c r="H31" t="s">
        <v>123</v>
      </c>
      <c r="I31" t="s">
        <v>108</v>
      </c>
      <c r="J31" t="s">
        <v>108</v>
      </c>
      <c r="K31">
        <v>7.9732029999999998</v>
      </c>
      <c r="L31">
        <v>0.79688499999999995</v>
      </c>
      <c r="M31">
        <v>6.5289999999999999</v>
      </c>
      <c r="N31">
        <v>9.7040000000000006</v>
      </c>
      <c r="O31" t="s">
        <v>203</v>
      </c>
      <c r="P31" t="s">
        <v>137</v>
      </c>
      <c r="Q31">
        <v>1.7310000000000001</v>
      </c>
      <c r="R31">
        <v>1.4450000000000001</v>
      </c>
      <c r="S31">
        <v>28253</v>
      </c>
      <c r="T31">
        <v>2822</v>
      </c>
      <c r="U31">
        <v>23134</v>
      </c>
      <c r="V31">
        <v>34387</v>
      </c>
      <c r="W31">
        <v>1614</v>
      </c>
      <c r="X31">
        <v>163</v>
      </c>
      <c r="Y31">
        <v>0</v>
      </c>
      <c r="Z31">
        <v>0</v>
      </c>
      <c r="AA31">
        <v>0</v>
      </c>
      <c r="AB31">
        <v>1</v>
      </c>
      <c r="AC31" t="s">
        <v>290</v>
      </c>
      <c r="AD31" t="s">
        <v>111</v>
      </c>
      <c r="AE31">
        <v>1.3959795777999999</v>
      </c>
      <c r="AF31" t="s">
        <v>112</v>
      </c>
    </row>
    <row r="32" spans="1:32">
      <c r="A32" t="s">
        <v>1517</v>
      </c>
      <c r="B32">
        <v>2012</v>
      </c>
      <c r="C32" t="s">
        <v>107</v>
      </c>
      <c r="D32" t="s">
        <v>108</v>
      </c>
      <c r="E32" t="s">
        <v>108</v>
      </c>
      <c r="F32" t="s">
        <v>108</v>
      </c>
      <c r="G32" t="s">
        <v>108</v>
      </c>
      <c r="H32" t="s">
        <v>124</v>
      </c>
      <c r="I32" t="s">
        <v>108</v>
      </c>
      <c r="J32" t="s">
        <v>108</v>
      </c>
      <c r="K32">
        <v>4.3817560000000002</v>
      </c>
      <c r="L32">
        <v>0.58138199999999995</v>
      </c>
      <c r="M32">
        <v>3.3119999999999998</v>
      </c>
      <c r="N32">
        <v>5.6740000000000004</v>
      </c>
      <c r="O32" t="s">
        <v>203</v>
      </c>
      <c r="P32" t="s">
        <v>139</v>
      </c>
      <c r="Q32">
        <v>1.292</v>
      </c>
      <c r="R32">
        <v>1.07</v>
      </c>
      <c r="S32">
        <v>11915</v>
      </c>
      <c r="T32">
        <v>1583</v>
      </c>
      <c r="U32">
        <v>9005</v>
      </c>
      <c r="V32">
        <v>15429</v>
      </c>
      <c r="W32">
        <v>1401</v>
      </c>
      <c r="X32">
        <v>76</v>
      </c>
      <c r="Y32">
        <v>0</v>
      </c>
      <c r="Z32">
        <v>0</v>
      </c>
      <c r="AA32">
        <v>0</v>
      </c>
      <c r="AB32">
        <v>1.01</v>
      </c>
      <c r="AC32" t="s">
        <v>306</v>
      </c>
      <c r="AD32" t="s">
        <v>111</v>
      </c>
      <c r="AE32">
        <v>1.1294387750999999</v>
      </c>
      <c r="AF32" t="s">
        <v>112</v>
      </c>
    </row>
    <row r="33" spans="1:32">
      <c r="A33" t="s">
        <v>1518</v>
      </c>
      <c r="B33">
        <v>2012</v>
      </c>
      <c r="C33" t="s">
        <v>107</v>
      </c>
      <c r="D33" t="s">
        <v>108</v>
      </c>
      <c r="E33" t="s">
        <v>108</v>
      </c>
      <c r="F33" t="s">
        <v>108</v>
      </c>
      <c r="G33" t="s">
        <v>108</v>
      </c>
      <c r="H33" t="s">
        <v>108</v>
      </c>
      <c r="I33" t="s">
        <v>108</v>
      </c>
      <c r="J33" t="s">
        <v>108</v>
      </c>
      <c r="K33">
        <v>17.562545</v>
      </c>
      <c r="L33">
        <v>0.44844800000000001</v>
      </c>
      <c r="M33">
        <v>16.690000000000001</v>
      </c>
      <c r="N33">
        <v>18.47</v>
      </c>
      <c r="O33" t="s">
        <v>203</v>
      </c>
      <c r="P33" t="s">
        <v>1519</v>
      </c>
      <c r="Q33">
        <v>0.90800000000000003</v>
      </c>
      <c r="R33">
        <v>0.872</v>
      </c>
      <c r="S33">
        <v>626229</v>
      </c>
      <c r="T33">
        <v>15997</v>
      </c>
      <c r="U33">
        <v>595134</v>
      </c>
      <c r="V33">
        <v>658588</v>
      </c>
      <c r="W33">
        <v>12952</v>
      </c>
      <c r="X33">
        <v>2713</v>
      </c>
      <c r="Y33">
        <v>0</v>
      </c>
      <c r="Z33">
        <v>0</v>
      </c>
      <c r="AA33">
        <v>0</v>
      </c>
      <c r="AB33">
        <v>1</v>
      </c>
      <c r="AC33" t="s">
        <v>1520</v>
      </c>
      <c r="AD33" t="s">
        <v>111</v>
      </c>
      <c r="AE33">
        <v>1.7989367111000001</v>
      </c>
      <c r="AF33" t="s">
        <v>112</v>
      </c>
    </row>
    <row r="34" spans="1:32">
      <c r="A34" t="s">
        <v>1521</v>
      </c>
      <c r="B34">
        <v>2012</v>
      </c>
      <c r="C34" t="s">
        <v>107</v>
      </c>
      <c r="D34" t="s">
        <v>108</v>
      </c>
      <c r="E34" t="s">
        <v>108</v>
      </c>
      <c r="F34" t="s">
        <v>108</v>
      </c>
      <c r="G34" t="s">
        <v>108</v>
      </c>
      <c r="H34" t="s">
        <v>108</v>
      </c>
      <c r="I34" t="s">
        <v>113</v>
      </c>
      <c r="J34" t="s">
        <v>108</v>
      </c>
      <c r="K34">
        <v>16.451222999999999</v>
      </c>
      <c r="L34">
        <v>0.52981500000000004</v>
      </c>
      <c r="M34">
        <v>15.427</v>
      </c>
      <c r="N34">
        <v>17.53</v>
      </c>
      <c r="O34" t="s">
        <v>203</v>
      </c>
      <c r="P34" t="s">
        <v>1522</v>
      </c>
      <c r="Q34">
        <v>1.0780000000000001</v>
      </c>
      <c r="R34">
        <v>1.024</v>
      </c>
      <c r="S34">
        <v>300938</v>
      </c>
      <c r="T34">
        <v>9647</v>
      </c>
      <c r="U34">
        <v>282200</v>
      </c>
      <c r="V34">
        <v>320663</v>
      </c>
      <c r="W34">
        <v>7506</v>
      </c>
      <c r="X34">
        <v>1584</v>
      </c>
      <c r="Y34">
        <v>0</v>
      </c>
      <c r="Z34">
        <v>0</v>
      </c>
      <c r="AA34">
        <v>0</v>
      </c>
      <c r="AB34">
        <v>1.01</v>
      </c>
      <c r="AC34" t="s">
        <v>1523</v>
      </c>
      <c r="AD34" t="s">
        <v>111</v>
      </c>
      <c r="AE34">
        <v>1.5327133475000001</v>
      </c>
      <c r="AF34" t="s">
        <v>112</v>
      </c>
    </row>
    <row r="35" spans="1:32">
      <c r="A35" t="s">
        <v>1525</v>
      </c>
      <c r="B35">
        <v>2012</v>
      </c>
      <c r="C35" t="s">
        <v>107</v>
      </c>
      <c r="D35" t="s">
        <v>108</v>
      </c>
      <c r="E35" t="s">
        <v>108</v>
      </c>
      <c r="F35" t="s">
        <v>108</v>
      </c>
      <c r="G35" t="s">
        <v>108</v>
      </c>
      <c r="H35" t="s">
        <v>108</v>
      </c>
      <c r="I35" t="s">
        <v>114</v>
      </c>
      <c r="J35" t="s">
        <v>108</v>
      </c>
      <c r="K35">
        <v>18.733287000000001</v>
      </c>
      <c r="L35">
        <v>0.67887900000000001</v>
      </c>
      <c r="M35">
        <v>17.422999999999998</v>
      </c>
      <c r="N35">
        <v>20.117999999999999</v>
      </c>
      <c r="O35" t="s">
        <v>203</v>
      </c>
      <c r="P35" t="s">
        <v>1526</v>
      </c>
      <c r="Q35">
        <v>1.3839999999999999</v>
      </c>
      <c r="R35">
        <v>1.31</v>
      </c>
      <c r="S35">
        <v>325290</v>
      </c>
      <c r="T35">
        <v>11800</v>
      </c>
      <c r="U35">
        <v>302547</v>
      </c>
      <c r="V35">
        <v>349327</v>
      </c>
      <c r="W35">
        <v>5446</v>
      </c>
      <c r="X35">
        <v>1129</v>
      </c>
      <c r="Y35">
        <v>0</v>
      </c>
      <c r="Z35">
        <v>0</v>
      </c>
      <c r="AA35">
        <v>0</v>
      </c>
      <c r="AB35">
        <v>1</v>
      </c>
      <c r="AC35" t="s">
        <v>1527</v>
      </c>
      <c r="AD35" t="s">
        <v>111</v>
      </c>
      <c r="AE35">
        <v>1.6483760339</v>
      </c>
      <c r="AF35" t="s">
        <v>112</v>
      </c>
    </row>
    <row r="36" spans="1:32">
      <c r="A36" t="s">
        <v>1529</v>
      </c>
      <c r="B36">
        <v>2012</v>
      </c>
      <c r="C36" t="s">
        <v>107</v>
      </c>
      <c r="D36" t="s">
        <v>108</v>
      </c>
      <c r="E36" t="s">
        <v>108</v>
      </c>
      <c r="F36" t="s">
        <v>108</v>
      </c>
      <c r="G36" t="s">
        <v>127</v>
      </c>
      <c r="H36" t="s">
        <v>108</v>
      </c>
      <c r="I36" t="s">
        <v>108</v>
      </c>
      <c r="J36" t="s">
        <v>108</v>
      </c>
      <c r="K36">
        <v>15.367445999999999</v>
      </c>
      <c r="L36">
        <v>0.53305499999999995</v>
      </c>
      <c r="M36">
        <v>14.339</v>
      </c>
      <c r="N36">
        <v>16.454999999999998</v>
      </c>
      <c r="O36" t="s">
        <v>203</v>
      </c>
      <c r="P36" t="s">
        <v>1530</v>
      </c>
      <c r="Q36">
        <v>1.0880000000000001</v>
      </c>
      <c r="R36">
        <v>1.028</v>
      </c>
      <c r="S36">
        <v>417779</v>
      </c>
      <c r="T36">
        <v>14843</v>
      </c>
      <c r="U36">
        <v>389831</v>
      </c>
      <c r="V36">
        <v>447347</v>
      </c>
      <c r="W36">
        <v>9609</v>
      </c>
      <c r="X36">
        <v>1686</v>
      </c>
      <c r="Y36">
        <v>0</v>
      </c>
      <c r="Z36">
        <v>0</v>
      </c>
      <c r="AA36">
        <v>0</v>
      </c>
      <c r="AB36">
        <v>1</v>
      </c>
      <c r="AC36" t="s">
        <v>1531</v>
      </c>
      <c r="AD36" t="s">
        <v>111</v>
      </c>
      <c r="AE36">
        <v>2.0991229761999999</v>
      </c>
      <c r="AF36" t="s">
        <v>112</v>
      </c>
    </row>
    <row r="37" spans="1:32">
      <c r="A37" t="s">
        <v>1532</v>
      </c>
      <c r="B37">
        <v>2012</v>
      </c>
      <c r="C37" t="s">
        <v>107</v>
      </c>
      <c r="D37" t="s">
        <v>108</v>
      </c>
      <c r="E37" t="s">
        <v>108</v>
      </c>
      <c r="F37" t="s">
        <v>108</v>
      </c>
      <c r="G37" t="s">
        <v>127</v>
      </c>
      <c r="H37" t="s">
        <v>108</v>
      </c>
      <c r="I37" t="s">
        <v>113</v>
      </c>
      <c r="J37" t="s">
        <v>108</v>
      </c>
      <c r="K37">
        <v>14.358025</v>
      </c>
      <c r="L37">
        <v>0.62724899999999995</v>
      </c>
      <c r="M37">
        <v>13.157999999999999</v>
      </c>
      <c r="N37">
        <v>15.648</v>
      </c>
      <c r="O37" t="s">
        <v>203</v>
      </c>
      <c r="P37" t="s">
        <v>1533</v>
      </c>
      <c r="Q37">
        <v>1.29</v>
      </c>
      <c r="R37">
        <v>1.2</v>
      </c>
      <c r="S37">
        <v>201161</v>
      </c>
      <c r="T37">
        <v>8951</v>
      </c>
      <c r="U37">
        <v>184347</v>
      </c>
      <c r="V37">
        <v>219233</v>
      </c>
      <c r="W37">
        <v>5532</v>
      </c>
      <c r="X37">
        <v>966</v>
      </c>
      <c r="Y37">
        <v>0</v>
      </c>
      <c r="Z37">
        <v>0</v>
      </c>
      <c r="AA37">
        <v>0</v>
      </c>
      <c r="AB37">
        <v>1.01</v>
      </c>
      <c r="AC37" t="s">
        <v>1534</v>
      </c>
      <c r="AD37" t="s">
        <v>111</v>
      </c>
      <c r="AE37">
        <v>1.7697095536</v>
      </c>
      <c r="AF37" t="s">
        <v>112</v>
      </c>
    </row>
    <row r="38" spans="1:32">
      <c r="A38" t="s">
        <v>1535</v>
      </c>
      <c r="B38">
        <v>2012</v>
      </c>
      <c r="C38" t="s">
        <v>107</v>
      </c>
      <c r="D38" t="s">
        <v>108</v>
      </c>
      <c r="E38" t="s">
        <v>108</v>
      </c>
      <c r="F38" t="s">
        <v>108</v>
      </c>
      <c r="G38" t="s">
        <v>127</v>
      </c>
      <c r="H38" t="s">
        <v>108</v>
      </c>
      <c r="I38" t="s">
        <v>114</v>
      </c>
      <c r="J38" t="s">
        <v>108</v>
      </c>
      <c r="K38">
        <v>16.440816000000002</v>
      </c>
      <c r="L38">
        <v>0.760293</v>
      </c>
      <c r="M38">
        <v>14.987</v>
      </c>
      <c r="N38">
        <v>18.004999999999999</v>
      </c>
      <c r="O38" t="s">
        <v>203</v>
      </c>
      <c r="P38" t="s">
        <v>1536</v>
      </c>
      <c r="Q38">
        <v>1.5640000000000001</v>
      </c>
      <c r="R38">
        <v>1.4530000000000001</v>
      </c>
      <c r="S38">
        <v>216618</v>
      </c>
      <c r="T38">
        <v>10163</v>
      </c>
      <c r="U38">
        <v>197469</v>
      </c>
      <c r="V38">
        <v>237231</v>
      </c>
      <c r="W38">
        <v>4077</v>
      </c>
      <c r="X38">
        <v>720</v>
      </c>
      <c r="Y38">
        <v>0</v>
      </c>
      <c r="Z38">
        <v>0</v>
      </c>
      <c r="AA38">
        <v>0</v>
      </c>
      <c r="AB38">
        <v>1</v>
      </c>
      <c r="AC38" t="s">
        <v>1537</v>
      </c>
      <c r="AD38" t="s">
        <v>111</v>
      </c>
      <c r="AE38">
        <v>1.7150557024999999</v>
      </c>
      <c r="AF38" t="s">
        <v>112</v>
      </c>
    </row>
    <row r="39" spans="1:32">
      <c r="A39" t="s">
        <v>1538</v>
      </c>
      <c r="B39">
        <v>2012</v>
      </c>
      <c r="C39" t="s">
        <v>107</v>
      </c>
      <c r="D39" t="s">
        <v>108</v>
      </c>
      <c r="E39" t="s">
        <v>108</v>
      </c>
      <c r="F39" t="s">
        <v>129</v>
      </c>
      <c r="G39" t="s">
        <v>108</v>
      </c>
      <c r="H39" t="s">
        <v>108</v>
      </c>
      <c r="I39" t="s">
        <v>108</v>
      </c>
      <c r="J39" t="s">
        <v>108</v>
      </c>
      <c r="K39">
        <v>10.218636</v>
      </c>
      <c r="L39">
        <v>1.2627269999999999</v>
      </c>
      <c r="M39">
        <v>7.9710000000000001</v>
      </c>
      <c r="N39">
        <v>13.01</v>
      </c>
      <c r="O39" t="s">
        <v>203</v>
      </c>
      <c r="P39" t="s">
        <v>1502</v>
      </c>
      <c r="Q39">
        <v>2.7909999999999999</v>
      </c>
      <c r="R39">
        <v>2.2469999999999999</v>
      </c>
      <c r="S39">
        <v>41270</v>
      </c>
      <c r="T39">
        <v>5107</v>
      </c>
      <c r="U39">
        <v>32195</v>
      </c>
      <c r="V39">
        <v>52543</v>
      </c>
      <c r="W39">
        <v>1017</v>
      </c>
      <c r="X39">
        <v>97</v>
      </c>
      <c r="Y39">
        <v>0</v>
      </c>
      <c r="Z39">
        <v>0</v>
      </c>
      <c r="AA39">
        <v>0</v>
      </c>
      <c r="AB39">
        <v>1</v>
      </c>
      <c r="AC39" t="s">
        <v>1539</v>
      </c>
      <c r="AD39" t="s">
        <v>111</v>
      </c>
      <c r="AE39">
        <v>1.7657667249</v>
      </c>
      <c r="AF39" t="s">
        <v>112</v>
      </c>
    </row>
    <row r="40" spans="1:32">
      <c r="A40" t="s">
        <v>1540</v>
      </c>
      <c r="B40">
        <v>2012</v>
      </c>
      <c r="C40" t="s">
        <v>107</v>
      </c>
      <c r="D40" t="s">
        <v>108</v>
      </c>
      <c r="E40" t="s">
        <v>108</v>
      </c>
      <c r="F40" t="s">
        <v>129</v>
      </c>
      <c r="G40" t="s">
        <v>108</v>
      </c>
      <c r="H40" t="s">
        <v>108</v>
      </c>
      <c r="I40" t="s">
        <v>113</v>
      </c>
      <c r="J40" t="s">
        <v>108</v>
      </c>
      <c r="K40">
        <v>4.2865450000000003</v>
      </c>
      <c r="L40">
        <v>0.91258600000000001</v>
      </c>
      <c r="M40">
        <v>2.6779999999999999</v>
      </c>
      <c r="N40">
        <v>6.468</v>
      </c>
      <c r="O40" t="s">
        <v>203</v>
      </c>
      <c r="P40" t="s">
        <v>1340</v>
      </c>
      <c r="Q40">
        <v>2.1819999999999999</v>
      </c>
      <c r="R40">
        <v>1.609</v>
      </c>
      <c r="S40">
        <v>8252</v>
      </c>
      <c r="T40">
        <v>1762</v>
      </c>
      <c r="U40">
        <v>5155</v>
      </c>
      <c r="V40">
        <v>12452</v>
      </c>
      <c r="W40">
        <v>561</v>
      </c>
      <c r="X40">
        <v>29</v>
      </c>
      <c r="Y40">
        <v>0</v>
      </c>
      <c r="Z40">
        <v>0</v>
      </c>
      <c r="AA40">
        <v>0</v>
      </c>
      <c r="AB40">
        <v>1.01</v>
      </c>
      <c r="AC40" t="s">
        <v>378</v>
      </c>
      <c r="AD40" t="s">
        <v>111</v>
      </c>
      <c r="AE40">
        <v>1.1367239309999999</v>
      </c>
      <c r="AF40" t="s">
        <v>112</v>
      </c>
    </row>
    <row r="41" spans="1:32">
      <c r="A41" t="s">
        <v>1541</v>
      </c>
      <c r="B41">
        <v>2012</v>
      </c>
      <c r="C41" t="s">
        <v>107</v>
      </c>
      <c r="D41" t="s">
        <v>108</v>
      </c>
      <c r="E41" t="s">
        <v>108</v>
      </c>
      <c r="F41" t="s">
        <v>129</v>
      </c>
      <c r="G41" t="s">
        <v>108</v>
      </c>
      <c r="H41" t="s">
        <v>108</v>
      </c>
      <c r="I41" t="s">
        <v>114</v>
      </c>
      <c r="J41" t="s">
        <v>108</v>
      </c>
      <c r="K41">
        <v>15.620984999999999</v>
      </c>
      <c r="L41">
        <v>2.343496</v>
      </c>
      <c r="M41">
        <v>11.512</v>
      </c>
      <c r="N41">
        <v>20.85</v>
      </c>
      <c r="O41" t="s">
        <v>203</v>
      </c>
      <c r="P41" t="s">
        <v>1542</v>
      </c>
      <c r="Q41">
        <v>5.2290000000000001</v>
      </c>
      <c r="R41">
        <v>4.109</v>
      </c>
      <c r="S41">
        <v>33019</v>
      </c>
      <c r="T41">
        <v>4857</v>
      </c>
      <c r="U41">
        <v>24334</v>
      </c>
      <c r="V41">
        <v>44073</v>
      </c>
      <c r="W41">
        <v>456</v>
      </c>
      <c r="X41">
        <v>68</v>
      </c>
      <c r="Y41">
        <v>0</v>
      </c>
      <c r="Z41">
        <v>0</v>
      </c>
      <c r="AA41">
        <v>0</v>
      </c>
      <c r="AB41">
        <v>1</v>
      </c>
      <c r="AC41" t="s">
        <v>1543</v>
      </c>
      <c r="AD41" t="s">
        <v>111</v>
      </c>
      <c r="AE41">
        <v>1.89581891</v>
      </c>
      <c r="AF41" t="s">
        <v>112</v>
      </c>
    </row>
    <row r="42" spans="1:32">
      <c r="A42" t="s">
        <v>1545</v>
      </c>
      <c r="B42">
        <v>2012</v>
      </c>
      <c r="C42" t="s">
        <v>107</v>
      </c>
      <c r="D42" t="s">
        <v>108</v>
      </c>
      <c r="E42" t="s">
        <v>130</v>
      </c>
      <c r="F42" t="s">
        <v>108</v>
      </c>
      <c r="G42" t="s">
        <v>108</v>
      </c>
      <c r="H42" t="s">
        <v>108</v>
      </c>
      <c r="I42" t="s">
        <v>108</v>
      </c>
      <c r="J42" t="s">
        <v>108</v>
      </c>
      <c r="K42">
        <v>24.702611000000001</v>
      </c>
      <c r="L42">
        <v>2.0690040000000001</v>
      </c>
      <c r="M42">
        <v>20.83</v>
      </c>
      <c r="N42">
        <v>29.032</v>
      </c>
      <c r="O42" t="s">
        <v>203</v>
      </c>
      <c r="P42" t="s">
        <v>1546</v>
      </c>
      <c r="Q42">
        <v>4.3289999999999997</v>
      </c>
      <c r="R42">
        <v>3.8730000000000002</v>
      </c>
      <c r="S42">
        <v>50301</v>
      </c>
      <c r="T42">
        <v>4237</v>
      </c>
      <c r="U42">
        <v>42415</v>
      </c>
      <c r="V42">
        <v>59116</v>
      </c>
      <c r="W42">
        <v>776</v>
      </c>
      <c r="X42">
        <v>224</v>
      </c>
      <c r="Y42">
        <v>0</v>
      </c>
      <c r="Z42">
        <v>0</v>
      </c>
      <c r="AA42">
        <v>0</v>
      </c>
      <c r="AB42">
        <v>1</v>
      </c>
      <c r="AC42" t="s">
        <v>671</v>
      </c>
      <c r="AD42" t="s">
        <v>111</v>
      </c>
      <c r="AE42">
        <v>1.7836177021999999</v>
      </c>
      <c r="AF42" t="s">
        <v>112</v>
      </c>
    </row>
    <row r="43" spans="1:32">
      <c r="A43" t="s">
        <v>1547</v>
      </c>
      <c r="B43">
        <v>2012</v>
      </c>
      <c r="C43" t="s">
        <v>107</v>
      </c>
      <c r="D43" t="s">
        <v>108</v>
      </c>
      <c r="E43" t="s">
        <v>130</v>
      </c>
      <c r="F43" t="s">
        <v>108</v>
      </c>
      <c r="G43" t="s">
        <v>108</v>
      </c>
      <c r="H43" t="s">
        <v>108</v>
      </c>
      <c r="I43" t="s">
        <v>113</v>
      </c>
      <c r="J43" t="s">
        <v>108</v>
      </c>
      <c r="K43">
        <v>22.581859999999999</v>
      </c>
      <c r="L43">
        <v>2.5834790000000001</v>
      </c>
      <c r="M43">
        <v>17.869</v>
      </c>
      <c r="N43">
        <v>28.111999999999998</v>
      </c>
      <c r="O43" t="s">
        <v>203</v>
      </c>
      <c r="P43" t="s">
        <v>1548</v>
      </c>
      <c r="Q43">
        <v>5.5309999999999997</v>
      </c>
      <c r="R43">
        <v>4.7130000000000001</v>
      </c>
      <c r="S43">
        <v>24532</v>
      </c>
      <c r="T43">
        <v>2693</v>
      </c>
      <c r="U43">
        <v>19412</v>
      </c>
      <c r="V43">
        <v>30540</v>
      </c>
      <c r="W43">
        <v>454</v>
      </c>
      <c r="X43">
        <v>121</v>
      </c>
      <c r="Y43">
        <v>0</v>
      </c>
      <c r="Z43">
        <v>0</v>
      </c>
      <c r="AA43">
        <v>0</v>
      </c>
      <c r="AB43">
        <v>1.01</v>
      </c>
      <c r="AC43" t="s">
        <v>269</v>
      </c>
      <c r="AD43" t="s">
        <v>111</v>
      </c>
      <c r="AE43">
        <v>1.7294409746999999</v>
      </c>
      <c r="AF43" t="s">
        <v>112</v>
      </c>
    </row>
    <row r="44" spans="1:32">
      <c r="A44" t="s">
        <v>1549</v>
      </c>
      <c r="B44">
        <v>2012</v>
      </c>
      <c r="C44" t="s">
        <v>107</v>
      </c>
      <c r="D44" t="s">
        <v>108</v>
      </c>
      <c r="E44" t="s">
        <v>130</v>
      </c>
      <c r="F44" t="s">
        <v>108</v>
      </c>
      <c r="G44" t="s">
        <v>108</v>
      </c>
      <c r="H44" t="s">
        <v>108</v>
      </c>
      <c r="I44" t="s">
        <v>114</v>
      </c>
      <c r="J44" t="s">
        <v>108</v>
      </c>
      <c r="K44">
        <v>27.128063000000001</v>
      </c>
      <c r="L44">
        <v>2.6391019999999998</v>
      </c>
      <c r="M44">
        <v>22.218</v>
      </c>
      <c r="N44">
        <v>32.667000000000002</v>
      </c>
      <c r="O44" t="s">
        <v>203</v>
      </c>
      <c r="P44" t="s">
        <v>1550</v>
      </c>
      <c r="Q44">
        <v>5.5389999999999997</v>
      </c>
      <c r="R44">
        <v>4.91</v>
      </c>
      <c r="S44">
        <v>25769</v>
      </c>
      <c r="T44">
        <v>2955</v>
      </c>
      <c r="U44">
        <v>21105</v>
      </c>
      <c r="V44">
        <v>31030</v>
      </c>
      <c r="W44">
        <v>322</v>
      </c>
      <c r="X44">
        <v>103</v>
      </c>
      <c r="Y44">
        <v>0</v>
      </c>
      <c r="Z44">
        <v>0</v>
      </c>
      <c r="AA44">
        <v>0</v>
      </c>
      <c r="AB44">
        <v>1</v>
      </c>
      <c r="AC44" t="s">
        <v>398</v>
      </c>
      <c r="AD44" t="s">
        <v>111</v>
      </c>
      <c r="AE44">
        <v>1.1309367591999999</v>
      </c>
      <c r="AF44" t="s">
        <v>112</v>
      </c>
    </row>
    <row r="45" spans="1:32">
      <c r="A45" t="s">
        <v>1551</v>
      </c>
      <c r="B45">
        <v>2012</v>
      </c>
      <c r="C45" t="s">
        <v>107</v>
      </c>
      <c r="D45" t="s">
        <v>131</v>
      </c>
      <c r="E45" t="s">
        <v>108</v>
      </c>
      <c r="F45" t="s">
        <v>108</v>
      </c>
      <c r="G45" t="s">
        <v>108</v>
      </c>
      <c r="H45" t="s">
        <v>108</v>
      </c>
      <c r="I45" t="s">
        <v>108</v>
      </c>
      <c r="J45" t="s">
        <v>108</v>
      </c>
      <c r="K45">
        <v>39.241379000000002</v>
      </c>
      <c r="L45">
        <v>1.225387</v>
      </c>
      <c r="M45">
        <v>36.838999999999999</v>
      </c>
      <c r="N45">
        <v>41.697000000000003</v>
      </c>
      <c r="O45" t="s">
        <v>203</v>
      </c>
      <c r="P45" t="s">
        <v>1552</v>
      </c>
      <c r="Q45">
        <v>2.456</v>
      </c>
      <c r="R45">
        <v>2.403</v>
      </c>
      <c r="S45">
        <v>176882</v>
      </c>
      <c r="T45">
        <v>5521</v>
      </c>
      <c r="U45">
        <v>166052</v>
      </c>
      <c r="V45">
        <v>187952</v>
      </c>
      <c r="W45">
        <v>2631</v>
      </c>
      <c r="X45">
        <v>1053</v>
      </c>
      <c r="Y45">
        <v>0</v>
      </c>
      <c r="Z45">
        <v>0</v>
      </c>
      <c r="AA45">
        <v>0</v>
      </c>
      <c r="AB45">
        <v>1</v>
      </c>
      <c r="AC45" t="s">
        <v>1553</v>
      </c>
      <c r="AD45" t="s">
        <v>111</v>
      </c>
      <c r="AE45">
        <v>1.6563420337999999</v>
      </c>
      <c r="AF45" t="s">
        <v>112</v>
      </c>
    </row>
    <row r="46" spans="1:32">
      <c r="A46" t="s">
        <v>1554</v>
      </c>
      <c r="B46">
        <v>2012</v>
      </c>
      <c r="C46" t="s">
        <v>107</v>
      </c>
      <c r="D46" t="s">
        <v>131</v>
      </c>
      <c r="E46" t="s">
        <v>108</v>
      </c>
      <c r="F46" t="s">
        <v>108</v>
      </c>
      <c r="G46" t="s">
        <v>108</v>
      </c>
      <c r="H46" t="s">
        <v>108</v>
      </c>
      <c r="I46" t="s">
        <v>113</v>
      </c>
      <c r="J46" t="s">
        <v>108</v>
      </c>
      <c r="K46">
        <v>41.830843999999999</v>
      </c>
      <c r="L46">
        <v>1.312227</v>
      </c>
      <c r="M46">
        <v>39.252000000000002</v>
      </c>
      <c r="N46">
        <v>44.454999999999998</v>
      </c>
      <c r="O46" t="s">
        <v>203</v>
      </c>
      <c r="P46" t="s">
        <v>1555</v>
      </c>
      <c r="Q46">
        <v>2.6240000000000001</v>
      </c>
      <c r="R46">
        <v>2.5779999999999998</v>
      </c>
      <c r="S46">
        <v>97832</v>
      </c>
      <c r="T46">
        <v>3086</v>
      </c>
      <c r="U46">
        <v>91802</v>
      </c>
      <c r="V46">
        <v>103969</v>
      </c>
      <c r="W46">
        <v>1622</v>
      </c>
      <c r="X46">
        <v>697</v>
      </c>
      <c r="Y46">
        <v>0</v>
      </c>
      <c r="Z46">
        <v>0</v>
      </c>
      <c r="AA46">
        <v>0</v>
      </c>
      <c r="AB46">
        <v>1</v>
      </c>
      <c r="AC46" t="s">
        <v>1556</v>
      </c>
      <c r="AD46" t="s">
        <v>111</v>
      </c>
      <c r="AE46">
        <v>1.1471279328999999</v>
      </c>
      <c r="AF46" t="s">
        <v>112</v>
      </c>
    </row>
    <row r="47" spans="1:32">
      <c r="A47" t="s">
        <v>1557</v>
      </c>
      <c r="B47">
        <v>2012</v>
      </c>
      <c r="C47" t="s">
        <v>107</v>
      </c>
      <c r="D47" t="s">
        <v>131</v>
      </c>
      <c r="E47" t="s">
        <v>108</v>
      </c>
      <c r="F47" t="s">
        <v>108</v>
      </c>
      <c r="G47" t="s">
        <v>108</v>
      </c>
      <c r="H47" t="s">
        <v>108</v>
      </c>
      <c r="I47" t="s">
        <v>114</v>
      </c>
      <c r="J47" t="s">
        <v>108</v>
      </c>
      <c r="K47">
        <v>36.448974999999997</v>
      </c>
      <c r="L47">
        <v>1.9379580000000001</v>
      </c>
      <c r="M47">
        <v>32.697000000000003</v>
      </c>
      <c r="N47">
        <v>40.372999999999998</v>
      </c>
      <c r="O47" t="s">
        <v>203</v>
      </c>
      <c r="P47" t="s">
        <v>1558</v>
      </c>
      <c r="Q47">
        <v>3.9239999999999999</v>
      </c>
      <c r="R47">
        <v>3.7519999999999998</v>
      </c>
      <c r="S47">
        <v>79050</v>
      </c>
      <c r="T47">
        <v>4177</v>
      </c>
      <c r="U47">
        <v>70913</v>
      </c>
      <c r="V47">
        <v>87561</v>
      </c>
      <c r="W47">
        <v>1009</v>
      </c>
      <c r="X47">
        <v>356</v>
      </c>
      <c r="Y47">
        <v>0</v>
      </c>
      <c r="Z47">
        <v>0</v>
      </c>
      <c r="AA47">
        <v>0</v>
      </c>
      <c r="AB47">
        <v>1</v>
      </c>
      <c r="AC47" t="s">
        <v>1559</v>
      </c>
      <c r="AD47" t="s">
        <v>111</v>
      </c>
      <c r="AE47">
        <v>1.6343353866000001</v>
      </c>
      <c r="AF47" t="s">
        <v>112</v>
      </c>
    </row>
    <row r="48" spans="1:32">
      <c r="A48" t="s">
        <v>1561</v>
      </c>
      <c r="B48">
        <v>2006</v>
      </c>
      <c r="C48" t="s">
        <v>140</v>
      </c>
      <c r="D48" t="s">
        <v>108</v>
      </c>
      <c r="E48" t="s">
        <v>108</v>
      </c>
      <c r="F48" t="s">
        <v>108</v>
      </c>
      <c r="G48" t="s">
        <v>108</v>
      </c>
      <c r="H48" t="s">
        <v>109</v>
      </c>
      <c r="I48" t="s">
        <v>108</v>
      </c>
      <c r="J48" t="s">
        <v>108</v>
      </c>
      <c r="K48">
        <v>17.544149999999998</v>
      </c>
      <c r="L48">
        <v>1.6424669999999999</v>
      </c>
      <c r="M48">
        <v>14.519</v>
      </c>
      <c r="N48">
        <v>21.044</v>
      </c>
      <c r="O48" t="s">
        <v>203</v>
      </c>
      <c r="P48" t="s">
        <v>141</v>
      </c>
      <c r="Q48">
        <v>3.5</v>
      </c>
      <c r="R48">
        <v>3.0249999999999999</v>
      </c>
      <c r="S48">
        <v>56121</v>
      </c>
      <c r="T48">
        <v>5252</v>
      </c>
      <c r="U48">
        <v>46445</v>
      </c>
      <c r="V48">
        <v>67315</v>
      </c>
      <c r="W48">
        <v>829</v>
      </c>
      <c r="X48">
        <v>185</v>
      </c>
      <c r="Y48">
        <v>0</v>
      </c>
      <c r="Z48">
        <v>0</v>
      </c>
      <c r="AA48">
        <v>0</v>
      </c>
      <c r="AB48">
        <v>1</v>
      </c>
      <c r="AC48" t="s">
        <v>1562</v>
      </c>
      <c r="AD48" t="s">
        <v>142</v>
      </c>
      <c r="AE48">
        <v>1.5440802179999999</v>
      </c>
      <c r="AF48" t="s">
        <v>112</v>
      </c>
    </row>
    <row r="49" spans="1:32">
      <c r="A49" t="s">
        <v>1563</v>
      </c>
      <c r="B49">
        <v>2006</v>
      </c>
      <c r="C49" t="s">
        <v>140</v>
      </c>
      <c r="D49" t="s">
        <v>108</v>
      </c>
      <c r="E49" t="s">
        <v>108</v>
      </c>
      <c r="F49" t="s">
        <v>108</v>
      </c>
      <c r="G49" t="s">
        <v>108</v>
      </c>
      <c r="H49" t="s">
        <v>115</v>
      </c>
      <c r="I49" t="s">
        <v>108</v>
      </c>
      <c r="J49" t="s">
        <v>108</v>
      </c>
      <c r="K49">
        <v>24.194614999999999</v>
      </c>
      <c r="L49">
        <v>1.876938</v>
      </c>
      <c r="M49">
        <v>20.667999999999999</v>
      </c>
      <c r="N49">
        <v>28.11</v>
      </c>
      <c r="O49" t="s">
        <v>203</v>
      </c>
      <c r="P49" t="s">
        <v>143</v>
      </c>
      <c r="Q49">
        <v>3.915</v>
      </c>
      <c r="R49">
        <v>3.5270000000000001</v>
      </c>
      <c r="S49">
        <v>71093</v>
      </c>
      <c r="T49">
        <v>5515</v>
      </c>
      <c r="U49">
        <v>60730</v>
      </c>
      <c r="V49">
        <v>82599</v>
      </c>
      <c r="W49">
        <v>834</v>
      </c>
      <c r="X49">
        <v>285</v>
      </c>
      <c r="Y49">
        <v>0</v>
      </c>
      <c r="Z49">
        <v>0</v>
      </c>
      <c r="AA49">
        <v>0</v>
      </c>
      <c r="AB49">
        <v>1</v>
      </c>
      <c r="AC49" t="s">
        <v>1564</v>
      </c>
      <c r="AD49" t="s">
        <v>142</v>
      </c>
      <c r="AE49">
        <v>1.6000220149</v>
      </c>
      <c r="AF49" t="s">
        <v>112</v>
      </c>
    </row>
    <row r="50" spans="1:32">
      <c r="A50" t="s">
        <v>1565</v>
      </c>
      <c r="B50">
        <v>2006</v>
      </c>
      <c r="C50" t="s">
        <v>140</v>
      </c>
      <c r="D50" t="s">
        <v>108</v>
      </c>
      <c r="E50" t="s">
        <v>108</v>
      </c>
      <c r="F50" t="s">
        <v>108</v>
      </c>
      <c r="G50" t="s">
        <v>108</v>
      </c>
      <c r="H50" t="s">
        <v>117</v>
      </c>
      <c r="I50" t="s">
        <v>108</v>
      </c>
      <c r="J50" t="s">
        <v>108</v>
      </c>
      <c r="K50">
        <v>25.449821</v>
      </c>
      <c r="L50">
        <v>1.2032860000000001</v>
      </c>
      <c r="M50">
        <v>23.137</v>
      </c>
      <c r="N50">
        <v>27.91</v>
      </c>
      <c r="O50" t="s">
        <v>203</v>
      </c>
      <c r="P50" t="s">
        <v>144</v>
      </c>
      <c r="Q50">
        <v>2.46</v>
      </c>
      <c r="R50">
        <v>2.3130000000000002</v>
      </c>
      <c r="S50">
        <v>138633</v>
      </c>
      <c r="T50">
        <v>6555</v>
      </c>
      <c r="U50">
        <v>126034</v>
      </c>
      <c r="V50">
        <v>152033</v>
      </c>
      <c r="W50">
        <v>2080</v>
      </c>
      <c r="X50">
        <v>643</v>
      </c>
      <c r="Y50">
        <v>0</v>
      </c>
      <c r="Z50">
        <v>0</v>
      </c>
      <c r="AA50">
        <v>0</v>
      </c>
      <c r="AB50">
        <v>1</v>
      </c>
      <c r="AC50" t="s">
        <v>1566</v>
      </c>
      <c r="AD50" t="s">
        <v>142</v>
      </c>
      <c r="AE50">
        <v>1.5865678167999999</v>
      </c>
      <c r="AF50" t="s">
        <v>112</v>
      </c>
    </row>
    <row r="51" spans="1:32">
      <c r="A51" t="s">
        <v>1567</v>
      </c>
      <c r="B51">
        <v>2006</v>
      </c>
      <c r="C51" t="s">
        <v>140</v>
      </c>
      <c r="D51" t="s">
        <v>108</v>
      </c>
      <c r="E51" t="s">
        <v>108</v>
      </c>
      <c r="F51" t="s">
        <v>108</v>
      </c>
      <c r="G51" t="s">
        <v>108</v>
      </c>
      <c r="H51" t="s">
        <v>119</v>
      </c>
      <c r="I51" t="s">
        <v>108</v>
      </c>
      <c r="J51" t="s">
        <v>108</v>
      </c>
      <c r="K51">
        <v>20.318325000000002</v>
      </c>
      <c r="L51">
        <v>0.87746199999999996</v>
      </c>
      <c r="M51">
        <v>18.632999999999999</v>
      </c>
      <c r="N51">
        <v>22.114999999999998</v>
      </c>
      <c r="O51" t="s">
        <v>203</v>
      </c>
      <c r="P51" t="s">
        <v>1568</v>
      </c>
      <c r="Q51">
        <v>1.796</v>
      </c>
      <c r="R51">
        <v>1.6850000000000001</v>
      </c>
      <c r="S51">
        <v>128688</v>
      </c>
      <c r="T51">
        <v>5557</v>
      </c>
      <c r="U51">
        <v>118013</v>
      </c>
      <c r="V51">
        <v>140066</v>
      </c>
      <c r="W51">
        <v>2577</v>
      </c>
      <c r="X51">
        <v>650</v>
      </c>
      <c r="Y51">
        <v>0</v>
      </c>
      <c r="Z51">
        <v>0</v>
      </c>
      <c r="AA51">
        <v>0</v>
      </c>
      <c r="AB51">
        <v>1</v>
      </c>
      <c r="AC51" t="s">
        <v>1569</v>
      </c>
      <c r="AD51" t="s">
        <v>142</v>
      </c>
      <c r="AE51">
        <v>1.2250574656</v>
      </c>
      <c r="AF51" t="s">
        <v>112</v>
      </c>
    </row>
    <row r="52" spans="1:32">
      <c r="A52" t="s">
        <v>1570</v>
      </c>
      <c r="B52">
        <v>2006</v>
      </c>
      <c r="C52" t="s">
        <v>140</v>
      </c>
      <c r="D52" t="s">
        <v>108</v>
      </c>
      <c r="E52" t="s">
        <v>108</v>
      </c>
      <c r="F52" t="s">
        <v>108</v>
      </c>
      <c r="G52" t="s">
        <v>108</v>
      </c>
      <c r="H52" t="s">
        <v>120</v>
      </c>
      <c r="I52" t="s">
        <v>108</v>
      </c>
      <c r="J52" t="s">
        <v>108</v>
      </c>
      <c r="K52">
        <v>20.066679000000001</v>
      </c>
      <c r="L52">
        <v>1.2595270000000001</v>
      </c>
      <c r="M52">
        <v>17.684000000000001</v>
      </c>
      <c r="N52">
        <v>22.681999999999999</v>
      </c>
      <c r="O52" t="s">
        <v>203</v>
      </c>
      <c r="P52" t="s">
        <v>145</v>
      </c>
      <c r="Q52">
        <v>2.6160000000000001</v>
      </c>
      <c r="R52">
        <v>2.383</v>
      </c>
      <c r="S52">
        <v>116995</v>
      </c>
      <c r="T52">
        <v>7343</v>
      </c>
      <c r="U52">
        <v>103102</v>
      </c>
      <c r="V52">
        <v>132244</v>
      </c>
      <c r="W52">
        <v>2079</v>
      </c>
      <c r="X52">
        <v>505</v>
      </c>
      <c r="Y52">
        <v>0</v>
      </c>
      <c r="Z52">
        <v>0</v>
      </c>
      <c r="AA52">
        <v>0</v>
      </c>
      <c r="AB52">
        <v>1</v>
      </c>
      <c r="AC52" t="s">
        <v>1571</v>
      </c>
      <c r="AD52" t="s">
        <v>142</v>
      </c>
      <c r="AE52">
        <v>2.0552160286999999</v>
      </c>
      <c r="AF52" t="s">
        <v>112</v>
      </c>
    </row>
    <row r="53" spans="1:32">
      <c r="A53" t="s">
        <v>1572</v>
      </c>
      <c r="B53">
        <v>2006</v>
      </c>
      <c r="C53" t="s">
        <v>140</v>
      </c>
      <c r="D53" t="s">
        <v>108</v>
      </c>
      <c r="E53" t="s">
        <v>108</v>
      </c>
      <c r="F53" t="s">
        <v>108</v>
      </c>
      <c r="G53" t="s">
        <v>108</v>
      </c>
      <c r="H53" t="s">
        <v>121</v>
      </c>
      <c r="I53" t="s">
        <v>108</v>
      </c>
      <c r="J53" t="s">
        <v>108</v>
      </c>
      <c r="K53">
        <v>13.980429000000001</v>
      </c>
      <c r="L53">
        <v>0.85448400000000002</v>
      </c>
      <c r="M53">
        <v>12.37</v>
      </c>
      <c r="N53">
        <v>15.763</v>
      </c>
      <c r="O53" t="s">
        <v>203</v>
      </c>
      <c r="P53" t="s">
        <v>146</v>
      </c>
      <c r="Q53">
        <v>1.7829999999999999</v>
      </c>
      <c r="R53">
        <v>1.611</v>
      </c>
      <c r="S53">
        <v>61693</v>
      </c>
      <c r="T53">
        <v>3771</v>
      </c>
      <c r="U53">
        <v>54585</v>
      </c>
      <c r="V53">
        <v>69560</v>
      </c>
      <c r="W53">
        <v>1729</v>
      </c>
      <c r="X53">
        <v>291</v>
      </c>
      <c r="Y53">
        <v>0</v>
      </c>
      <c r="Z53">
        <v>0</v>
      </c>
      <c r="AA53">
        <v>0</v>
      </c>
      <c r="AB53">
        <v>1</v>
      </c>
      <c r="AC53" t="s">
        <v>559</v>
      </c>
      <c r="AD53" t="s">
        <v>142</v>
      </c>
      <c r="AE53">
        <v>1.0491399366</v>
      </c>
      <c r="AF53" t="s">
        <v>112</v>
      </c>
    </row>
    <row r="54" spans="1:32">
      <c r="A54" t="s">
        <v>1573</v>
      </c>
      <c r="B54">
        <v>2006</v>
      </c>
      <c r="C54" t="s">
        <v>140</v>
      </c>
      <c r="D54" t="s">
        <v>108</v>
      </c>
      <c r="E54" t="s">
        <v>108</v>
      </c>
      <c r="F54" t="s">
        <v>108</v>
      </c>
      <c r="G54" t="s">
        <v>108</v>
      </c>
      <c r="H54" t="s">
        <v>123</v>
      </c>
      <c r="I54" t="s">
        <v>108</v>
      </c>
      <c r="J54" t="s">
        <v>108</v>
      </c>
      <c r="K54">
        <v>10.115548</v>
      </c>
      <c r="L54">
        <v>0.98278100000000002</v>
      </c>
      <c r="M54">
        <v>8.3260000000000005</v>
      </c>
      <c r="N54">
        <v>12.239000000000001</v>
      </c>
      <c r="O54" t="s">
        <v>203</v>
      </c>
      <c r="P54" t="s">
        <v>147</v>
      </c>
      <c r="Q54">
        <v>2.1230000000000002</v>
      </c>
      <c r="R54">
        <v>1.79</v>
      </c>
      <c r="S54">
        <v>28870</v>
      </c>
      <c r="T54">
        <v>2805</v>
      </c>
      <c r="U54">
        <v>23761</v>
      </c>
      <c r="V54">
        <v>34930</v>
      </c>
      <c r="W54">
        <v>1304</v>
      </c>
      <c r="X54">
        <v>142</v>
      </c>
      <c r="Y54">
        <v>0</v>
      </c>
      <c r="Z54">
        <v>0</v>
      </c>
      <c r="AA54">
        <v>0</v>
      </c>
      <c r="AB54">
        <v>1</v>
      </c>
      <c r="AC54" t="s">
        <v>668</v>
      </c>
      <c r="AD54" t="s">
        <v>142</v>
      </c>
      <c r="AE54">
        <v>1.3841517148</v>
      </c>
      <c r="AF54" t="s">
        <v>112</v>
      </c>
    </row>
    <row r="55" spans="1:32">
      <c r="A55" t="s">
        <v>1574</v>
      </c>
      <c r="B55">
        <v>2006</v>
      </c>
      <c r="C55" t="s">
        <v>140</v>
      </c>
      <c r="D55" t="s">
        <v>108</v>
      </c>
      <c r="E55" t="s">
        <v>108</v>
      </c>
      <c r="F55" t="s">
        <v>108</v>
      </c>
      <c r="G55" t="s">
        <v>108</v>
      </c>
      <c r="H55" t="s">
        <v>124</v>
      </c>
      <c r="I55" t="s">
        <v>108</v>
      </c>
      <c r="J55" t="s">
        <v>108</v>
      </c>
      <c r="K55">
        <v>3.7610250000000001</v>
      </c>
      <c r="L55">
        <v>0.55224300000000004</v>
      </c>
      <c r="M55">
        <v>2.7530000000000001</v>
      </c>
      <c r="N55">
        <v>5.0049999999999999</v>
      </c>
      <c r="O55" t="s">
        <v>203</v>
      </c>
      <c r="P55" t="s">
        <v>148</v>
      </c>
      <c r="Q55">
        <v>1.244</v>
      </c>
      <c r="R55">
        <v>1.008</v>
      </c>
      <c r="S55">
        <v>9063</v>
      </c>
      <c r="T55">
        <v>1331</v>
      </c>
      <c r="U55">
        <v>6634</v>
      </c>
      <c r="V55">
        <v>12062</v>
      </c>
      <c r="W55">
        <v>1056</v>
      </c>
      <c r="X55">
        <v>49</v>
      </c>
      <c r="Y55">
        <v>0</v>
      </c>
      <c r="Z55">
        <v>0</v>
      </c>
      <c r="AA55">
        <v>0</v>
      </c>
      <c r="AB55">
        <v>1</v>
      </c>
      <c r="AC55" t="s">
        <v>230</v>
      </c>
      <c r="AD55" t="s">
        <v>142</v>
      </c>
      <c r="AE55">
        <v>0.88890654889999998</v>
      </c>
      <c r="AF55" t="s">
        <v>112</v>
      </c>
    </row>
    <row r="56" spans="1:32">
      <c r="A56" t="s">
        <v>1575</v>
      </c>
      <c r="B56">
        <v>2006</v>
      </c>
      <c r="C56" t="s">
        <v>140</v>
      </c>
      <c r="D56" t="s">
        <v>108</v>
      </c>
      <c r="E56" t="s">
        <v>108</v>
      </c>
      <c r="F56" t="s">
        <v>108</v>
      </c>
      <c r="G56" t="s">
        <v>108</v>
      </c>
      <c r="H56" t="s">
        <v>108</v>
      </c>
      <c r="I56" t="s">
        <v>108</v>
      </c>
      <c r="J56" t="s">
        <v>108</v>
      </c>
      <c r="K56">
        <v>18.284420999999998</v>
      </c>
      <c r="L56">
        <v>0.45738800000000002</v>
      </c>
      <c r="M56">
        <v>17.393999999999998</v>
      </c>
      <c r="N56">
        <v>19.209</v>
      </c>
      <c r="O56" t="s">
        <v>203</v>
      </c>
      <c r="P56" t="s">
        <v>1576</v>
      </c>
      <c r="Q56">
        <v>0.92500000000000004</v>
      </c>
      <c r="R56">
        <v>0.89</v>
      </c>
      <c r="S56">
        <v>611155</v>
      </c>
      <c r="T56">
        <v>15285</v>
      </c>
      <c r="U56">
        <v>581406</v>
      </c>
      <c r="V56">
        <v>642073</v>
      </c>
      <c r="W56">
        <v>12488</v>
      </c>
      <c r="X56">
        <v>2750</v>
      </c>
      <c r="Y56">
        <v>0</v>
      </c>
      <c r="Z56">
        <v>0</v>
      </c>
      <c r="AA56">
        <v>0</v>
      </c>
      <c r="AB56">
        <v>1</v>
      </c>
      <c r="AC56" t="s">
        <v>1577</v>
      </c>
      <c r="AD56" t="s">
        <v>142</v>
      </c>
      <c r="AE56">
        <v>1.7484056011</v>
      </c>
      <c r="AF56" t="s">
        <v>112</v>
      </c>
    </row>
    <row r="57" spans="1:32">
      <c r="A57" t="s">
        <v>1578</v>
      </c>
      <c r="B57">
        <v>2006</v>
      </c>
      <c r="C57" t="s">
        <v>140</v>
      </c>
      <c r="D57" t="s">
        <v>108</v>
      </c>
      <c r="E57" t="s">
        <v>108</v>
      </c>
      <c r="F57" t="s">
        <v>108</v>
      </c>
      <c r="G57" t="s">
        <v>108</v>
      </c>
      <c r="H57" t="s">
        <v>108</v>
      </c>
      <c r="I57" t="s">
        <v>113</v>
      </c>
      <c r="J57" t="s">
        <v>108</v>
      </c>
      <c r="K57">
        <v>17.100470999999999</v>
      </c>
      <c r="L57">
        <v>0.60196700000000003</v>
      </c>
      <c r="M57">
        <v>15.939</v>
      </c>
      <c r="N57">
        <v>18.327999999999999</v>
      </c>
      <c r="O57" t="s">
        <v>203</v>
      </c>
      <c r="P57" t="s">
        <v>1579</v>
      </c>
      <c r="Q57">
        <v>1.228</v>
      </c>
      <c r="R57">
        <v>1.161</v>
      </c>
      <c r="S57">
        <v>295079</v>
      </c>
      <c r="T57">
        <v>10385</v>
      </c>
      <c r="U57">
        <v>275038</v>
      </c>
      <c r="V57">
        <v>316262</v>
      </c>
      <c r="W57">
        <v>7215</v>
      </c>
      <c r="X57">
        <v>1604</v>
      </c>
      <c r="Y57">
        <v>0</v>
      </c>
      <c r="Z57">
        <v>0</v>
      </c>
      <c r="AA57">
        <v>0</v>
      </c>
      <c r="AB57">
        <v>1</v>
      </c>
      <c r="AC57" t="s">
        <v>1580</v>
      </c>
      <c r="AD57" t="s">
        <v>142</v>
      </c>
      <c r="AE57">
        <v>1.8440017065000001</v>
      </c>
      <c r="AF57" t="s">
        <v>112</v>
      </c>
    </row>
    <row r="58" spans="1:32">
      <c r="A58" t="s">
        <v>1581</v>
      </c>
      <c r="B58">
        <v>2006</v>
      </c>
      <c r="C58" t="s">
        <v>140</v>
      </c>
      <c r="D58" t="s">
        <v>108</v>
      </c>
      <c r="E58" t="s">
        <v>108</v>
      </c>
      <c r="F58" t="s">
        <v>108</v>
      </c>
      <c r="G58" t="s">
        <v>108</v>
      </c>
      <c r="H58" t="s">
        <v>108</v>
      </c>
      <c r="I58" t="s">
        <v>114</v>
      </c>
      <c r="J58" t="s">
        <v>108</v>
      </c>
      <c r="K58">
        <v>19.547913000000001</v>
      </c>
      <c r="L58">
        <v>0.63786900000000002</v>
      </c>
      <c r="M58">
        <v>18.312999999999999</v>
      </c>
      <c r="N58">
        <v>20.844999999999999</v>
      </c>
      <c r="O58" t="s">
        <v>203</v>
      </c>
      <c r="P58" t="s">
        <v>1582</v>
      </c>
      <c r="Q58">
        <v>1.2969999999999999</v>
      </c>
      <c r="R58">
        <v>1.2350000000000001</v>
      </c>
      <c r="S58">
        <v>316076</v>
      </c>
      <c r="T58">
        <v>10314</v>
      </c>
      <c r="U58">
        <v>296114</v>
      </c>
      <c r="V58">
        <v>337041</v>
      </c>
      <c r="W58">
        <v>5273</v>
      </c>
      <c r="X58">
        <v>1146</v>
      </c>
      <c r="Y58">
        <v>0</v>
      </c>
      <c r="Z58">
        <v>0</v>
      </c>
      <c r="AA58">
        <v>0</v>
      </c>
      <c r="AB58">
        <v>1</v>
      </c>
      <c r="AC58" t="s">
        <v>1583</v>
      </c>
      <c r="AD58" t="s">
        <v>142</v>
      </c>
      <c r="AE58">
        <v>1.363958877</v>
      </c>
      <c r="AF58" t="s">
        <v>112</v>
      </c>
    </row>
    <row r="59" spans="1:32">
      <c r="A59" t="s">
        <v>1584</v>
      </c>
      <c r="B59">
        <v>2006</v>
      </c>
      <c r="C59" t="s">
        <v>140</v>
      </c>
      <c r="D59" t="s">
        <v>108</v>
      </c>
      <c r="E59" t="s">
        <v>108</v>
      </c>
      <c r="F59" t="s">
        <v>108</v>
      </c>
      <c r="G59" t="s">
        <v>127</v>
      </c>
      <c r="H59" t="s">
        <v>108</v>
      </c>
      <c r="I59" t="s">
        <v>108</v>
      </c>
      <c r="J59" t="s">
        <v>108</v>
      </c>
      <c r="K59">
        <v>17.016940999999999</v>
      </c>
      <c r="L59">
        <v>0.51281500000000002</v>
      </c>
      <c r="M59">
        <v>16.024000000000001</v>
      </c>
      <c r="N59">
        <v>18.059000000000001</v>
      </c>
      <c r="O59" t="s">
        <v>203</v>
      </c>
      <c r="P59" t="s">
        <v>1585</v>
      </c>
      <c r="Q59">
        <v>1.042</v>
      </c>
      <c r="R59">
        <v>0.99299999999999999</v>
      </c>
      <c r="S59">
        <v>463034</v>
      </c>
      <c r="T59">
        <v>13871</v>
      </c>
      <c r="U59">
        <v>436004</v>
      </c>
      <c r="V59">
        <v>491379</v>
      </c>
      <c r="W59">
        <v>8593</v>
      </c>
      <c r="X59">
        <v>1677</v>
      </c>
      <c r="Y59">
        <v>0</v>
      </c>
      <c r="Z59">
        <v>0</v>
      </c>
      <c r="AA59">
        <v>0</v>
      </c>
      <c r="AB59">
        <v>1</v>
      </c>
      <c r="AC59" t="s">
        <v>1586</v>
      </c>
      <c r="AD59" t="s">
        <v>142</v>
      </c>
      <c r="AE59">
        <v>1.600088781</v>
      </c>
      <c r="AF59" t="s">
        <v>112</v>
      </c>
    </row>
    <row r="60" spans="1:32">
      <c r="A60" t="s">
        <v>1587</v>
      </c>
      <c r="B60">
        <v>2006</v>
      </c>
      <c r="C60" t="s">
        <v>140</v>
      </c>
      <c r="D60" t="s">
        <v>108</v>
      </c>
      <c r="E60" t="s">
        <v>108</v>
      </c>
      <c r="F60" t="s">
        <v>108</v>
      </c>
      <c r="G60" t="s">
        <v>127</v>
      </c>
      <c r="H60" t="s">
        <v>108</v>
      </c>
      <c r="I60" t="s">
        <v>113</v>
      </c>
      <c r="J60" t="s">
        <v>108</v>
      </c>
      <c r="K60">
        <v>16.202677999999999</v>
      </c>
      <c r="L60">
        <v>0.68922000000000005</v>
      </c>
      <c r="M60">
        <v>14.881</v>
      </c>
      <c r="N60">
        <v>17.617000000000001</v>
      </c>
      <c r="O60" t="s">
        <v>203</v>
      </c>
      <c r="P60" t="s">
        <v>1588</v>
      </c>
      <c r="Q60">
        <v>1.4139999999999999</v>
      </c>
      <c r="R60">
        <v>1.321</v>
      </c>
      <c r="S60">
        <v>227454</v>
      </c>
      <c r="T60">
        <v>9614</v>
      </c>
      <c r="U60">
        <v>208905</v>
      </c>
      <c r="V60">
        <v>247308</v>
      </c>
      <c r="W60">
        <v>4941</v>
      </c>
      <c r="X60">
        <v>992</v>
      </c>
      <c r="Y60">
        <v>0</v>
      </c>
      <c r="Z60">
        <v>0</v>
      </c>
      <c r="AA60">
        <v>0</v>
      </c>
      <c r="AB60">
        <v>1</v>
      </c>
      <c r="AC60" t="s">
        <v>1589</v>
      </c>
      <c r="AD60" t="s">
        <v>142</v>
      </c>
      <c r="AE60">
        <v>1.7283265480000001</v>
      </c>
      <c r="AF60" t="s">
        <v>112</v>
      </c>
    </row>
    <row r="61" spans="1:32">
      <c r="A61" t="s">
        <v>1590</v>
      </c>
      <c r="B61">
        <v>2006</v>
      </c>
      <c r="C61" t="s">
        <v>140</v>
      </c>
      <c r="D61" t="s">
        <v>108</v>
      </c>
      <c r="E61" t="s">
        <v>108</v>
      </c>
      <c r="F61" t="s">
        <v>108</v>
      </c>
      <c r="G61" t="s">
        <v>127</v>
      </c>
      <c r="H61" t="s">
        <v>108</v>
      </c>
      <c r="I61" t="s">
        <v>114</v>
      </c>
      <c r="J61" t="s">
        <v>108</v>
      </c>
      <c r="K61">
        <v>17.884730000000001</v>
      </c>
      <c r="L61">
        <v>0.72001800000000005</v>
      </c>
      <c r="M61">
        <v>16.501000000000001</v>
      </c>
      <c r="N61">
        <v>19.358000000000001</v>
      </c>
      <c r="O61" t="s">
        <v>203</v>
      </c>
      <c r="P61" t="s">
        <v>1591</v>
      </c>
      <c r="Q61">
        <v>1.4730000000000001</v>
      </c>
      <c r="R61">
        <v>1.3839999999999999</v>
      </c>
      <c r="S61">
        <v>235580</v>
      </c>
      <c r="T61">
        <v>9539</v>
      </c>
      <c r="U61">
        <v>217348</v>
      </c>
      <c r="V61">
        <v>254987</v>
      </c>
      <c r="W61">
        <v>3652</v>
      </c>
      <c r="X61">
        <v>685</v>
      </c>
      <c r="Y61">
        <v>0</v>
      </c>
      <c r="Z61">
        <v>0</v>
      </c>
      <c r="AA61">
        <v>0</v>
      </c>
      <c r="AB61">
        <v>1</v>
      </c>
      <c r="AC61" t="s">
        <v>1592</v>
      </c>
      <c r="AD61" t="s">
        <v>142</v>
      </c>
      <c r="AE61">
        <v>1.2888211829</v>
      </c>
      <c r="AF61" t="s">
        <v>112</v>
      </c>
    </row>
    <row r="62" spans="1:32">
      <c r="A62" t="s">
        <v>1593</v>
      </c>
      <c r="B62">
        <v>2006</v>
      </c>
      <c r="C62" t="s">
        <v>140</v>
      </c>
      <c r="D62" t="s">
        <v>108</v>
      </c>
      <c r="E62" t="s">
        <v>108</v>
      </c>
      <c r="F62" t="s">
        <v>129</v>
      </c>
      <c r="G62" t="s">
        <v>108</v>
      </c>
      <c r="H62" t="s">
        <v>108</v>
      </c>
      <c r="I62" t="s">
        <v>108</v>
      </c>
      <c r="J62" t="s">
        <v>108</v>
      </c>
      <c r="K62">
        <v>9.2196630000000006</v>
      </c>
      <c r="L62">
        <v>0.94568099999999999</v>
      </c>
      <c r="M62">
        <v>7.5069999999999997</v>
      </c>
      <c r="N62">
        <v>11.275</v>
      </c>
      <c r="O62" t="s">
        <v>203</v>
      </c>
      <c r="P62" t="s">
        <v>1594</v>
      </c>
      <c r="Q62">
        <v>2.056</v>
      </c>
      <c r="R62">
        <v>1.712</v>
      </c>
      <c r="S62">
        <v>27220</v>
      </c>
      <c r="T62">
        <v>2793</v>
      </c>
      <c r="U62">
        <v>22164</v>
      </c>
      <c r="V62">
        <v>33288</v>
      </c>
      <c r="W62">
        <v>1513</v>
      </c>
      <c r="X62">
        <v>152</v>
      </c>
      <c r="Y62">
        <v>0</v>
      </c>
      <c r="Z62">
        <v>0</v>
      </c>
      <c r="AA62">
        <v>0</v>
      </c>
      <c r="AB62">
        <v>1</v>
      </c>
      <c r="AC62" t="s">
        <v>1501</v>
      </c>
      <c r="AD62" t="s">
        <v>142</v>
      </c>
      <c r="AE62">
        <v>1.6156024653000001</v>
      </c>
      <c r="AF62" t="s">
        <v>112</v>
      </c>
    </row>
    <row r="63" spans="1:32">
      <c r="A63" t="s">
        <v>1595</v>
      </c>
      <c r="B63">
        <v>2006</v>
      </c>
      <c r="C63" t="s">
        <v>140</v>
      </c>
      <c r="D63" t="s">
        <v>108</v>
      </c>
      <c r="E63" t="s">
        <v>108</v>
      </c>
      <c r="F63" t="s">
        <v>129</v>
      </c>
      <c r="G63" t="s">
        <v>108</v>
      </c>
      <c r="H63" t="s">
        <v>108</v>
      </c>
      <c r="I63" t="s">
        <v>113</v>
      </c>
      <c r="J63" t="s">
        <v>108</v>
      </c>
      <c r="K63">
        <v>4.1010689999999999</v>
      </c>
      <c r="L63">
        <v>0.83001499999999995</v>
      </c>
      <c r="M63">
        <v>2.63</v>
      </c>
      <c r="N63">
        <v>6.0679999999999996</v>
      </c>
      <c r="O63" t="s">
        <v>203</v>
      </c>
      <c r="P63" t="s">
        <v>1416</v>
      </c>
      <c r="Q63">
        <v>1.9670000000000001</v>
      </c>
      <c r="R63">
        <v>1.4710000000000001</v>
      </c>
      <c r="S63">
        <v>6396</v>
      </c>
      <c r="T63">
        <v>1295</v>
      </c>
      <c r="U63">
        <v>4101</v>
      </c>
      <c r="V63">
        <v>9464</v>
      </c>
      <c r="W63">
        <v>856</v>
      </c>
      <c r="X63">
        <v>42</v>
      </c>
      <c r="Y63">
        <v>0</v>
      </c>
      <c r="Z63">
        <v>0</v>
      </c>
      <c r="AA63">
        <v>0</v>
      </c>
      <c r="AB63">
        <v>1</v>
      </c>
      <c r="AC63" t="s">
        <v>311</v>
      </c>
      <c r="AD63" t="s">
        <v>142</v>
      </c>
      <c r="AE63">
        <v>1.4977079952000001</v>
      </c>
      <c r="AF63" t="s">
        <v>112</v>
      </c>
    </row>
    <row r="64" spans="1:32">
      <c r="A64" t="s">
        <v>1596</v>
      </c>
      <c r="B64">
        <v>2006</v>
      </c>
      <c r="C64" t="s">
        <v>140</v>
      </c>
      <c r="D64" t="s">
        <v>108</v>
      </c>
      <c r="E64" t="s">
        <v>108</v>
      </c>
      <c r="F64" t="s">
        <v>129</v>
      </c>
      <c r="G64" t="s">
        <v>108</v>
      </c>
      <c r="H64" t="s">
        <v>108</v>
      </c>
      <c r="I64" t="s">
        <v>114</v>
      </c>
      <c r="J64" t="s">
        <v>108</v>
      </c>
      <c r="K64">
        <v>14.951141</v>
      </c>
      <c r="L64">
        <v>1.722774</v>
      </c>
      <c r="M64">
        <v>11.845000000000001</v>
      </c>
      <c r="N64">
        <v>18.7</v>
      </c>
      <c r="O64" t="s">
        <v>203</v>
      </c>
      <c r="P64" t="s">
        <v>1597</v>
      </c>
      <c r="Q64">
        <v>3.7490000000000001</v>
      </c>
      <c r="R64">
        <v>3.1070000000000002</v>
      </c>
      <c r="S64">
        <v>20824</v>
      </c>
      <c r="T64">
        <v>2400</v>
      </c>
      <c r="U64">
        <v>16497</v>
      </c>
      <c r="V64">
        <v>26045</v>
      </c>
      <c r="W64">
        <v>657</v>
      </c>
      <c r="X64">
        <v>110</v>
      </c>
      <c r="Y64">
        <v>0</v>
      </c>
      <c r="Z64">
        <v>0</v>
      </c>
      <c r="AA64">
        <v>0</v>
      </c>
      <c r="AB64">
        <v>1</v>
      </c>
      <c r="AC64" t="s">
        <v>379</v>
      </c>
      <c r="AD64" t="s">
        <v>142</v>
      </c>
      <c r="AE64">
        <v>1.5311504815000001</v>
      </c>
      <c r="AF64" t="s">
        <v>112</v>
      </c>
    </row>
    <row r="65" spans="1:32">
      <c r="A65" t="s">
        <v>1598</v>
      </c>
      <c r="B65">
        <v>2006</v>
      </c>
      <c r="C65" t="s">
        <v>140</v>
      </c>
      <c r="D65" t="s">
        <v>108</v>
      </c>
      <c r="E65" t="s">
        <v>130</v>
      </c>
      <c r="F65" t="s">
        <v>108</v>
      </c>
      <c r="G65" t="s">
        <v>108</v>
      </c>
      <c r="H65" t="s">
        <v>108</v>
      </c>
      <c r="I65" t="s">
        <v>108</v>
      </c>
      <c r="J65" t="s">
        <v>108</v>
      </c>
      <c r="K65">
        <v>24.802643</v>
      </c>
      <c r="L65">
        <v>1.618136</v>
      </c>
      <c r="M65">
        <v>21.733000000000001</v>
      </c>
      <c r="N65">
        <v>28.15</v>
      </c>
      <c r="O65" t="s">
        <v>203</v>
      </c>
      <c r="P65" t="s">
        <v>1599</v>
      </c>
      <c r="Q65">
        <v>3.347</v>
      </c>
      <c r="R65">
        <v>3.07</v>
      </c>
      <c r="S65">
        <v>43472</v>
      </c>
      <c r="T65">
        <v>2838</v>
      </c>
      <c r="U65">
        <v>38092</v>
      </c>
      <c r="V65">
        <v>49339</v>
      </c>
      <c r="W65">
        <v>1033</v>
      </c>
      <c r="X65">
        <v>269</v>
      </c>
      <c r="Y65">
        <v>0</v>
      </c>
      <c r="Z65">
        <v>0</v>
      </c>
      <c r="AA65">
        <v>0</v>
      </c>
      <c r="AB65">
        <v>1</v>
      </c>
      <c r="AC65" t="s">
        <v>653</v>
      </c>
      <c r="AD65" t="s">
        <v>142</v>
      </c>
      <c r="AE65">
        <v>1.4488019898</v>
      </c>
      <c r="AF65" t="s">
        <v>112</v>
      </c>
    </row>
    <row r="66" spans="1:32">
      <c r="A66" t="s">
        <v>1600</v>
      </c>
      <c r="B66">
        <v>2006</v>
      </c>
      <c r="C66" t="s">
        <v>140</v>
      </c>
      <c r="D66" t="s">
        <v>108</v>
      </c>
      <c r="E66" t="s">
        <v>130</v>
      </c>
      <c r="F66" t="s">
        <v>108</v>
      </c>
      <c r="G66" t="s">
        <v>108</v>
      </c>
      <c r="H66" t="s">
        <v>108</v>
      </c>
      <c r="I66" t="s">
        <v>113</v>
      </c>
      <c r="J66" t="s">
        <v>108</v>
      </c>
      <c r="K66">
        <v>19.679493999999998</v>
      </c>
      <c r="L66">
        <v>2.0708700000000002</v>
      </c>
      <c r="M66">
        <v>15.891</v>
      </c>
      <c r="N66">
        <v>24.111999999999998</v>
      </c>
      <c r="O66" t="s">
        <v>203</v>
      </c>
      <c r="P66" t="s">
        <v>1601</v>
      </c>
      <c r="Q66">
        <v>4.4329999999999998</v>
      </c>
      <c r="R66">
        <v>3.7890000000000001</v>
      </c>
      <c r="S66">
        <v>17895</v>
      </c>
      <c r="T66">
        <v>1886</v>
      </c>
      <c r="U66">
        <v>14450</v>
      </c>
      <c r="V66">
        <v>21925</v>
      </c>
      <c r="W66">
        <v>600</v>
      </c>
      <c r="X66">
        <v>136</v>
      </c>
      <c r="Y66">
        <v>0</v>
      </c>
      <c r="Z66">
        <v>0</v>
      </c>
      <c r="AA66">
        <v>0</v>
      </c>
      <c r="AB66">
        <v>1</v>
      </c>
      <c r="AC66" t="s">
        <v>330</v>
      </c>
      <c r="AD66" t="s">
        <v>142</v>
      </c>
      <c r="AE66">
        <v>1.6251452773999999</v>
      </c>
      <c r="AF66" t="s">
        <v>112</v>
      </c>
    </row>
    <row r="67" spans="1:32">
      <c r="A67" t="s">
        <v>1602</v>
      </c>
      <c r="B67">
        <v>2006</v>
      </c>
      <c r="C67" t="s">
        <v>140</v>
      </c>
      <c r="D67" t="s">
        <v>108</v>
      </c>
      <c r="E67" t="s">
        <v>130</v>
      </c>
      <c r="F67" t="s">
        <v>108</v>
      </c>
      <c r="G67" t="s">
        <v>108</v>
      </c>
      <c r="H67" t="s">
        <v>108</v>
      </c>
      <c r="I67" t="s">
        <v>114</v>
      </c>
      <c r="J67" t="s">
        <v>108</v>
      </c>
      <c r="K67">
        <v>30.325958</v>
      </c>
      <c r="L67">
        <v>2.5859719999999999</v>
      </c>
      <c r="M67">
        <v>25.452000000000002</v>
      </c>
      <c r="N67">
        <v>35.686</v>
      </c>
      <c r="O67" t="s">
        <v>203</v>
      </c>
      <c r="P67" t="s">
        <v>1603</v>
      </c>
      <c r="Q67">
        <v>5.36</v>
      </c>
      <c r="R67">
        <v>4.8739999999999997</v>
      </c>
      <c r="S67">
        <v>25578</v>
      </c>
      <c r="T67">
        <v>2185</v>
      </c>
      <c r="U67">
        <v>21467</v>
      </c>
      <c r="V67">
        <v>30099</v>
      </c>
      <c r="W67">
        <v>433</v>
      </c>
      <c r="X67">
        <v>133</v>
      </c>
      <c r="Y67">
        <v>0</v>
      </c>
      <c r="Z67">
        <v>0</v>
      </c>
      <c r="AA67">
        <v>0</v>
      </c>
      <c r="AB67">
        <v>1</v>
      </c>
      <c r="AC67" t="s">
        <v>354</v>
      </c>
      <c r="AD67" t="s">
        <v>142</v>
      </c>
      <c r="AE67">
        <v>1.3672430333000001</v>
      </c>
      <c r="AF67" t="s">
        <v>112</v>
      </c>
    </row>
    <row r="68" spans="1:32">
      <c r="A68" t="s">
        <v>1604</v>
      </c>
      <c r="B68">
        <v>2006</v>
      </c>
      <c r="C68" t="s">
        <v>140</v>
      </c>
      <c r="D68" t="s">
        <v>131</v>
      </c>
      <c r="E68" t="s">
        <v>108</v>
      </c>
      <c r="F68" t="s">
        <v>108</v>
      </c>
      <c r="G68" t="s">
        <v>108</v>
      </c>
      <c r="H68" t="s">
        <v>108</v>
      </c>
      <c r="I68" t="s">
        <v>108</v>
      </c>
      <c r="J68" t="s">
        <v>108</v>
      </c>
      <c r="K68">
        <v>39.15766</v>
      </c>
      <c r="L68">
        <v>1.1651530000000001</v>
      </c>
      <c r="M68">
        <v>36.872</v>
      </c>
      <c r="N68">
        <v>41.491999999999997</v>
      </c>
      <c r="O68" t="s">
        <v>203</v>
      </c>
      <c r="P68" t="s">
        <v>1605</v>
      </c>
      <c r="Q68">
        <v>2.3340000000000001</v>
      </c>
      <c r="R68">
        <v>2.286</v>
      </c>
      <c r="S68">
        <v>162818</v>
      </c>
      <c r="T68">
        <v>4841</v>
      </c>
      <c r="U68">
        <v>153314</v>
      </c>
      <c r="V68">
        <v>172525</v>
      </c>
      <c r="W68">
        <v>3160</v>
      </c>
      <c r="X68">
        <v>1276</v>
      </c>
      <c r="Y68">
        <v>0</v>
      </c>
      <c r="Z68">
        <v>0</v>
      </c>
      <c r="AA68">
        <v>0</v>
      </c>
      <c r="AB68">
        <v>1</v>
      </c>
      <c r="AC68" t="s">
        <v>1606</v>
      </c>
      <c r="AD68" t="s">
        <v>142</v>
      </c>
      <c r="AE68">
        <v>1.8000851986999999</v>
      </c>
      <c r="AF68" t="s">
        <v>112</v>
      </c>
    </row>
    <row r="69" spans="1:32">
      <c r="A69" t="s">
        <v>1607</v>
      </c>
      <c r="B69">
        <v>2006</v>
      </c>
      <c r="C69" t="s">
        <v>140</v>
      </c>
      <c r="D69" t="s">
        <v>131</v>
      </c>
      <c r="E69" t="s">
        <v>108</v>
      </c>
      <c r="F69" t="s">
        <v>108</v>
      </c>
      <c r="G69" t="s">
        <v>108</v>
      </c>
      <c r="H69" t="s">
        <v>108</v>
      </c>
      <c r="I69" t="s">
        <v>113</v>
      </c>
      <c r="J69" t="s">
        <v>108</v>
      </c>
      <c r="K69">
        <v>41.751798999999998</v>
      </c>
      <c r="L69">
        <v>1.635556</v>
      </c>
      <c r="M69">
        <v>38.546999999999997</v>
      </c>
      <c r="N69">
        <v>45.027999999999999</v>
      </c>
      <c r="O69" t="s">
        <v>203</v>
      </c>
      <c r="P69" t="s">
        <v>1608</v>
      </c>
      <c r="Q69">
        <v>3.2759999999999998</v>
      </c>
      <c r="R69">
        <v>3.2050000000000001</v>
      </c>
      <c r="S69">
        <v>90657</v>
      </c>
      <c r="T69">
        <v>3548</v>
      </c>
      <c r="U69">
        <v>83698</v>
      </c>
      <c r="V69">
        <v>97770</v>
      </c>
      <c r="W69">
        <v>1955</v>
      </c>
      <c r="X69">
        <v>851</v>
      </c>
      <c r="Y69">
        <v>0</v>
      </c>
      <c r="Z69">
        <v>0</v>
      </c>
      <c r="AA69">
        <v>0</v>
      </c>
      <c r="AB69">
        <v>1</v>
      </c>
      <c r="AC69" t="s">
        <v>1609</v>
      </c>
      <c r="AD69" t="s">
        <v>142</v>
      </c>
      <c r="AE69">
        <v>2.1493036284999998</v>
      </c>
      <c r="AF69" t="s">
        <v>112</v>
      </c>
    </row>
    <row r="70" spans="1:32">
      <c r="A70" t="s">
        <v>1610</v>
      </c>
      <c r="B70">
        <v>2006</v>
      </c>
      <c r="C70" t="s">
        <v>140</v>
      </c>
      <c r="D70" t="s">
        <v>131</v>
      </c>
      <c r="E70" t="s">
        <v>108</v>
      </c>
      <c r="F70" t="s">
        <v>108</v>
      </c>
      <c r="G70" t="s">
        <v>108</v>
      </c>
      <c r="H70" t="s">
        <v>108</v>
      </c>
      <c r="I70" t="s">
        <v>114</v>
      </c>
      <c r="J70" t="s">
        <v>108</v>
      </c>
      <c r="K70">
        <v>36.322453000000003</v>
      </c>
      <c r="L70">
        <v>1.96516</v>
      </c>
      <c r="M70">
        <v>32.520000000000003</v>
      </c>
      <c r="N70">
        <v>40.304000000000002</v>
      </c>
      <c r="O70" t="s">
        <v>203</v>
      </c>
      <c r="P70" t="s">
        <v>1611</v>
      </c>
      <c r="Q70">
        <v>3.9809999999999999</v>
      </c>
      <c r="R70">
        <v>3.802</v>
      </c>
      <c r="S70">
        <v>72162</v>
      </c>
      <c r="T70">
        <v>3904</v>
      </c>
      <c r="U70">
        <v>64608</v>
      </c>
      <c r="V70">
        <v>80071</v>
      </c>
      <c r="W70">
        <v>1205</v>
      </c>
      <c r="X70">
        <v>425</v>
      </c>
      <c r="Y70">
        <v>0</v>
      </c>
      <c r="Z70">
        <v>0</v>
      </c>
      <c r="AA70">
        <v>0</v>
      </c>
      <c r="AB70">
        <v>1</v>
      </c>
      <c r="AC70" t="s">
        <v>1612</v>
      </c>
      <c r="AD70" t="s">
        <v>142</v>
      </c>
      <c r="AE70">
        <v>2.0102990570000001</v>
      </c>
      <c r="AF70" t="s">
        <v>112</v>
      </c>
    </row>
    <row r="71" spans="1:32">
      <c r="A71" t="s">
        <v>1613</v>
      </c>
      <c r="B71">
        <v>2012</v>
      </c>
      <c r="C71" t="s">
        <v>140</v>
      </c>
      <c r="D71" t="s">
        <v>108</v>
      </c>
      <c r="E71" t="s">
        <v>108</v>
      </c>
      <c r="F71" t="s">
        <v>108</v>
      </c>
      <c r="G71" t="s">
        <v>108</v>
      </c>
      <c r="H71" t="s">
        <v>109</v>
      </c>
      <c r="I71" t="s">
        <v>108</v>
      </c>
      <c r="J71" t="s">
        <v>108</v>
      </c>
      <c r="K71">
        <v>9.8639329999999994</v>
      </c>
      <c r="L71">
        <v>1.351901</v>
      </c>
      <c r="M71">
        <v>7.4880000000000004</v>
      </c>
      <c r="N71">
        <v>12.888999999999999</v>
      </c>
      <c r="O71" t="s">
        <v>203</v>
      </c>
      <c r="P71" t="s">
        <v>150</v>
      </c>
      <c r="Q71">
        <v>3.0259999999999998</v>
      </c>
      <c r="R71">
        <v>2.3759999999999999</v>
      </c>
      <c r="S71">
        <v>30443</v>
      </c>
      <c r="T71">
        <v>4172</v>
      </c>
      <c r="U71">
        <v>23109</v>
      </c>
      <c r="V71">
        <v>39781</v>
      </c>
      <c r="W71">
        <v>676</v>
      </c>
      <c r="X71">
        <v>88</v>
      </c>
      <c r="Y71">
        <v>0</v>
      </c>
      <c r="Z71">
        <v>0</v>
      </c>
      <c r="AA71">
        <v>0</v>
      </c>
      <c r="AB71">
        <v>1.01</v>
      </c>
      <c r="AC71" t="s">
        <v>1289</v>
      </c>
      <c r="AD71" t="s">
        <v>142</v>
      </c>
      <c r="AE71">
        <v>1.3875370867000001</v>
      </c>
      <c r="AF71" t="s">
        <v>112</v>
      </c>
    </row>
    <row r="72" spans="1:32">
      <c r="A72" t="s">
        <v>1614</v>
      </c>
      <c r="B72">
        <v>2012</v>
      </c>
      <c r="C72" t="s">
        <v>140</v>
      </c>
      <c r="D72" t="s">
        <v>108</v>
      </c>
      <c r="E72" t="s">
        <v>108</v>
      </c>
      <c r="F72" t="s">
        <v>108</v>
      </c>
      <c r="G72" t="s">
        <v>108</v>
      </c>
      <c r="H72" t="s">
        <v>115</v>
      </c>
      <c r="I72" t="s">
        <v>108</v>
      </c>
      <c r="J72" t="s">
        <v>108</v>
      </c>
      <c r="K72">
        <v>22.059183999999998</v>
      </c>
      <c r="L72">
        <v>1.9059619999999999</v>
      </c>
      <c r="M72">
        <v>18.510000000000002</v>
      </c>
      <c r="N72">
        <v>26.071000000000002</v>
      </c>
      <c r="O72" t="s">
        <v>203</v>
      </c>
      <c r="P72" t="s">
        <v>151</v>
      </c>
      <c r="Q72">
        <v>4.0119999999999996</v>
      </c>
      <c r="R72">
        <v>3.5489999999999999</v>
      </c>
      <c r="S72">
        <v>73231</v>
      </c>
      <c r="T72">
        <v>6303</v>
      </c>
      <c r="U72">
        <v>61450</v>
      </c>
      <c r="V72">
        <v>86550</v>
      </c>
      <c r="W72">
        <v>945</v>
      </c>
      <c r="X72">
        <v>290</v>
      </c>
      <c r="Y72">
        <v>0</v>
      </c>
      <c r="Z72">
        <v>0</v>
      </c>
      <c r="AA72">
        <v>0</v>
      </c>
      <c r="AB72">
        <v>1.01</v>
      </c>
      <c r="AC72" t="s">
        <v>1615</v>
      </c>
      <c r="AD72" t="s">
        <v>142</v>
      </c>
      <c r="AE72">
        <v>1.994555292</v>
      </c>
      <c r="AF72" t="s">
        <v>112</v>
      </c>
    </row>
    <row r="73" spans="1:32">
      <c r="A73" t="s">
        <v>1616</v>
      </c>
      <c r="B73">
        <v>2012</v>
      </c>
      <c r="C73" t="s">
        <v>140</v>
      </c>
      <c r="D73" t="s">
        <v>108</v>
      </c>
      <c r="E73" t="s">
        <v>108</v>
      </c>
      <c r="F73" t="s">
        <v>108</v>
      </c>
      <c r="G73" t="s">
        <v>108</v>
      </c>
      <c r="H73" t="s">
        <v>117</v>
      </c>
      <c r="I73" t="s">
        <v>108</v>
      </c>
      <c r="J73" t="s">
        <v>108</v>
      </c>
      <c r="K73">
        <v>21.53819</v>
      </c>
      <c r="L73">
        <v>1.1483540000000001</v>
      </c>
      <c r="M73">
        <v>19.347000000000001</v>
      </c>
      <c r="N73">
        <v>23.904</v>
      </c>
      <c r="O73" t="s">
        <v>203</v>
      </c>
      <c r="P73" t="s">
        <v>152</v>
      </c>
      <c r="Q73">
        <v>2.3650000000000002</v>
      </c>
      <c r="R73">
        <v>2.1909999999999998</v>
      </c>
      <c r="S73">
        <v>126204</v>
      </c>
      <c r="T73">
        <v>6717</v>
      </c>
      <c r="U73">
        <v>113366</v>
      </c>
      <c r="V73">
        <v>140065</v>
      </c>
      <c r="W73">
        <v>1947</v>
      </c>
      <c r="X73">
        <v>512</v>
      </c>
      <c r="Y73">
        <v>0</v>
      </c>
      <c r="Z73">
        <v>0</v>
      </c>
      <c r="AA73">
        <v>0</v>
      </c>
      <c r="AB73">
        <v>1</v>
      </c>
      <c r="AC73" t="s">
        <v>622</v>
      </c>
      <c r="AD73" t="s">
        <v>142</v>
      </c>
      <c r="AE73">
        <v>1.5185428338</v>
      </c>
      <c r="AF73" t="s">
        <v>112</v>
      </c>
    </row>
    <row r="74" spans="1:32">
      <c r="A74" t="s">
        <v>1617</v>
      </c>
      <c r="B74">
        <v>2012</v>
      </c>
      <c r="C74" t="s">
        <v>140</v>
      </c>
      <c r="D74" t="s">
        <v>108</v>
      </c>
      <c r="E74" t="s">
        <v>108</v>
      </c>
      <c r="F74" t="s">
        <v>108</v>
      </c>
      <c r="G74" t="s">
        <v>108</v>
      </c>
      <c r="H74" t="s">
        <v>119</v>
      </c>
      <c r="I74" t="s">
        <v>108</v>
      </c>
      <c r="J74" t="s">
        <v>108</v>
      </c>
      <c r="K74">
        <v>18.250506000000001</v>
      </c>
      <c r="L74">
        <v>0.82996999999999999</v>
      </c>
      <c r="M74">
        <v>16.661000000000001</v>
      </c>
      <c r="N74">
        <v>19.954999999999998</v>
      </c>
      <c r="O74" t="s">
        <v>203</v>
      </c>
      <c r="P74" t="s">
        <v>1618</v>
      </c>
      <c r="Q74">
        <v>1.7050000000000001</v>
      </c>
      <c r="R74">
        <v>1.589</v>
      </c>
      <c r="S74">
        <v>107193</v>
      </c>
      <c r="T74">
        <v>4894</v>
      </c>
      <c r="U74">
        <v>97858</v>
      </c>
      <c r="V74">
        <v>117205</v>
      </c>
      <c r="W74">
        <v>2224</v>
      </c>
      <c r="X74">
        <v>518</v>
      </c>
      <c r="Y74">
        <v>0</v>
      </c>
      <c r="Z74">
        <v>0</v>
      </c>
      <c r="AA74">
        <v>0</v>
      </c>
      <c r="AB74">
        <v>1</v>
      </c>
      <c r="AC74" t="s">
        <v>1619</v>
      </c>
      <c r="AD74" t="s">
        <v>142</v>
      </c>
      <c r="AE74">
        <v>1.0263710058</v>
      </c>
      <c r="AF74" t="s">
        <v>112</v>
      </c>
    </row>
    <row r="75" spans="1:32">
      <c r="A75" t="s">
        <v>1620</v>
      </c>
      <c r="B75">
        <v>2012</v>
      </c>
      <c r="C75" t="s">
        <v>140</v>
      </c>
      <c r="D75" t="s">
        <v>108</v>
      </c>
      <c r="E75" t="s">
        <v>108</v>
      </c>
      <c r="F75" t="s">
        <v>108</v>
      </c>
      <c r="G75" t="s">
        <v>108</v>
      </c>
      <c r="H75" t="s">
        <v>120</v>
      </c>
      <c r="I75" t="s">
        <v>108</v>
      </c>
      <c r="J75" t="s">
        <v>108</v>
      </c>
      <c r="K75">
        <v>17.921571</v>
      </c>
      <c r="L75">
        <v>0.98966900000000002</v>
      </c>
      <c r="M75">
        <v>16.041</v>
      </c>
      <c r="N75">
        <v>19.97</v>
      </c>
      <c r="O75" t="s">
        <v>203</v>
      </c>
      <c r="P75" t="s">
        <v>153</v>
      </c>
      <c r="Q75">
        <v>2.048</v>
      </c>
      <c r="R75">
        <v>1.88</v>
      </c>
      <c r="S75">
        <v>111014</v>
      </c>
      <c r="T75">
        <v>6146</v>
      </c>
      <c r="U75">
        <v>99367</v>
      </c>
      <c r="V75">
        <v>123701</v>
      </c>
      <c r="W75">
        <v>2205</v>
      </c>
      <c r="X75">
        <v>510</v>
      </c>
      <c r="Y75">
        <v>0</v>
      </c>
      <c r="Z75">
        <v>0</v>
      </c>
      <c r="AA75">
        <v>0</v>
      </c>
      <c r="AB75">
        <v>1</v>
      </c>
      <c r="AC75" t="s">
        <v>1621</v>
      </c>
      <c r="AD75" t="s">
        <v>142</v>
      </c>
      <c r="AE75">
        <v>1.4675265675</v>
      </c>
      <c r="AF75" t="s">
        <v>112</v>
      </c>
    </row>
    <row r="76" spans="1:32">
      <c r="A76" t="s">
        <v>1622</v>
      </c>
      <c r="B76">
        <v>2012</v>
      </c>
      <c r="C76" t="s">
        <v>140</v>
      </c>
      <c r="D76" t="s">
        <v>108</v>
      </c>
      <c r="E76" t="s">
        <v>108</v>
      </c>
      <c r="F76" t="s">
        <v>108</v>
      </c>
      <c r="G76" t="s">
        <v>108</v>
      </c>
      <c r="H76" t="s">
        <v>121</v>
      </c>
      <c r="I76" t="s">
        <v>108</v>
      </c>
      <c r="J76" t="s">
        <v>108</v>
      </c>
      <c r="K76">
        <v>13.430085</v>
      </c>
      <c r="L76">
        <v>0.90524199999999999</v>
      </c>
      <c r="M76">
        <v>11.733000000000001</v>
      </c>
      <c r="N76">
        <v>15.33</v>
      </c>
      <c r="O76" t="s">
        <v>203</v>
      </c>
      <c r="P76" t="s">
        <v>1623</v>
      </c>
      <c r="Q76">
        <v>1.9</v>
      </c>
      <c r="R76">
        <v>1.6970000000000001</v>
      </c>
      <c r="S76">
        <v>67968</v>
      </c>
      <c r="T76">
        <v>4589</v>
      </c>
      <c r="U76">
        <v>59381</v>
      </c>
      <c r="V76">
        <v>77582</v>
      </c>
      <c r="W76">
        <v>1940</v>
      </c>
      <c r="X76">
        <v>317</v>
      </c>
      <c r="Y76">
        <v>0</v>
      </c>
      <c r="Z76">
        <v>0</v>
      </c>
      <c r="AA76">
        <v>0</v>
      </c>
      <c r="AB76">
        <v>1</v>
      </c>
      <c r="AC76" t="s">
        <v>1544</v>
      </c>
      <c r="AD76" t="s">
        <v>142</v>
      </c>
      <c r="AE76">
        <v>1.3666618573</v>
      </c>
      <c r="AF76" t="s">
        <v>112</v>
      </c>
    </row>
    <row r="77" spans="1:32">
      <c r="A77" t="s">
        <v>1624</v>
      </c>
      <c r="B77">
        <v>2012</v>
      </c>
      <c r="C77" t="s">
        <v>140</v>
      </c>
      <c r="D77" t="s">
        <v>108</v>
      </c>
      <c r="E77" t="s">
        <v>108</v>
      </c>
      <c r="F77" t="s">
        <v>108</v>
      </c>
      <c r="G77" t="s">
        <v>108</v>
      </c>
      <c r="H77" t="s">
        <v>123</v>
      </c>
      <c r="I77" t="s">
        <v>108</v>
      </c>
      <c r="J77" t="s">
        <v>108</v>
      </c>
      <c r="K77">
        <v>7.6997220000000004</v>
      </c>
      <c r="L77">
        <v>0.79140699999999997</v>
      </c>
      <c r="M77">
        <v>6.2690000000000001</v>
      </c>
      <c r="N77">
        <v>9.4239999999999995</v>
      </c>
      <c r="O77" t="s">
        <v>203</v>
      </c>
      <c r="P77" t="s">
        <v>138</v>
      </c>
      <c r="Q77">
        <v>1.724</v>
      </c>
      <c r="R77">
        <v>1.431</v>
      </c>
      <c r="S77">
        <v>27284</v>
      </c>
      <c r="T77">
        <v>2802</v>
      </c>
      <c r="U77">
        <v>22215</v>
      </c>
      <c r="V77">
        <v>33394</v>
      </c>
      <c r="W77">
        <v>1614</v>
      </c>
      <c r="X77">
        <v>156</v>
      </c>
      <c r="Y77">
        <v>0</v>
      </c>
      <c r="Z77">
        <v>0</v>
      </c>
      <c r="AA77">
        <v>0</v>
      </c>
      <c r="AB77">
        <v>1</v>
      </c>
      <c r="AC77" t="s">
        <v>1501</v>
      </c>
      <c r="AD77" t="s">
        <v>142</v>
      </c>
      <c r="AE77">
        <v>1.4215296260000001</v>
      </c>
      <c r="AF77" t="s">
        <v>112</v>
      </c>
    </row>
    <row r="78" spans="1:32">
      <c r="A78" t="s">
        <v>1625</v>
      </c>
      <c r="B78">
        <v>2012</v>
      </c>
      <c r="C78" t="s">
        <v>140</v>
      </c>
      <c r="D78" t="s">
        <v>108</v>
      </c>
      <c r="E78" t="s">
        <v>108</v>
      </c>
      <c r="F78" t="s">
        <v>108</v>
      </c>
      <c r="G78" t="s">
        <v>108</v>
      </c>
      <c r="H78" t="s">
        <v>124</v>
      </c>
      <c r="I78" t="s">
        <v>108</v>
      </c>
      <c r="J78" t="s">
        <v>108</v>
      </c>
      <c r="K78">
        <v>3.9828939999999999</v>
      </c>
      <c r="L78">
        <v>0.563307</v>
      </c>
      <c r="M78">
        <v>2.9510000000000001</v>
      </c>
      <c r="N78">
        <v>5.2460000000000004</v>
      </c>
      <c r="O78" t="s">
        <v>203</v>
      </c>
      <c r="P78" t="s">
        <v>1626</v>
      </c>
      <c r="Q78">
        <v>1.2629999999999999</v>
      </c>
      <c r="R78">
        <v>1.032</v>
      </c>
      <c r="S78">
        <v>10830</v>
      </c>
      <c r="T78">
        <v>1535</v>
      </c>
      <c r="U78">
        <v>8025</v>
      </c>
      <c r="V78">
        <v>14264</v>
      </c>
      <c r="W78">
        <v>1401</v>
      </c>
      <c r="X78">
        <v>70</v>
      </c>
      <c r="Y78">
        <v>0</v>
      </c>
      <c r="Z78">
        <v>0</v>
      </c>
      <c r="AA78">
        <v>0</v>
      </c>
      <c r="AB78">
        <v>1.01</v>
      </c>
      <c r="AC78" t="s">
        <v>227</v>
      </c>
      <c r="AD78" t="s">
        <v>142</v>
      </c>
      <c r="AE78">
        <v>1.161637402</v>
      </c>
      <c r="AF78" t="s">
        <v>112</v>
      </c>
    </row>
    <row r="79" spans="1:32">
      <c r="A79" t="s">
        <v>1627</v>
      </c>
      <c r="B79">
        <v>2012</v>
      </c>
      <c r="C79" t="s">
        <v>140</v>
      </c>
      <c r="D79" t="s">
        <v>108</v>
      </c>
      <c r="E79" t="s">
        <v>108</v>
      </c>
      <c r="F79" t="s">
        <v>108</v>
      </c>
      <c r="G79" t="s">
        <v>108</v>
      </c>
      <c r="H79" t="s">
        <v>108</v>
      </c>
      <c r="I79" t="s">
        <v>108</v>
      </c>
      <c r="J79" t="s">
        <v>108</v>
      </c>
      <c r="K79">
        <v>15.541611</v>
      </c>
      <c r="L79">
        <v>0.45227699999999998</v>
      </c>
      <c r="M79">
        <v>14.664999999999999</v>
      </c>
      <c r="N79">
        <v>16.46</v>
      </c>
      <c r="O79" t="s">
        <v>203</v>
      </c>
      <c r="P79" t="s">
        <v>1628</v>
      </c>
      <c r="Q79">
        <v>0.91900000000000004</v>
      </c>
      <c r="R79">
        <v>0.876</v>
      </c>
      <c r="S79">
        <v>554168</v>
      </c>
      <c r="T79">
        <v>16133</v>
      </c>
      <c r="U79">
        <v>522921</v>
      </c>
      <c r="V79">
        <v>586922</v>
      </c>
      <c r="W79">
        <v>12952</v>
      </c>
      <c r="X79">
        <v>2461</v>
      </c>
      <c r="Y79">
        <v>0</v>
      </c>
      <c r="Z79">
        <v>0</v>
      </c>
      <c r="AA79">
        <v>0</v>
      </c>
      <c r="AB79">
        <v>1</v>
      </c>
      <c r="AC79" t="s">
        <v>1629</v>
      </c>
      <c r="AD79" t="s">
        <v>142</v>
      </c>
      <c r="AE79">
        <v>2.0182457952999999</v>
      </c>
      <c r="AF79" t="s">
        <v>112</v>
      </c>
    </row>
    <row r="80" spans="1:32">
      <c r="A80" t="s">
        <v>1630</v>
      </c>
      <c r="B80">
        <v>2012</v>
      </c>
      <c r="C80" t="s">
        <v>140</v>
      </c>
      <c r="D80" t="s">
        <v>108</v>
      </c>
      <c r="E80" t="s">
        <v>108</v>
      </c>
      <c r="F80" t="s">
        <v>108</v>
      </c>
      <c r="G80" t="s">
        <v>108</v>
      </c>
      <c r="H80" t="s">
        <v>108</v>
      </c>
      <c r="I80" t="s">
        <v>113</v>
      </c>
      <c r="J80" t="s">
        <v>108</v>
      </c>
      <c r="K80">
        <v>14.886889999999999</v>
      </c>
      <c r="L80">
        <v>0.54930699999999999</v>
      </c>
      <c r="M80">
        <v>13.83</v>
      </c>
      <c r="N80">
        <v>16.010000000000002</v>
      </c>
      <c r="O80" t="s">
        <v>203</v>
      </c>
      <c r="P80" t="s">
        <v>1631</v>
      </c>
      <c r="Q80">
        <v>1.123</v>
      </c>
      <c r="R80">
        <v>1.0569999999999999</v>
      </c>
      <c r="S80">
        <v>272322</v>
      </c>
      <c r="T80">
        <v>10012</v>
      </c>
      <c r="U80">
        <v>252983</v>
      </c>
      <c r="V80">
        <v>292866</v>
      </c>
      <c r="W80">
        <v>7506</v>
      </c>
      <c r="X80">
        <v>1459</v>
      </c>
      <c r="Y80">
        <v>0</v>
      </c>
      <c r="Z80">
        <v>0</v>
      </c>
      <c r="AA80">
        <v>0</v>
      </c>
      <c r="AB80">
        <v>1.01</v>
      </c>
      <c r="AC80" t="s">
        <v>1632</v>
      </c>
      <c r="AD80" t="s">
        <v>142</v>
      </c>
      <c r="AE80">
        <v>1.7872300415</v>
      </c>
      <c r="AF80" t="s">
        <v>112</v>
      </c>
    </row>
    <row r="81" spans="1:32">
      <c r="A81" t="s">
        <v>1633</v>
      </c>
      <c r="B81">
        <v>2012</v>
      </c>
      <c r="C81" t="s">
        <v>140</v>
      </c>
      <c r="D81" t="s">
        <v>108</v>
      </c>
      <c r="E81" t="s">
        <v>108</v>
      </c>
      <c r="F81" t="s">
        <v>108</v>
      </c>
      <c r="G81" t="s">
        <v>108</v>
      </c>
      <c r="H81" t="s">
        <v>108</v>
      </c>
      <c r="I81" t="s">
        <v>114</v>
      </c>
      <c r="J81" t="s">
        <v>108</v>
      </c>
      <c r="K81">
        <v>16.231338999999998</v>
      </c>
      <c r="L81">
        <v>0.67686100000000005</v>
      </c>
      <c r="M81">
        <v>14.933</v>
      </c>
      <c r="N81">
        <v>17.619</v>
      </c>
      <c r="O81" t="s">
        <v>203</v>
      </c>
      <c r="P81" t="s">
        <v>1588</v>
      </c>
      <c r="Q81">
        <v>1.3879999999999999</v>
      </c>
      <c r="R81">
        <v>1.2989999999999999</v>
      </c>
      <c r="S81">
        <v>281846</v>
      </c>
      <c r="T81">
        <v>11778</v>
      </c>
      <c r="U81">
        <v>259298</v>
      </c>
      <c r="V81">
        <v>305948</v>
      </c>
      <c r="W81">
        <v>5446</v>
      </c>
      <c r="X81">
        <v>1002</v>
      </c>
      <c r="Y81">
        <v>0</v>
      </c>
      <c r="Z81">
        <v>0</v>
      </c>
      <c r="AA81">
        <v>0</v>
      </c>
      <c r="AB81">
        <v>1</v>
      </c>
      <c r="AC81" t="s">
        <v>1634</v>
      </c>
      <c r="AD81" t="s">
        <v>142</v>
      </c>
      <c r="AE81">
        <v>1.8346851020999999</v>
      </c>
      <c r="AF81" t="s">
        <v>112</v>
      </c>
    </row>
    <row r="82" spans="1:32">
      <c r="A82" t="s">
        <v>1635</v>
      </c>
      <c r="B82">
        <v>2012</v>
      </c>
      <c r="C82" t="s">
        <v>140</v>
      </c>
      <c r="D82" t="s">
        <v>108</v>
      </c>
      <c r="E82" t="s">
        <v>108</v>
      </c>
      <c r="F82" t="s">
        <v>108</v>
      </c>
      <c r="G82" t="s">
        <v>127</v>
      </c>
      <c r="H82" t="s">
        <v>108</v>
      </c>
      <c r="I82" t="s">
        <v>108</v>
      </c>
      <c r="J82" t="s">
        <v>108</v>
      </c>
      <c r="K82">
        <v>13.440733</v>
      </c>
      <c r="L82">
        <v>0.53154999999999997</v>
      </c>
      <c r="M82">
        <v>12.420999999999999</v>
      </c>
      <c r="N82">
        <v>14.531000000000001</v>
      </c>
      <c r="O82" t="s">
        <v>203</v>
      </c>
      <c r="P82" t="s">
        <v>1636</v>
      </c>
      <c r="Q82">
        <v>1.0900000000000001</v>
      </c>
      <c r="R82">
        <v>1.02</v>
      </c>
      <c r="S82">
        <v>365400</v>
      </c>
      <c r="T82">
        <v>14744</v>
      </c>
      <c r="U82">
        <v>337668</v>
      </c>
      <c r="V82">
        <v>395031</v>
      </c>
      <c r="W82">
        <v>9609</v>
      </c>
      <c r="X82">
        <v>1516</v>
      </c>
      <c r="Y82">
        <v>0</v>
      </c>
      <c r="Z82">
        <v>0</v>
      </c>
      <c r="AA82">
        <v>0</v>
      </c>
      <c r="AB82">
        <v>1</v>
      </c>
      <c r="AC82" t="s">
        <v>1637</v>
      </c>
      <c r="AD82" t="s">
        <v>142</v>
      </c>
      <c r="AE82">
        <v>2.3333746528999999</v>
      </c>
      <c r="AF82" t="s">
        <v>112</v>
      </c>
    </row>
    <row r="83" spans="1:32">
      <c r="A83" t="s">
        <v>1638</v>
      </c>
      <c r="B83">
        <v>2012</v>
      </c>
      <c r="C83" t="s">
        <v>140</v>
      </c>
      <c r="D83" t="s">
        <v>108</v>
      </c>
      <c r="E83" t="s">
        <v>108</v>
      </c>
      <c r="F83" t="s">
        <v>108</v>
      </c>
      <c r="G83" t="s">
        <v>127</v>
      </c>
      <c r="H83" t="s">
        <v>108</v>
      </c>
      <c r="I83" t="s">
        <v>113</v>
      </c>
      <c r="J83" t="s">
        <v>108</v>
      </c>
      <c r="K83">
        <v>12.986495</v>
      </c>
      <c r="L83">
        <v>0.61502699999999999</v>
      </c>
      <c r="M83">
        <v>11.814</v>
      </c>
      <c r="N83">
        <v>14.256</v>
      </c>
      <c r="O83" t="s">
        <v>203</v>
      </c>
      <c r="P83" t="s">
        <v>1639</v>
      </c>
      <c r="Q83">
        <v>1.27</v>
      </c>
      <c r="R83">
        <v>1.1719999999999999</v>
      </c>
      <c r="S83">
        <v>181945</v>
      </c>
      <c r="T83">
        <v>8723</v>
      </c>
      <c r="U83">
        <v>165522</v>
      </c>
      <c r="V83">
        <v>199735</v>
      </c>
      <c r="W83">
        <v>5532</v>
      </c>
      <c r="X83">
        <v>884</v>
      </c>
      <c r="Y83">
        <v>0</v>
      </c>
      <c r="Z83">
        <v>0</v>
      </c>
      <c r="AA83">
        <v>0</v>
      </c>
      <c r="AB83">
        <v>1.01</v>
      </c>
      <c r="AC83" t="s">
        <v>1640</v>
      </c>
      <c r="AD83" t="s">
        <v>142</v>
      </c>
      <c r="AE83">
        <v>1.8514550354999999</v>
      </c>
      <c r="AF83" t="s">
        <v>112</v>
      </c>
    </row>
    <row r="84" spans="1:32">
      <c r="A84" t="s">
        <v>1641</v>
      </c>
      <c r="B84">
        <v>2012</v>
      </c>
      <c r="C84" t="s">
        <v>140</v>
      </c>
      <c r="D84" t="s">
        <v>108</v>
      </c>
      <c r="E84" t="s">
        <v>108</v>
      </c>
      <c r="F84" t="s">
        <v>108</v>
      </c>
      <c r="G84" t="s">
        <v>127</v>
      </c>
      <c r="H84" t="s">
        <v>108</v>
      </c>
      <c r="I84" t="s">
        <v>114</v>
      </c>
      <c r="J84" t="s">
        <v>108</v>
      </c>
      <c r="K84">
        <v>13.923748</v>
      </c>
      <c r="L84">
        <v>0.75318200000000002</v>
      </c>
      <c r="M84">
        <v>12.496</v>
      </c>
      <c r="N84">
        <v>15.486000000000001</v>
      </c>
      <c r="O84" t="s">
        <v>203</v>
      </c>
      <c r="P84" t="s">
        <v>1642</v>
      </c>
      <c r="Q84">
        <v>1.5629999999999999</v>
      </c>
      <c r="R84">
        <v>1.4279999999999999</v>
      </c>
      <c r="S84">
        <v>183454</v>
      </c>
      <c r="T84">
        <v>10139</v>
      </c>
      <c r="U84">
        <v>164637</v>
      </c>
      <c r="V84">
        <v>204042</v>
      </c>
      <c r="W84">
        <v>4077</v>
      </c>
      <c r="X84">
        <v>632</v>
      </c>
      <c r="Y84">
        <v>0</v>
      </c>
      <c r="Z84">
        <v>0</v>
      </c>
      <c r="AA84">
        <v>0</v>
      </c>
      <c r="AB84">
        <v>1</v>
      </c>
      <c r="AC84" t="s">
        <v>1643</v>
      </c>
      <c r="AD84" t="s">
        <v>142</v>
      </c>
      <c r="AE84">
        <v>1.9292754501</v>
      </c>
      <c r="AF84" t="s">
        <v>112</v>
      </c>
    </row>
    <row r="85" spans="1:32">
      <c r="A85" t="s">
        <v>1644</v>
      </c>
      <c r="B85">
        <v>2012</v>
      </c>
      <c r="C85" t="s">
        <v>140</v>
      </c>
      <c r="D85" t="s">
        <v>108</v>
      </c>
      <c r="E85" t="s">
        <v>108</v>
      </c>
      <c r="F85" t="s">
        <v>129</v>
      </c>
      <c r="G85" t="s">
        <v>108</v>
      </c>
      <c r="H85" t="s">
        <v>108</v>
      </c>
      <c r="I85" t="s">
        <v>108</v>
      </c>
      <c r="J85" t="s">
        <v>108</v>
      </c>
      <c r="K85">
        <v>8.6244230000000002</v>
      </c>
      <c r="L85">
        <v>1.2759819999999999</v>
      </c>
      <c r="M85">
        <v>6.407</v>
      </c>
      <c r="N85">
        <v>11.515000000000001</v>
      </c>
      <c r="O85" t="s">
        <v>203</v>
      </c>
      <c r="P85" t="s">
        <v>1380</v>
      </c>
      <c r="Q85">
        <v>2.891</v>
      </c>
      <c r="R85">
        <v>2.218</v>
      </c>
      <c r="S85">
        <v>34832</v>
      </c>
      <c r="T85">
        <v>5157</v>
      </c>
      <c r="U85">
        <v>25875</v>
      </c>
      <c r="V85">
        <v>46507</v>
      </c>
      <c r="W85">
        <v>1017</v>
      </c>
      <c r="X85">
        <v>81</v>
      </c>
      <c r="Y85">
        <v>0</v>
      </c>
      <c r="Z85">
        <v>0</v>
      </c>
      <c r="AA85">
        <v>0</v>
      </c>
      <c r="AB85">
        <v>1</v>
      </c>
      <c r="AC85" t="s">
        <v>1645</v>
      </c>
      <c r="AD85" t="s">
        <v>142</v>
      </c>
      <c r="AE85">
        <v>2.0990500704000001</v>
      </c>
      <c r="AF85" t="s">
        <v>112</v>
      </c>
    </row>
    <row r="86" spans="1:32">
      <c r="A86" t="s">
        <v>1646</v>
      </c>
      <c r="B86">
        <v>2012</v>
      </c>
      <c r="C86" t="s">
        <v>140</v>
      </c>
      <c r="D86" t="s">
        <v>108</v>
      </c>
      <c r="E86" t="s">
        <v>108</v>
      </c>
      <c r="F86" t="s">
        <v>129</v>
      </c>
      <c r="G86" t="s">
        <v>108</v>
      </c>
      <c r="H86" t="s">
        <v>108</v>
      </c>
      <c r="I86" t="s">
        <v>113</v>
      </c>
      <c r="J86" t="s">
        <v>108</v>
      </c>
      <c r="K86">
        <v>2.818038</v>
      </c>
      <c r="L86">
        <v>0.70769099999999996</v>
      </c>
      <c r="M86">
        <v>1.601</v>
      </c>
      <c r="N86">
        <v>4.5739999999999998</v>
      </c>
      <c r="O86" t="s">
        <v>203</v>
      </c>
      <c r="P86" t="s">
        <v>1647</v>
      </c>
      <c r="Q86">
        <v>1.756</v>
      </c>
      <c r="R86">
        <v>1.2170000000000001</v>
      </c>
      <c r="S86">
        <v>5425</v>
      </c>
      <c r="T86">
        <v>1340</v>
      </c>
      <c r="U86">
        <v>3081</v>
      </c>
      <c r="V86">
        <v>8805</v>
      </c>
      <c r="W86">
        <v>561</v>
      </c>
      <c r="X86">
        <v>22</v>
      </c>
      <c r="Y86">
        <v>0</v>
      </c>
      <c r="Z86">
        <v>0</v>
      </c>
      <c r="AA86">
        <v>0</v>
      </c>
      <c r="AB86">
        <v>1.01</v>
      </c>
      <c r="AC86" t="s">
        <v>443</v>
      </c>
      <c r="AD86" t="s">
        <v>142</v>
      </c>
      <c r="AE86">
        <v>1.0241007274</v>
      </c>
      <c r="AF86" t="s">
        <v>112</v>
      </c>
    </row>
    <row r="87" spans="1:32">
      <c r="A87" t="s">
        <v>1648</v>
      </c>
      <c r="B87">
        <v>2012</v>
      </c>
      <c r="C87" t="s">
        <v>140</v>
      </c>
      <c r="D87" t="s">
        <v>108</v>
      </c>
      <c r="E87" t="s">
        <v>108</v>
      </c>
      <c r="F87" t="s">
        <v>129</v>
      </c>
      <c r="G87" t="s">
        <v>108</v>
      </c>
      <c r="H87" t="s">
        <v>108</v>
      </c>
      <c r="I87" t="s">
        <v>114</v>
      </c>
      <c r="J87" t="s">
        <v>108</v>
      </c>
      <c r="K87">
        <v>13.912292000000001</v>
      </c>
      <c r="L87">
        <v>2.323515</v>
      </c>
      <c r="M87">
        <v>9.9079999999999995</v>
      </c>
      <c r="N87">
        <v>19.190000000000001</v>
      </c>
      <c r="O87" t="s">
        <v>203</v>
      </c>
      <c r="P87" t="s">
        <v>1649</v>
      </c>
      <c r="Q87">
        <v>5.2779999999999996</v>
      </c>
      <c r="R87">
        <v>4.0039999999999996</v>
      </c>
      <c r="S87">
        <v>29407</v>
      </c>
      <c r="T87">
        <v>4887</v>
      </c>
      <c r="U87">
        <v>20943</v>
      </c>
      <c r="V87">
        <v>40563</v>
      </c>
      <c r="W87">
        <v>456</v>
      </c>
      <c r="X87">
        <v>59</v>
      </c>
      <c r="Y87">
        <v>0</v>
      </c>
      <c r="Z87">
        <v>0</v>
      </c>
      <c r="AA87">
        <v>0</v>
      </c>
      <c r="AB87">
        <v>1</v>
      </c>
      <c r="AC87" t="s">
        <v>1290</v>
      </c>
      <c r="AD87" t="s">
        <v>142</v>
      </c>
      <c r="AE87">
        <v>2.0509849843999999</v>
      </c>
      <c r="AF87" t="s">
        <v>112</v>
      </c>
    </row>
    <row r="88" spans="1:32">
      <c r="A88" t="s">
        <v>1650</v>
      </c>
      <c r="B88">
        <v>2012</v>
      </c>
      <c r="C88" t="s">
        <v>140</v>
      </c>
      <c r="D88" t="s">
        <v>108</v>
      </c>
      <c r="E88" t="s">
        <v>130</v>
      </c>
      <c r="F88" t="s">
        <v>108</v>
      </c>
      <c r="G88" t="s">
        <v>108</v>
      </c>
      <c r="H88" t="s">
        <v>108</v>
      </c>
      <c r="I88" t="s">
        <v>108</v>
      </c>
      <c r="J88" t="s">
        <v>108</v>
      </c>
      <c r="K88">
        <v>22.058503999999999</v>
      </c>
      <c r="L88">
        <v>1.888976</v>
      </c>
      <c r="M88">
        <v>18.539000000000001</v>
      </c>
      <c r="N88">
        <v>26.033000000000001</v>
      </c>
      <c r="O88" t="s">
        <v>203</v>
      </c>
      <c r="P88" t="s">
        <v>1651</v>
      </c>
      <c r="Q88">
        <v>3.9740000000000002</v>
      </c>
      <c r="R88">
        <v>3.5190000000000001</v>
      </c>
      <c r="S88">
        <v>44917</v>
      </c>
      <c r="T88">
        <v>3868</v>
      </c>
      <c r="U88">
        <v>37750</v>
      </c>
      <c r="V88">
        <v>53009</v>
      </c>
      <c r="W88">
        <v>776</v>
      </c>
      <c r="X88">
        <v>198</v>
      </c>
      <c r="Y88">
        <v>0</v>
      </c>
      <c r="Z88">
        <v>0</v>
      </c>
      <c r="AA88">
        <v>0</v>
      </c>
      <c r="AB88">
        <v>1</v>
      </c>
      <c r="AC88" t="s">
        <v>1652</v>
      </c>
      <c r="AD88" t="s">
        <v>142</v>
      </c>
      <c r="AE88">
        <v>1.6084589570000001</v>
      </c>
      <c r="AF88" t="s">
        <v>112</v>
      </c>
    </row>
    <row r="89" spans="1:32">
      <c r="A89" t="s">
        <v>1653</v>
      </c>
      <c r="B89">
        <v>2012</v>
      </c>
      <c r="C89" t="s">
        <v>140</v>
      </c>
      <c r="D89" t="s">
        <v>108</v>
      </c>
      <c r="E89" t="s">
        <v>130</v>
      </c>
      <c r="F89" t="s">
        <v>108</v>
      </c>
      <c r="G89" t="s">
        <v>108</v>
      </c>
      <c r="H89" t="s">
        <v>108</v>
      </c>
      <c r="I89" t="s">
        <v>113</v>
      </c>
      <c r="J89" t="s">
        <v>108</v>
      </c>
      <c r="K89">
        <v>20.740117999999999</v>
      </c>
      <c r="L89">
        <v>2.4636369999999999</v>
      </c>
      <c r="M89">
        <v>16.274000000000001</v>
      </c>
      <c r="N89">
        <v>26.050999999999998</v>
      </c>
      <c r="O89" t="s">
        <v>203</v>
      </c>
      <c r="P89" t="s">
        <v>1654</v>
      </c>
      <c r="Q89">
        <v>5.3109999999999999</v>
      </c>
      <c r="R89">
        <v>4.4660000000000002</v>
      </c>
      <c r="S89">
        <v>22531</v>
      </c>
      <c r="T89">
        <v>2570</v>
      </c>
      <c r="U89">
        <v>17679</v>
      </c>
      <c r="V89">
        <v>28301</v>
      </c>
      <c r="W89">
        <v>454</v>
      </c>
      <c r="X89">
        <v>110</v>
      </c>
      <c r="Y89">
        <v>0</v>
      </c>
      <c r="Z89">
        <v>0</v>
      </c>
      <c r="AA89">
        <v>0</v>
      </c>
      <c r="AB89">
        <v>1.01</v>
      </c>
      <c r="AC89" t="s">
        <v>376</v>
      </c>
      <c r="AD89" t="s">
        <v>142</v>
      </c>
      <c r="AE89">
        <v>1.6725800566</v>
      </c>
      <c r="AF89" t="s">
        <v>112</v>
      </c>
    </row>
    <row r="90" spans="1:32">
      <c r="A90" t="s">
        <v>1655</v>
      </c>
      <c r="B90">
        <v>2012</v>
      </c>
      <c r="C90" t="s">
        <v>140</v>
      </c>
      <c r="D90" t="s">
        <v>108</v>
      </c>
      <c r="E90" t="s">
        <v>130</v>
      </c>
      <c r="F90" t="s">
        <v>108</v>
      </c>
      <c r="G90" t="s">
        <v>108</v>
      </c>
      <c r="H90" t="s">
        <v>108</v>
      </c>
      <c r="I90" t="s">
        <v>114</v>
      </c>
      <c r="J90" t="s">
        <v>108</v>
      </c>
      <c r="K90">
        <v>23.566310000000001</v>
      </c>
      <c r="L90">
        <v>2.517274</v>
      </c>
      <c r="M90">
        <v>18.940999999999999</v>
      </c>
      <c r="N90">
        <v>28.919</v>
      </c>
      <c r="O90" t="s">
        <v>203</v>
      </c>
      <c r="P90" t="s">
        <v>1656</v>
      </c>
      <c r="Q90">
        <v>5.3520000000000003</v>
      </c>
      <c r="R90">
        <v>4.6260000000000003</v>
      </c>
      <c r="S90">
        <v>22385</v>
      </c>
      <c r="T90">
        <v>2736</v>
      </c>
      <c r="U90">
        <v>17992</v>
      </c>
      <c r="V90">
        <v>27469</v>
      </c>
      <c r="W90">
        <v>322</v>
      </c>
      <c r="X90">
        <v>88</v>
      </c>
      <c r="Y90">
        <v>0</v>
      </c>
      <c r="Z90">
        <v>0</v>
      </c>
      <c r="AA90">
        <v>0</v>
      </c>
      <c r="AB90">
        <v>1</v>
      </c>
      <c r="AC90" t="s">
        <v>245</v>
      </c>
      <c r="AD90" t="s">
        <v>142</v>
      </c>
      <c r="AE90">
        <v>1.1292484937</v>
      </c>
      <c r="AF90" t="s">
        <v>112</v>
      </c>
    </row>
    <row r="91" spans="1:32">
      <c r="A91" t="s">
        <v>1657</v>
      </c>
      <c r="B91">
        <v>2012</v>
      </c>
      <c r="C91" t="s">
        <v>140</v>
      </c>
      <c r="D91" t="s">
        <v>131</v>
      </c>
      <c r="E91" t="s">
        <v>108</v>
      </c>
      <c r="F91" t="s">
        <v>108</v>
      </c>
      <c r="G91" t="s">
        <v>108</v>
      </c>
      <c r="H91" t="s">
        <v>108</v>
      </c>
      <c r="I91" t="s">
        <v>108</v>
      </c>
      <c r="J91" t="s">
        <v>108</v>
      </c>
      <c r="K91">
        <v>36.141616999999997</v>
      </c>
      <c r="L91">
        <v>1.210715</v>
      </c>
      <c r="M91">
        <v>33.776000000000003</v>
      </c>
      <c r="N91">
        <v>38.576999999999998</v>
      </c>
      <c r="O91" t="s">
        <v>203</v>
      </c>
      <c r="P91" t="s">
        <v>1658</v>
      </c>
      <c r="Q91">
        <v>2.4350000000000001</v>
      </c>
      <c r="R91">
        <v>2.3660000000000001</v>
      </c>
      <c r="S91">
        <v>162910</v>
      </c>
      <c r="T91">
        <v>5445</v>
      </c>
      <c r="U91">
        <v>152246</v>
      </c>
      <c r="V91">
        <v>173885</v>
      </c>
      <c r="W91">
        <v>2631</v>
      </c>
      <c r="X91">
        <v>978</v>
      </c>
      <c r="Y91">
        <v>0</v>
      </c>
      <c r="Z91">
        <v>0</v>
      </c>
      <c r="AA91">
        <v>0</v>
      </c>
      <c r="AB91">
        <v>1</v>
      </c>
      <c r="AC91" t="s">
        <v>1659</v>
      </c>
      <c r="AD91" t="s">
        <v>142</v>
      </c>
      <c r="AE91">
        <v>1.6703759866000001</v>
      </c>
      <c r="AF91" t="s">
        <v>112</v>
      </c>
    </row>
    <row r="92" spans="1:32">
      <c r="A92" t="s">
        <v>1660</v>
      </c>
      <c r="B92">
        <v>2012</v>
      </c>
      <c r="C92" t="s">
        <v>140</v>
      </c>
      <c r="D92" t="s">
        <v>131</v>
      </c>
      <c r="E92" t="s">
        <v>108</v>
      </c>
      <c r="F92" t="s">
        <v>108</v>
      </c>
      <c r="G92" t="s">
        <v>108</v>
      </c>
      <c r="H92" t="s">
        <v>108</v>
      </c>
      <c r="I92" t="s">
        <v>113</v>
      </c>
      <c r="J92" t="s">
        <v>108</v>
      </c>
      <c r="K92">
        <v>38.525939999999999</v>
      </c>
      <c r="L92">
        <v>1.2483519999999999</v>
      </c>
      <c r="M92">
        <v>36.081000000000003</v>
      </c>
      <c r="N92">
        <v>41.03</v>
      </c>
      <c r="O92" t="s">
        <v>203</v>
      </c>
      <c r="P92" t="s">
        <v>1661</v>
      </c>
      <c r="Q92">
        <v>2.504</v>
      </c>
      <c r="R92">
        <v>2.4449999999999998</v>
      </c>
      <c r="S92">
        <v>90103</v>
      </c>
      <c r="T92">
        <v>2928</v>
      </c>
      <c r="U92">
        <v>84384</v>
      </c>
      <c r="V92">
        <v>95960</v>
      </c>
      <c r="W92">
        <v>1622</v>
      </c>
      <c r="X92">
        <v>648</v>
      </c>
      <c r="Y92">
        <v>0</v>
      </c>
      <c r="Z92">
        <v>0</v>
      </c>
      <c r="AA92">
        <v>0</v>
      </c>
      <c r="AB92">
        <v>1</v>
      </c>
      <c r="AC92" t="s">
        <v>1662</v>
      </c>
      <c r="AD92" t="s">
        <v>142</v>
      </c>
      <c r="AE92">
        <v>1.066626345</v>
      </c>
      <c r="AF92" t="s">
        <v>112</v>
      </c>
    </row>
    <row r="93" spans="1:32">
      <c r="A93" t="s">
        <v>1663</v>
      </c>
      <c r="B93">
        <v>2012</v>
      </c>
      <c r="C93" t="s">
        <v>140</v>
      </c>
      <c r="D93" t="s">
        <v>131</v>
      </c>
      <c r="E93" t="s">
        <v>108</v>
      </c>
      <c r="F93" t="s">
        <v>108</v>
      </c>
      <c r="G93" t="s">
        <v>108</v>
      </c>
      <c r="H93" t="s">
        <v>108</v>
      </c>
      <c r="I93" t="s">
        <v>114</v>
      </c>
      <c r="J93" t="s">
        <v>108</v>
      </c>
      <c r="K93">
        <v>33.570433000000001</v>
      </c>
      <c r="L93">
        <v>1.996658</v>
      </c>
      <c r="M93">
        <v>29.731000000000002</v>
      </c>
      <c r="N93">
        <v>37.64</v>
      </c>
      <c r="O93" t="s">
        <v>203</v>
      </c>
      <c r="P93" t="s">
        <v>1664</v>
      </c>
      <c r="Q93">
        <v>4.069</v>
      </c>
      <c r="R93">
        <v>3.839</v>
      </c>
      <c r="S93">
        <v>72807</v>
      </c>
      <c r="T93">
        <v>4304</v>
      </c>
      <c r="U93">
        <v>64481</v>
      </c>
      <c r="V93">
        <v>81633</v>
      </c>
      <c r="W93">
        <v>1009</v>
      </c>
      <c r="X93">
        <v>330</v>
      </c>
      <c r="Y93">
        <v>0</v>
      </c>
      <c r="Z93">
        <v>0</v>
      </c>
      <c r="AA93">
        <v>0</v>
      </c>
      <c r="AB93">
        <v>1</v>
      </c>
      <c r="AC93" t="s">
        <v>535</v>
      </c>
      <c r="AD93" t="s">
        <v>142</v>
      </c>
      <c r="AE93">
        <v>1.8019774230000001</v>
      </c>
      <c r="AF93" t="s">
        <v>112</v>
      </c>
    </row>
    <row r="94" spans="1:32">
      <c r="A94" t="s">
        <v>1665</v>
      </c>
      <c r="B94">
        <v>2006</v>
      </c>
      <c r="C94" t="s">
        <v>159</v>
      </c>
      <c r="D94" t="s">
        <v>108</v>
      </c>
      <c r="E94" t="s">
        <v>108</v>
      </c>
      <c r="F94" t="s">
        <v>108</v>
      </c>
      <c r="G94" t="s">
        <v>108</v>
      </c>
      <c r="H94" t="s">
        <v>109</v>
      </c>
      <c r="I94" t="s">
        <v>108</v>
      </c>
      <c r="J94" t="s">
        <v>108</v>
      </c>
      <c r="K94">
        <v>2.5621119999999999</v>
      </c>
      <c r="L94">
        <v>0.65738799999999997</v>
      </c>
      <c r="M94">
        <v>1.4350000000000001</v>
      </c>
      <c r="N94">
        <v>4.2030000000000003</v>
      </c>
      <c r="O94" t="s">
        <v>203</v>
      </c>
      <c r="P94" t="s">
        <v>160</v>
      </c>
      <c r="Q94">
        <v>1.641</v>
      </c>
      <c r="R94">
        <v>1.127</v>
      </c>
      <c r="S94">
        <v>8191</v>
      </c>
      <c r="T94">
        <v>2102</v>
      </c>
      <c r="U94">
        <v>4588</v>
      </c>
      <c r="V94">
        <v>13436</v>
      </c>
      <c r="W94">
        <v>826</v>
      </c>
      <c r="X94">
        <v>25</v>
      </c>
      <c r="Y94">
        <v>0</v>
      </c>
      <c r="Z94">
        <v>0</v>
      </c>
      <c r="AA94">
        <v>0</v>
      </c>
      <c r="AB94">
        <v>1</v>
      </c>
      <c r="AC94" t="s">
        <v>326</v>
      </c>
      <c r="AD94" t="s">
        <v>161</v>
      </c>
      <c r="AE94">
        <v>1.4281405834000001</v>
      </c>
      <c r="AF94" t="s">
        <v>112</v>
      </c>
    </row>
    <row r="95" spans="1:32">
      <c r="A95" t="s">
        <v>1666</v>
      </c>
      <c r="B95">
        <v>2006</v>
      </c>
      <c r="C95" t="s">
        <v>159</v>
      </c>
      <c r="D95" t="s">
        <v>108</v>
      </c>
      <c r="E95" t="s">
        <v>108</v>
      </c>
      <c r="F95" t="s">
        <v>108</v>
      </c>
      <c r="G95" t="s">
        <v>108</v>
      </c>
      <c r="H95" t="s">
        <v>115</v>
      </c>
      <c r="I95" t="s">
        <v>108</v>
      </c>
      <c r="J95" t="s">
        <v>108</v>
      </c>
      <c r="K95">
        <v>7.3993760000000002</v>
      </c>
      <c r="L95">
        <v>1.027755</v>
      </c>
      <c r="M95">
        <v>5.6020000000000003</v>
      </c>
      <c r="N95">
        <v>9.7149999999999999</v>
      </c>
      <c r="O95" t="s">
        <v>203</v>
      </c>
      <c r="P95" t="s">
        <v>162</v>
      </c>
      <c r="Q95">
        <v>2.3159999999999998</v>
      </c>
      <c r="R95">
        <v>1.798</v>
      </c>
      <c r="S95">
        <v>21757</v>
      </c>
      <c r="T95">
        <v>3022</v>
      </c>
      <c r="U95">
        <v>16471</v>
      </c>
      <c r="V95">
        <v>28566</v>
      </c>
      <c r="W95">
        <v>834</v>
      </c>
      <c r="X95">
        <v>71</v>
      </c>
      <c r="Y95">
        <v>0</v>
      </c>
      <c r="Z95">
        <v>0</v>
      </c>
      <c r="AA95">
        <v>0</v>
      </c>
      <c r="AB95">
        <v>1</v>
      </c>
      <c r="AC95" t="s">
        <v>271</v>
      </c>
      <c r="AD95" t="s">
        <v>161</v>
      </c>
      <c r="AE95">
        <v>1.284148842</v>
      </c>
      <c r="AF95" t="s">
        <v>112</v>
      </c>
    </row>
    <row r="96" spans="1:32">
      <c r="A96" t="s">
        <v>1667</v>
      </c>
      <c r="B96">
        <v>2006</v>
      </c>
      <c r="C96" t="s">
        <v>159</v>
      </c>
      <c r="D96" t="s">
        <v>108</v>
      </c>
      <c r="E96" t="s">
        <v>108</v>
      </c>
      <c r="F96" t="s">
        <v>108</v>
      </c>
      <c r="G96" t="s">
        <v>108</v>
      </c>
      <c r="H96" t="s">
        <v>117</v>
      </c>
      <c r="I96" t="s">
        <v>108</v>
      </c>
      <c r="J96" t="s">
        <v>108</v>
      </c>
      <c r="K96">
        <v>16.002934</v>
      </c>
      <c r="L96">
        <v>1.01827</v>
      </c>
      <c r="M96">
        <v>14.084</v>
      </c>
      <c r="N96">
        <v>18.128</v>
      </c>
      <c r="O96" t="s">
        <v>203</v>
      </c>
      <c r="P96" t="s">
        <v>1668</v>
      </c>
      <c r="Q96">
        <v>2.125</v>
      </c>
      <c r="R96">
        <v>1.919</v>
      </c>
      <c r="S96">
        <v>87173</v>
      </c>
      <c r="T96">
        <v>5549</v>
      </c>
      <c r="U96">
        <v>76722</v>
      </c>
      <c r="V96">
        <v>98747</v>
      </c>
      <c r="W96">
        <v>2079</v>
      </c>
      <c r="X96">
        <v>319</v>
      </c>
      <c r="Y96">
        <v>0</v>
      </c>
      <c r="Z96">
        <v>0</v>
      </c>
      <c r="AA96">
        <v>0</v>
      </c>
      <c r="AB96">
        <v>1</v>
      </c>
      <c r="AC96" t="s">
        <v>1669</v>
      </c>
      <c r="AD96" t="s">
        <v>161</v>
      </c>
      <c r="AE96">
        <v>1.6029048218999999</v>
      </c>
      <c r="AF96" t="s">
        <v>112</v>
      </c>
    </row>
    <row r="97" spans="1:32">
      <c r="A97" t="s">
        <v>1670</v>
      </c>
      <c r="B97">
        <v>2006</v>
      </c>
      <c r="C97" t="s">
        <v>159</v>
      </c>
      <c r="D97" t="s">
        <v>108</v>
      </c>
      <c r="E97" t="s">
        <v>108</v>
      </c>
      <c r="F97" t="s">
        <v>108</v>
      </c>
      <c r="G97" t="s">
        <v>108</v>
      </c>
      <c r="H97" t="s">
        <v>119</v>
      </c>
      <c r="I97" t="s">
        <v>108</v>
      </c>
      <c r="J97" t="s">
        <v>108</v>
      </c>
      <c r="K97">
        <v>21.105407</v>
      </c>
      <c r="L97">
        <v>0.93216100000000002</v>
      </c>
      <c r="M97">
        <v>19.315000000000001</v>
      </c>
      <c r="N97">
        <v>23.013999999999999</v>
      </c>
      <c r="O97" t="s">
        <v>203</v>
      </c>
      <c r="P97" t="s">
        <v>163</v>
      </c>
      <c r="Q97">
        <v>1.909</v>
      </c>
      <c r="R97">
        <v>1.79</v>
      </c>
      <c r="S97">
        <v>133673</v>
      </c>
      <c r="T97">
        <v>5906</v>
      </c>
      <c r="U97">
        <v>122335</v>
      </c>
      <c r="V97">
        <v>145762</v>
      </c>
      <c r="W97">
        <v>2576</v>
      </c>
      <c r="X97">
        <v>498</v>
      </c>
      <c r="Y97">
        <v>0</v>
      </c>
      <c r="Z97">
        <v>0</v>
      </c>
      <c r="AA97">
        <v>0</v>
      </c>
      <c r="AB97">
        <v>1</v>
      </c>
      <c r="AC97" t="s">
        <v>1483</v>
      </c>
      <c r="AD97" t="s">
        <v>161</v>
      </c>
      <c r="AE97">
        <v>1.3437480196</v>
      </c>
      <c r="AF97" t="s">
        <v>112</v>
      </c>
    </row>
    <row r="98" spans="1:32">
      <c r="A98" t="s">
        <v>1671</v>
      </c>
      <c r="B98">
        <v>2006</v>
      </c>
      <c r="C98" t="s">
        <v>159</v>
      </c>
      <c r="D98" t="s">
        <v>108</v>
      </c>
      <c r="E98" t="s">
        <v>108</v>
      </c>
      <c r="F98" t="s">
        <v>108</v>
      </c>
      <c r="G98" t="s">
        <v>108</v>
      </c>
      <c r="H98" t="s">
        <v>120</v>
      </c>
      <c r="I98" t="s">
        <v>108</v>
      </c>
      <c r="J98" t="s">
        <v>108</v>
      </c>
      <c r="K98">
        <v>27.398568999999998</v>
      </c>
      <c r="L98">
        <v>1.3142720000000001</v>
      </c>
      <c r="M98">
        <v>24.87</v>
      </c>
      <c r="N98">
        <v>30.082000000000001</v>
      </c>
      <c r="O98" t="s">
        <v>203</v>
      </c>
      <c r="P98" t="s">
        <v>164</v>
      </c>
      <c r="Q98">
        <v>2.6829999999999998</v>
      </c>
      <c r="R98">
        <v>2.5289999999999999</v>
      </c>
      <c r="S98">
        <v>159742</v>
      </c>
      <c r="T98">
        <v>7663</v>
      </c>
      <c r="U98">
        <v>144997</v>
      </c>
      <c r="V98">
        <v>175385</v>
      </c>
      <c r="W98">
        <v>2079</v>
      </c>
      <c r="X98">
        <v>565</v>
      </c>
      <c r="Y98">
        <v>0</v>
      </c>
      <c r="Z98">
        <v>0</v>
      </c>
      <c r="AA98">
        <v>0</v>
      </c>
      <c r="AB98">
        <v>1</v>
      </c>
      <c r="AC98" t="s">
        <v>1672</v>
      </c>
      <c r="AD98" t="s">
        <v>161</v>
      </c>
      <c r="AE98">
        <v>1.8044426674</v>
      </c>
      <c r="AF98" t="s">
        <v>112</v>
      </c>
    </row>
    <row r="99" spans="1:32">
      <c r="A99" t="s">
        <v>1673</v>
      </c>
      <c r="B99">
        <v>2006</v>
      </c>
      <c r="C99" t="s">
        <v>159</v>
      </c>
      <c r="D99" t="s">
        <v>108</v>
      </c>
      <c r="E99" t="s">
        <v>108</v>
      </c>
      <c r="F99" t="s">
        <v>108</v>
      </c>
      <c r="G99" t="s">
        <v>108</v>
      </c>
      <c r="H99" t="s">
        <v>121</v>
      </c>
      <c r="I99" t="s">
        <v>108</v>
      </c>
      <c r="J99" t="s">
        <v>108</v>
      </c>
      <c r="K99">
        <v>32.299221000000003</v>
      </c>
      <c r="L99">
        <v>1.4725459999999999</v>
      </c>
      <c r="M99">
        <v>29.449000000000002</v>
      </c>
      <c r="N99">
        <v>35.286999999999999</v>
      </c>
      <c r="O99" t="s">
        <v>203</v>
      </c>
      <c r="P99" t="s">
        <v>1674</v>
      </c>
      <c r="Q99">
        <v>2.988</v>
      </c>
      <c r="R99">
        <v>2.85</v>
      </c>
      <c r="S99">
        <v>142530</v>
      </c>
      <c r="T99">
        <v>6498</v>
      </c>
      <c r="U99">
        <v>129954</v>
      </c>
      <c r="V99">
        <v>155714</v>
      </c>
      <c r="W99">
        <v>1729</v>
      </c>
      <c r="X99">
        <v>557</v>
      </c>
      <c r="Y99">
        <v>0</v>
      </c>
      <c r="Z99">
        <v>0</v>
      </c>
      <c r="AA99">
        <v>0</v>
      </c>
      <c r="AB99">
        <v>1</v>
      </c>
      <c r="AC99" t="s">
        <v>1675</v>
      </c>
      <c r="AD99" t="s">
        <v>161</v>
      </c>
      <c r="AE99">
        <v>1.7135453264</v>
      </c>
      <c r="AF99" t="s">
        <v>112</v>
      </c>
    </row>
    <row r="100" spans="1:32">
      <c r="A100" t="s">
        <v>1676</v>
      </c>
      <c r="B100">
        <v>2006</v>
      </c>
      <c r="C100" t="s">
        <v>159</v>
      </c>
      <c r="D100" t="s">
        <v>108</v>
      </c>
      <c r="E100" t="s">
        <v>108</v>
      </c>
      <c r="F100" t="s">
        <v>108</v>
      </c>
      <c r="G100" t="s">
        <v>108</v>
      </c>
      <c r="H100" t="s">
        <v>123</v>
      </c>
      <c r="I100" t="s">
        <v>108</v>
      </c>
      <c r="J100" t="s">
        <v>108</v>
      </c>
      <c r="K100">
        <v>38.221308999999998</v>
      </c>
      <c r="L100">
        <v>1.6375169999999999</v>
      </c>
      <c r="M100">
        <v>35.029000000000003</v>
      </c>
      <c r="N100">
        <v>41.518000000000001</v>
      </c>
      <c r="O100" t="s">
        <v>203</v>
      </c>
      <c r="P100" t="s">
        <v>1677</v>
      </c>
      <c r="Q100">
        <v>3.2970000000000002</v>
      </c>
      <c r="R100">
        <v>3.1920000000000002</v>
      </c>
      <c r="S100">
        <v>109084</v>
      </c>
      <c r="T100">
        <v>4673</v>
      </c>
      <c r="U100">
        <v>99974</v>
      </c>
      <c r="V100">
        <v>118493</v>
      </c>
      <c r="W100">
        <v>1304</v>
      </c>
      <c r="X100">
        <v>509</v>
      </c>
      <c r="Y100">
        <v>0</v>
      </c>
      <c r="Z100">
        <v>0</v>
      </c>
      <c r="AA100">
        <v>0</v>
      </c>
      <c r="AB100">
        <v>1</v>
      </c>
      <c r="AC100" t="s">
        <v>1524</v>
      </c>
      <c r="AD100" t="s">
        <v>161</v>
      </c>
      <c r="AE100">
        <v>1.4796932237</v>
      </c>
      <c r="AF100" t="s">
        <v>112</v>
      </c>
    </row>
    <row r="101" spans="1:32">
      <c r="A101" t="s">
        <v>1679</v>
      </c>
      <c r="B101">
        <v>2006</v>
      </c>
      <c r="C101" t="s">
        <v>159</v>
      </c>
      <c r="D101" t="s">
        <v>108</v>
      </c>
      <c r="E101" t="s">
        <v>108</v>
      </c>
      <c r="F101" t="s">
        <v>108</v>
      </c>
      <c r="G101" t="s">
        <v>108</v>
      </c>
      <c r="H101" t="s">
        <v>124</v>
      </c>
      <c r="I101" t="s">
        <v>108</v>
      </c>
      <c r="J101" t="s">
        <v>108</v>
      </c>
      <c r="K101">
        <v>41.292928000000003</v>
      </c>
      <c r="L101">
        <v>1.6420250000000001</v>
      </c>
      <c r="M101">
        <v>38.078000000000003</v>
      </c>
      <c r="N101">
        <v>44.584000000000003</v>
      </c>
      <c r="O101" t="s">
        <v>203</v>
      </c>
      <c r="P101" t="s">
        <v>1680</v>
      </c>
      <c r="Q101">
        <v>3.2909999999999999</v>
      </c>
      <c r="R101">
        <v>3.2149999999999999</v>
      </c>
      <c r="S101">
        <v>99504</v>
      </c>
      <c r="T101">
        <v>3957</v>
      </c>
      <c r="U101">
        <v>91756</v>
      </c>
      <c r="V101">
        <v>107435</v>
      </c>
      <c r="W101">
        <v>1056</v>
      </c>
      <c r="X101">
        <v>424</v>
      </c>
      <c r="Y101">
        <v>0</v>
      </c>
      <c r="Z101">
        <v>0</v>
      </c>
      <c r="AA101">
        <v>0</v>
      </c>
      <c r="AB101">
        <v>1</v>
      </c>
      <c r="AC101" t="s">
        <v>1681</v>
      </c>
      <c r="AD101" t="s">
        <v>161</v>
      </c>
      <c r="AE101">
        <v>1.1733995904000001</v>
      </c>
      <c r="AF101" t="s">
        <v>112</v>
      </c>
    </row>
    <row r="102" spans="1:32">
      <c r="A102" t="s">
        <v>1682</v>
      </c>
      <c r="B102">
        <v>2006</v>
      </c>
      <c r="C102" t="s">
        <v>159</v>
      </c>
      <c r="D102" t="s">
        <v>108</v>
      </c>
      <c r="E102" t="s">
        <v>108</v>
      </c>
      <c r="F102" t="s">
        <v>108</v>
      </c>
      <c r="G102" t="s">
        <v>108</v>
      </c>
      <c r="H102" t="s">
        <v>108</v>
      </c>
      <c r="I102" t="s">
        <v>108</v>
      </c>
      <c r="J102" t="s">
        <v>108</v>
      </c>
      <c r="K102">
        <v>22.786971999999999</v>
      </c>
      <c r="L102">
        <v>0.43524099999999999</v>
      </c>
      <c r="M102">
        <v>21.934999999999999</v>
      </c>
      <c r="N102">
        <v>23.661999999999999</v>
      </c>
      <c r="O102" t="s">
        <v>203</v>
      </c>
      <c r="P102" t="s">
        <v>1683</v>
      </c>
      <c r="Q102">
        <v>0.875</v>
      </c>
      <c r="R102">
        <v>0.85199999999999998</v>
      </c>
      <c r="S102">
        <v>761653</v>
      </c>
      <c r="T102">
        <v>14569</v>
      </c>
      <c r="U102">
        <v>733176</v>
      </c>
      <c r="V102">
        <v>790900</v>
      </c>
      <c r="W102">
        <v>12483</v>
      </c>
      <c r="X102">
        <v>2968</v>
      </c>
      <c r="Y102">
        <v>0</v>
      </c>
      <c r="Z102">
        <v>0</v>
      </c>
      <c r="AA102">
        <v>0</v>
      </c>
      <c r="AB102">
        <v>1</v>
      </c>
      <c r="AC102" t="s">
        <v>1684</v>
      </c>
      <c r="AD102" t="s">
        <v>161</v>
      </c>
      <c r="AE102">
        <v>1.3438995371</v>
      </c>
      <c r="AF102" t="s">
        <v>112</v>
      </c>
    </row>
    <row r="103" spans="1:32">
      <c r="A103" t="s">
        <v>1685</v>
      </c>
      <c r="B103">
        <v>2006</v>
      </c>
      <c r="C103" t="s">
        <v>159</v>
      </c>
      <c r="D103" t="s">
        <v>108</v>
      </c>
      <c r="E103" t="s">
        <v>108</v>
      </c>
      <c r="F103" t="s">
        <v>108</v>
      </c>
      <c r="G103" t="s">
        <v>108</v>
      </c>
      <c r="H103" t="s">
        <v>108</v>
      </c>
      <c r="I103" t="s">
        <v>113</v>
      </c>
      <c r="J103" t="s">
        <v>108</v>
      </c>
      <c r="K103">
        <v>20.171878</v>
      </c>
      <c r="L103">
        <v>0.56511699999999998</v>
      </c>
      <c r="M103">
        <v>19.074000000000002</v>
      </c>
      <c r="N103">
        <v>21.315999999999999</v>
      </c>
      <c r="O103" t="s">
        <v>203</v>
      </c>
      <c r="P103" t="s">
        <v>1686</v>
      </c>
      <c r="Q103">
        <v>1.1439999999999999</v>
      </c>
      <c r="R103">
        <v>1.0980000000000001</v>
      </c>
      <c r="S103">
        <v>348078</v>
      </c>
      <c r="T103">
        <v>9760</v>
      </c>
      <c r="U103">
        <v>329133</v>
      </c>
      <c r="V103">
        <v>367827</v>
      </c>
      <c r="W103">
        <v>7211</v>
      </c>
      <c r="X103">
        <v>1490</v>
      </c>
      <c r="Y103">
        <v>0</v>
      </c>
      <c r="Z103">
        <v>0</v>
      </c>
      <c r="AA103">
        <v>0</v>
      </c>
      <c r="AB103">
        <v>1</v>
      </c>
      <c r="AC103" t="s">
        <v>1687</v>
      </c>
      <c r="AD103" t="s">
        <v>161</v>
      </c>
      <c r="AE103">
        <v>1.4299118765000001</v>
      </c>
      <c r="AF103" t="s">
        <v>112</v>
      </c>
    </row>
    <row r="104" spans="1:32">
      <c r="A104" t="s">
        <v>1689</v>
      </c>
      <c r="B104">
        <v>2006</v>
      </c>
      <c r="C104" t="s">
        <v>159</v>
      </c>
      <c r="D104" t="s">
        <v>108</v>
      </c>
      <c r="E104" t="s">
        <v>108</v>
      </c>
      <c r="F104" t="s">
        <v>108</v>
      </c>
      <c r="G104" t="s">
        <v>108</v>
      </c>
      <c r="H104" t="s">
        <v>108</v>
      </c>
      <c r="I104" t="s">
        <v>114</v>
      </c>
      <c r="J104" t="s">
        <v>108</v>
      </c>
      <c r="K104">
        <v>25.577760000000001</v>
      </c>
      <c r="L104">
        <v>0.65209799999999996</v>
      </c>
      <c r="M104">
        <v>24.306000000000001</v>
      </c>
      <c r="N104">
        <v>26.893000000000001</v>
      </c>
      <c r="O104" t="s">
        <v>203</v>
      </c>
      <c r="P104" t="s">
        <v>1690</v>
      </c>
      <c r="Q104">
        <v>1.3149999999999999</v>
      </c>
      <c r="R104">
        <v>1.272</v>
      </c>
      <c r="S104">
        <v>413574</v>
      </c>
      <c r="T104">
        <v>10549</v>
      </c>
      <c r="U104">
        <v>393005</v>
      </c>
      <c r="V104">
        <v>434838</v>
      </c>
      <c r="W104">
        <v>5272</v>
      </c>
      <c r="X104">
        <v>1478</v>
      </c>
      <c r="Y104">
        <v>0</v>
      </c>
      <c r="Z104">
        <v>0</v>
      </c>
      <c r="AA104">
        <v>0</v>
      </c>
      <c r="AB104">
        <v>1</v>
      </c>
      <c r="AC104" t="s">
        <v>1691</v>
      </c>
      <c r="AD104" t="s">
        <v>161</v>
      </c>
      <c r="AE104">
        <v>1.1774805695999999</v>
      </c>
      <c r="AF104" t="s">
        <v>112</v>
      </c>
    </row>
    <row r="105" spans="1:32">
      <c r="A105" t="s">
        <v>1692</v>
      </c>
      <c r="B105">
        <v>2006</v>
      </c>
      <c r="C105" t="s">
        <v>159</v>
      </c>
      <c r="D105" t="s">
        <v>108</v>
      </c>
      <c r="E105" t="s">
        <v>108</v>
      </c>
      <c r="F105" t="s">
        <v>108</v>
      </c>
      <c r="G105" t="s">
        <v>127</v>
      </c>
      <c r="H105" t="s">
        <v>108</v>
      </c>
      <c r="I105" t="s">
        <v>108</v>
      </c>
      <c r="J105" t="s">
        <v>108</v>
      </c>
      <c r="K105">
        <v>24.838111999999999</v>
      </c>
      <c r="L105">
        <v>0.53812300000000002</v>
      </c>
      <c r="M105">
        <v>23.786000000000001</v>
      </c>
      <c r="N105">
        <v>25.920999999999999</v>
      </c>
      <c r="O105" t="s">
        <v>203</v>
      </c>
      <c r="P105" t="s">
        <v>1693</v>
      </c>
      <c r="Q105">
        <v>1.083</v>
      </c>
      <c r="R105">
        <v>1.052</v>
      </c>
      <c r="S105">
        <v>676008</v>
      </c>
      <c r="T105">
        <v>14889</v>
      </c>
      <c r="U105">
        <v>647370</v>
      </c>
      <c r="V105">
        <v>705481</v>
      </c>
      <c r="W105">
        <v>8592</v>
      </c>
      <c r="X105">
        <v>2339</v>
      </c>
      <c r="Y105">
        <v>0</v>
      </c>
      <c r="Z105">
        <v>0</v>
      </c>
      <c r="AA105">
        <v>0</v>
      </c>
      <c r="AB105">
        <v>1</v>
      </c>
      <c r="AC105" t="s">
        <v>1694</v>
      </c>
      <c r="AD105" t="s">
        <v>161</v>
      </c>
      <c r="AE105">
        <v>1.3325740148</v>
      </c>
      <c r="AF105" t="s">
        <v>112</v>
      </c>
    </row>
    <row r="106" spans="1:32">
      <c r="A106" t="s">
        <v>1695</v>
      </c>
      <c r="B106">
        <v>2006</v>
      </c>
      <c r="C106" t="s">
        <v>159</v>
      </c>
      <c r="D106" t="s">
        <v>108</v>
      </c>
      <c r="E106" t="s">
        <v>108</v>
      </c>
      <c r="F106" t="s">
        <v>108</v>
      </c>
      <c r="G106" t="s">
        <v>127</v>
      </c>
      <c r="H106" t="s">
        <v>108</v>
      </c>
      <c r="I106" t="s">
        <v>113</v>
      </c>
      <c r="J106" t="s">
        <v>108</v>
      </c>
      <c r="K106">
        <v>22.215188999999999</v>
      </c>
      <c r="L106">
        <v>0.68329899999999999</v>
      </c>
      <c r="M106">
        <v>20.888999999999999</v>
      </c>
      <c r="N106">
        <v>23.6</v>
      </c>
      <c r="O106" t="s">
        <v>203</v>
      </c>
      <c r="P106" t="s">
        <v>1696</v>
      </c>
      <c r="Q106">
        <v>1.385</v>
      </c>
      <c r="R106">
        <v>1.3260000000000001</v>
      </c>
      <c r="S106">
        <v>311962</v>
      </c>
      <c r="T106">
        <v>9570</v>
      </c>
      <c r="U106">
        <v>293340</v>
      </c>
      <c r="V106">
        <v>331413</v>
      </c>
      <c r="W106">
        <v>4940</v>
      </c>
      <c r="X106">
        <v>1164</v>
      </c>
      <c r="Y106">
        <v>0</v>
      </c>
      <c r="Z106">
        <v>0</v>
      </c>
      <c r="AA106">
        <v>0</v>
      </c>
      <c r="AB106">
        <v>1</v>
      </c>
      <c r="AC106" t="s">
        <v>1697</v>
      </c>
      <c r="AD106" t="s">
        <v>161</v>
      </c>
      <c r="AE106">
        <v>1.3344921860000001</v>
      </c>
      <c r="AF106" t="s">
        <v>112</v>
      </c>
    </row>
    <row r="107" spans="1:32">
      <c r="A107" t="s">
        <v>1698</v>
      </c>
      <c r="B107">
        <v>2006</v>
      </c>
      <c r="C107" t="s">
        <v>159</v>
      </c>
      <c r="D107" t="s">
        <v>108</v>
      </c>
      <c r="E107" t="s">
        <v>108</v>
      </c>
      <c r="F107" t="s">
        <v>108</v>
      </c>
      <c r="G107" t="s">
        <v>127</v>
      </c>
      <c r="H107" t="s">
        <v>108</v>
      </c>
      <c r="I107" t="s">
        <v>114</v>
      </c>
      <c r="J107" t="s">
        <v>108</v>
      </c>
      <c r="K107">
        <v>27.634034</v>
      </c>
      <c r="L107">
        <v>0.80720800000000004</v>
      </c>
      <c r="M107">
        <v>26.062000000000001</v>
      </c>
      <c r="N107">
        <v>29.263999999999999</v>
      </c>
      <c r="O107" t="s">
        <v>203</v>
      </c>
      <c r="P107" t="s">
        <v>1699</v>
      </c>
      <c r="Q107">
        <v>1.63</v>
      </c>
      <c r="R107">
        <v>1.5720000000000001</v>
      </c>
      <c r="S107">
        <v>364046</v>
      </c>
      <c r="T107">
        <v>10725</v>
      </c>
      <c r="U107">
        <v>343330</v>
      </c>
      <c r="V107">
        <v>385517</v>
      </c>
      <c r="W107">
        <v>3652</v>
      </c>
      <c r="X107">
        <v>1175</v>
      </c>
      <c r="Y107">
        <v>0</v>
      </c>
      <c r="Z107">
        <v>0</v>
      </c>
      <c r="AA107">
        <v>0</v>
      </c>
      <c r="AB107">
        <v>1</v>
      </c>
      <c r="AC107" t="s">
        <v>1700</v>
      </c>
      <c r="AD107" t="s">
        <v>161</v>
      </c>
      <c r="AE107">
        <v>1.1896090289000001</v>
      </c>
      <c r="AF107" t="s">
        <v>112</v>
      </c>
    </row>
    <row r="108" spans="1:32">
      <c r="A108" t="s">
        <v>1701</v>
      </c>
      <c r="B108">
        <v>2006</v>
      </c>
      <c r="C108" t="s">
        <v>159</v>
      </c>
      <c r="D108" t="s">
        <v>108</v>
      </c>
      <c r="E108" t="s">
        <v>108</v>
      </c>
      <c r="F108" t="s">
        <v>129</v>
      </c>
      <c r="G108" t="s">
        <v>108</v>
      </c>
      <c r="H108" t="s">
        <v>108</v>
      </c>
      <c r="I108" t="s">
        <v>108</v>
      </c>
      <c r="J108" t="s">
        <v>108</v>
      </c>
      <c r="K108">
        <v>8.1085080000000005</v>
      </c>
      <c r="L108">
        <v>0.96959700000000004</v>
      </c>
      <c r="M108">
        <v>6.3810000000000002</v>
      </c>
      <c r="N108">
        <v>10.252000000000001</v>
      </c>
      <c r="O108" t="s">
        <v>203</v>
      </c>
      <c r="P108" t="s">
        <v>1702</v>
      </c>
      <c r="Q108">
        <v>2.1440000000000001</v>
      </c>
      <c r="R108">
        <v>1.7270000000000001</v>
      </c>
      <c r="S108">
        <v>23930</v>
      </c>
      <c r="T108">
        <v>2863</v>
      </c>
      <c r="U108">
        <v>18833</v>
      </c>
      <c r="V108">
        <v>30256</v>
      </c>
      <c r="W108">
        <v>1512</v>
      </c>
      <c r="X108">
        <v>140</v>
      </c>
      <c r="Y108">
        <v>0</v>
      </c>
      <c r="Z108">
        <v>0</v>
      </c>
      <c r="AA108">
        <v>0</v>
      </c>
      <c r="AB108">
        <v>1</v>
      </c>
      <c r="AC108" t="s">
        <v>240</v>
      </c>
      <c r="AD108" t="s">
        <v>161</v>
      </c>
      <c r="AE108">
        <v>1.9064746943999999</v>
      </c>
      <c r="AF108" t="s">
        <v>112</v>
      </c>
    </row>
    <row r="109" spans="1:32">
      <c r="A109" t="s">
        <v>1703</v>
      </c>
      <c r="B109">
        <v>2006</v>
      </c>
      <c r="C109" t="s">
        <v>159</v>
      </c>
      <c r="D109" t="s">
        <v>108</v>
      </c>
      <c r="E109" t="s">
        <v>108</v>
      </c>
      <c r="F109" t="s">
        <v>129</v>
      </c>
      <c r="G109" t="s">
        <v>108</v>
      </c>
      <c r="H109" t="s">
        <v>108</v>
      </c>
      <c r="I109" t="s">
        <v>113</v>
      </c>
      <c r="J109" t="s">
        <v>108</v>
      </c>
      <c r="K109">
        <v>3.428782</v>
      </c>
      <c r="L109">
        <v>0.80985300000000005</v>
      </c>
      <c r="M109">
        <v>2.0219999999999998</v>
      </c>
      <c r="N109">
        <v>5.41</v>
      </c>
      <c r="O109" t="s">
        <v>203</v>
      </c>
      <c r="P109" t="s">
        <v>965</v>
      </c>
      <c r="Q109">
        <v>1.9810000000000001</v>
      </c>
      <c r="R109">
        <v>1.407</v>
      </c>
      <c r="S109">
        <v>5350</v>
      </c>
      <c r="T109">
        <v>1264</v>
      </c>
      <c r="U109">
        <v>3155</v>
      </c>
      <c r="V109">
        <v>8442</v>
      </c>
      <c r="W109">
        <v>856</v>
      </c>
      <c r="X109">
        <v>42</v>
      </c>
      <c r="Y109">
        <v>0</v>
      </c>
      <c r="Z109">
        <v>0</v>
      </c>
      <c r="AA109">
        <v>0</v>
      </c>
      <c r="AB109">
        <v>1</v>
      </c>
      <c r="AC109" t="s">
        <v>254</v>
      </c>
      <c r="AD109" t="s">
        <v>161</v>
      </c>
      <c r="AE109">
        <v>1.6935234921</v>
      </c>
      <c r="AF109" t="s">
        <v>112</v>
      </c>
    </row>
    <row r="110" spans="1:32">
      <c r="A110" t="s">
        <v>1704</v>
      </c>
      <c r="B110">
        <v>2006</v>
      </c>
      <c r="C110" t="s">
        <v>159</v>
      </c>
      <c r="D110" t="s">
        <v>108</v>
      </c>
      <c r="E110" t="s">
        <v>108</v>
      </c>
      <c r="F110" t="s">
        <v>129</v>
      </c>
      <c r="G110" t="s">
        <v>108</v>
      </c>
      <c r="H110" t="s">
        <v>108</v>
      </c>
      <c r="I110" t="s">
        <v>114</v>
      </c>
      <c r="J110" t="s">
        <v>108</v>
      </c>
      <c r="K110">
        <v>13.358821000000001</v>
      </c>
      <c r="L110">
        <v>1.9624299999999999</v>
      </c>
      <c r="M110">
        <v>9.9209999999999994</v>
      </c>
      <c r="N110">
        <v>17.751999999999999</v>
      </c>
      <c r="O110" t="s">
        <v>203</v>
      </c>
      <c r="P110" t="s">
        <v>491</v>
      </c>
      <c r="Q110">
        <v>4.3940000000000001</v>
      </c>
      <c r="R110">
        <v>3.4369999999999998</v>
      </c>
      <c r="S110">
        <v>18580</v>
      </c>
      <c r="T110">
        <v>2731</v>
      </c>
      <c r="U110">
        <v>13799</v>
      </c>
      <c r="V110">
        <v>24691</v>
      </c>
      <c r="W110">
        <v>656</v>
      </c>
      <c r="X110">
        <v>98</v>
      </c>
      <c r="Y110">
        <v>0</v>
      </c>
      <c r="Z110">
        <v>0</v>
      </c>
      <c r="AA110">
        <v>0</v>
      </c>
      <c r="AB110">
        <v>1</v>
      </c>
      <c r="AC110" t="s">
        <v>212</v>
      </c>
      <c r="AD110" t="s">
        <v>161</v>
      </c>
      <c r="AE110">
        <v>2.1794009278000002</v>
      </c>
      <c r="AF110" t="s">
        <v>112</v>
      </c>
    </row>
    <row r="111" spans="1:32">
      <c r="A111" t="s">
        <v>1705</v>
      </c>
      <c r="B111">
        <v>2006</v>
      </c>
      <c r="C111" t="s">
        <v>159</v>
      </c>
      <c r="D111" t="s">
        <v>108</v>
      </c>
      <c r="E111" t="s">
        <v>130</v>
      </c>
      <c r="F111" t="s">
        <v>108</v>
      </c>
      <c r="G111" t="s">
        <v>108</v>
      </c>
      <c r="H111" t="s">
        <v>108</v>
      </c>
      <c r="I111" t="s">
        <v>108</v>
      </c>
      <c r="J111" t="s">
        <v>108</v>
      </c>
      <c r="K111">
        <v>15.961404999999999</v>
      </c>
      <c r="L111">
        <v>1.42936</v>
      </c>
      <c r="M111">
        <v>13.324999999999999</v>
      </c>
      <c r="N111">
        <v>19.004999999999999</v>
      </c>
      <c r="O111" t="s">
        <v>203</v>
      </c>
      <c r="P111" t="s">
        <v>1706</v>
      </c>
      <c r="Q111">
        <v>3.0430000000000001</v>
      </c>
      <c r="R111">
        <v>2.6360000000000001</v>
      </c>
      <c r="S111">
        <v>27953</v>
      </c>
      <c r="T111">
        <v>2520</v>
      </c>
      <c r="U111">
        <v>23336</v>
      </c>
      <c r="V111">
        <v>33283</v>
      </c>
      <c r="W111">
        <v>1032</v>
      </c>
      <c r="X111">
        <v>177</v>
      </c>
      <c r="Y111">
        <v>0</v>
      </c>
      <c r="Z111">
        <v>0</v>
      </c>
      <c r="AA111">
        <v>0</v>
      </c>
      <c r="AB111">
        <v>1</v>
      </c>
      <c r="AC111" t="s">
        <v>339</v>
      </c>
      <c r="AD111" t="s">
        <v>161</v>
      </c>
      <c r="AE111">
        <v>1.5703348050999999</v>
      </c>
      <c r="AF111" t="s">
        <v>112</v>
      </c>
    </row>
    <row r="112" spans="1:32">
      <c r="A112" t="s">
        <v>1707</v>
      </c>
      <c r="B112">
        <v>2006</v>
      </c>
      <c r="C112" t="s">
        <v>159</v>
      </c>
      <c r="D112" t="s">
        <v>108</v>
      </c>
      <c r="E112" t="s">
        <v>130</v>
      </c>
      <c r="F112" t="s">
        <v>108</v>
      </c>
      <c r="G112" t="s">
        <v>108</v>
      </c>
      <c r="H112" t="s">
        <v>108</v>
      </c>
      <c r="I112" t="s">
        <v>113</v>
      </c>
      <c r="J112" t="s">
        <v>108</v>
      </c>
      <c r="K112">
        <v>14.234411</v>
      </c>
      <c r="L112">
        <v>1.6360699999999999</v>
      </c>
      <c r="M112">
        <v>11.286</v>
      </c>
      <c r="N112">
        <v>17.797999999999998</v>
      </c>
      <c r="O112" t="s">
        <v>203</v>
      </c>
      <c r="P112" t="s">
        <v>1708</v>
      </c>
      <c r="Q112">
        <v>3.5640000000000001</v>
      </c>
      <c r="R112">
        <v>2.948</v>
      </c>
      <c r="S112">
        <v>12921</v>
      </c>
      <c r="T112">
        <v>1495</v>
      </c>
      <c r="U112">
        <v>10245</v>
      </c>
      <c r="V112">
        <v>16156</v>
      </c>
      <c r="W112">
        <v>599</v>
      </c>
      <c r="X112">
        <v>88</v>
      </c>
      <c r="Y112">
        <v>0</v>
      </c>
      <c r="Z112">
        <v>0</v>
      </c>
      <c r="AA112">
        <v>0</v>
      </c>
      <c r="AB112">
        <v>1</v>
      </c>
      <c r="AC112" t="s">
        <v>301</v>
      </c>
      <c r="AD112" t="s">
        <v>161</v>
      </c>
      <c r="AE112">
        <v>1.3111503502999999</v>
      </c>
      <c r="AF112" t="s">
        <v>112</v>
      </c>
    </row>
    <row r="113" spans="1:32">
      <c r="A113" t="s">
        <v>1709</v>
      </c>
      <c r="B113">
        <v>2006</v>
      </c>
      <c r="C113" t="s">
        <v>159</v>
      </c>
      <c r="D113" t="s">
        <v>108</v>
      </c>
      <c r="E113" t="s">
        <v>130</v>
      </c>
      <c r="F113" t="s">
        <v>108</v>
      </c>
      <c r="G113" t="s">
        <v>108</v>
      </c>
      <c r="H113" t="s">
        <v>108</v>
      </c>
      <c r="I113" t="s">
        <v>114</v>
      </c>
      <c r="J113" t="s">
        <v>108</v>
      </c>
      <c r="K113">
        <v>17.819731999999998</v>
      </c>
      <c r="L113">
        <v>2.1381329999999998</v>
      </c>
      <c r="M113">
        <v>13.964</v>
      </c>
      <c r="N113">
        <v>22.462</v>
      </c>
      <c r="O113" t="s">
        <v>203</v>
      </c>
      <c r="P113" t="s">
        <v>1710</v>
      </c>
      <c r="Q113">
        <v>4.6420000000000003</v>
      </c>
      <c r="R113">
        <v>3.8559999999999999</v>
      </c>
      <c r="S113">
        <v>15032</v>
      </c>
      <c r="T113">
        <v>1808</v>
      </c>
      <c r="U113">
        <v>11780</v>
      </c>
      <c r="V113">
        <v>18948</v>
      </c>
      <c r="W113">
        <v>433</v>
      </c>
      <c r="X113">
        <v>89</v>
      </c>
      <c r="Y113">
        <v>0</v>
      </c>
      <c r="Z113">
        <v>0</v>
      </c>
      <c r="AA113">
        <v>0</v>
      </c>
      <c r="AB113">
        <v>1</v>
      </c>
      <c r="AC113" t="s">
        <v>734</v>
      </c>
      <c r="AD113" t="s">
        <v>161</v>
      </c>
      <c r="AE113">
        <v>1.3486042898999999</v>
      </c>
      <c r="AF113" t="s">
        <v>112</v>
      </c>
    </row>
    <row r="114" spans="1:32">
      <c r="A114" t="s">
        <v>1711</v>
      </c>
      <c r="B114">
        <v>2006</v>
      </c>
      <c r="C114" t="s">
        <v>159</v>
      </c>
      <c r="D114" t="s">
        <v>131</v>
      </c>
      <c r="E114" t="s">
        <v>108</v>
      </c>
      <c r="F114" t="s">
        <v>108</v>
      </c>
      <c r="G114" t="s">
        <v>108</v>
      </c>
      <c r="H114" t="s">
        <v>108</v>
      </c>
      <c r="I114" t="s">
        <v>108</v>
      </c>
      <c r="J114" t="s">
        <v>108</v>
      </c>
      <c r="K114">
        <v>19.562654999999999</v>
      </c>
      <c r="L114">
        <v>0.78712499999999996</v>
      </c>
      <c r="M114">
        <v>18.047999999999998</v>
      </c>
      <c r="N114">
        <v>21.172000000000001</v>
      </c>
      <c r="O114" t="s">
        <v>203</v>
      </c>
      <c r="P114" t="s">
        <v>1712</v>
      </c>
      <c r="Q114">
        <v>1.609</v>
      </c>
      <c r="R114">
        <v>1.5149999999999999</v>
      </c>
      <c r="S114">
        <v>81279</v>
      </c>
      <c r="T114">
        <v>3263</v>
      </c>
      <c r="U114">
        <v>74986</v>
      </c>
      <c r="V114">
        <v>87963</v>
      </c>
      <c r="W114">
        <v>3157</v>
      </c>
      <c r="X114">
        <v>687</v>
      </c>
      <c r="Y114">
        <v>0</v>
      </c>
      <c r="Z114">
        <v>0</v>
      </c>
      <c r="AA114">
        <v>0</v>
      </c>
      <c r="AB114">
        <v>1</v>
      </c>
      <c r="AC114" t="s">
        <v>1713</v>
      </c>
      <c r="AD114" t="s">
        <v>161</v>
      </c>
      <c r="AE114">
        <v>1.2426223703999999</v>
      </c>
      <c r="AF114" t="s">
        <v>112</v>
      </c>
    </row>
    <row r="115" spans="1:32">
      <c r="A115" t="s">
        <v>1714</v>
      </c>
      <c r="B115">
        <v>2006</v>
      </c>
      <c r="C115" t="s">
        <v>159</v>
      </c>
      <c r="D115" t="s">
        <v>131</v>
      </c>
      <c r="E115" t="s">
        <v>108</v>
      </c>
      <c r="F115" t="s">
        <v>108</v>
      </c>
      <c r="G115" t="s">
        <v>108</v>
      </c>
      <c r="H115" t="s">
        <v>108</v>
      </c>
      <c r="I115" t="s">
        <v>113</v>
      </c>
      <c r="J115" t="s">
        <v>108</v>
      </c>
      <c r="K115">
        <v>20.518411</v>
      </c>
      <c r="L115">
        <v>1.1165639999999999</v>
      </c>
      <c r="M115">
        <v>18.391999999999999</v>
      </c>
      <c r="N115">
        <v>22.821999999999999</v>
      </c>
      <c r="O115" t="s">
        <v>203</v>
      </c>
      <c r="P115" t="s">
        <v>1715</v>
      </c>
      <c r="Q115">
        <v>2.3039999999999998</v>
      </c>
      <c r="R115">
        <v>2.1269999999999998</v>
      </c>
      <c r="S115">
        <v>44479</v>
      </c>
      <c r="T115">
        <v>2421</v>
      </c>
      <c r="U115">
        <v>39868</v>
      </c>
      <c r="V115">
        <v>49473</v>
      </c>
      <c r="W115">
        <v>1952</v>
      </c>
      <c r="X115">
        <v>428</v>
      </c>
      <c r="Y115">
        <v>0</v>
      </c>
      <c r="Z115">
        <v>0</v>
      </c>
      <c r="AA115">
        <v>0</v>
      </c>
      <c r="AB115">
        <v>1</v>
      </c>
      <c r="AC115" t="s">
        <v>1494</v>
      </c>
      <c r="AD115" t="s">
        <v>161</v>
      </c>
      <c r="AE115">
        <v>1.4914677905</v>
      </c>
      <c r="AF115" t="s">
        <v>112</v>
      </c>
    </row>
    <row r="116" spans="1:32">
      <c r="A116" t="s">
        <v>1716</v>
      </c>
      <c r="B116">
        <v>2006</v>
      </c>
      <c r="C116" t="s">
        <v>159</v>
      </c>
      <c r="D116" t="s">
        <v>131</v>
      </c>
      <c r="E116" t="s">
        <v>108</v>
      </c>
      <c r="F116" t="s">
        <v>108</v>
      </c>
      <c r="G116" t="s">
        <v>108</v>
      </c>
      <c r="H116" t="s">
        <v>108</v>
      </c>
      <c r="I116" t="s">
        <v>114</v>
      </c>
      <c r="J116" t="s">
        <v>108</v>
      </c>
      <c r="K116">
        <v>18.519981999999999</v>
      </c>
      <c r="L116">
        <v>1.1360859999999999</v>
      </c>
      <c r="M116">
        <v>16.370999999999999</v>
      </c>
      <c r="N116">
        <v>20.881</v>
      </c>
      <c r="O116" t="s">
        <v>203</v>
      </c>
      <c r="P116" t="s">
        <v>1528</v>
      </c>
      <c r="Q116">
        <v>2.3610000000000002</v>
      </c>
      <c r="R116">
        <v>2.149</v>
      </c>
      <c r="S116">
        <v>36800</v>
      </c>
      <c r="T116">
        <v>2257</v>
      </c>
      <c r="U116">
        <v>32530</v>
      </c>
      <c r="V116">
        <v>41491</v>
      </c>
      <c r="W116">
        <v>1205</v>
      </c>
      <c r="X116">
        <v>259</v>
      </c>
      <c r="Y116">
        <v>0</v>
      </c>
      <c r="Z116">
        <v>0</v>
      </c>
      <c r="AA116">
        <v>0</v>
      </c>
      <c r="AB116">
        <v>1</v>
      </c>
      <c r="AC116" t="s">
        <v>1717</v>
      </c>
      <c r="AD116" t="s">
        <v>161</v>
      </c>
      <c r="AE116">
        <v>1.0298109348</v>
      </c>
      <c r="AF116" t="s">
        <v>112</v>
      </c>
    </row>
    <row r="117" spans="1:32">
      <c r="A117" t="s">
        <v>1718</v>
      </c>
      <c r="B117">
        <v>2012</v>
      </c>
      <c r="C117" t="s">
        <v>159</v>
      </c>
      <c r="D117" t="s">
        <v>108</v>
      </c>
      <c r="E117" t="s">
        <v>108</v>
      </c>
      <c r="F117" t="s">
        <v>108</v>
      </c>
      <c r="G117" t="s">
        <v>108</v>
      </c>
      <c r="H117" t="s">
        <v>109</v>
      </c>
      <c r="I117" t="s">
        <v>108</v>
      </c>
      <c r="J117" t="s">
        <v>108</v>
      </c>
      <c r="K117">
        <v>1.6814739999999999</v>
      </c>
      <c r="L117">
        <v>0.58631100000000003</v>
      </c>
      <c r="M117">
        <v>0.73299999999999998</v>
      </c>
      <c r="N117">
        <v>3.2730000000000001</v>
      </c>
      <c r="O117" t="s">
        <v>203</v>
      </c>
      <c r="P117" t="s">
        <v>165</v>
      </c>
      <c r="Q117">
        <v>1.5920000000000001</v>
      </c>
      <c r="R117">
        <v>0.94799999999999995</v>
      </c>
      <c r="S117">
        <v>5186</v>
      </c>
      <c r="T117">
        <v>1807</v>
      </c>
      <c r="U117">
        <v>2261</v>
      </c>
      <c r="V117">
        <v>10096</v>
      </c>
      <c r="W117">
        <v>676</v>
      </c>
      <c r="X117">
        <v>13</v>
      </c>
      <c r="Y117">
        <v>0</v>
      </c>
      <c r="Z117">
        <v>0</v>
      </c>
      <c r="AA117">
        <v>0</v>
      </c>
      <c r="AB117">
        <v>1</v>
      </c>
      <c r="AC117" t="s">
        <v>581</v>
      </c>
      <c r="AD117" t="s">
        <v>161</v>
      </c>
      <c r="AE117">
        <v>1.4035714224</v>
      </c>
      <c r="AF117" t="s">
        <v>112</v>
      </c>
    </row>
    <row r="118" spans="1:32">
      <c r="A118" t="s">
        <v>1719</v>
      </c>
      <c r="B118">
        <v>2012</v>
      </c>
      <c r="C118" t="s">
        <v>159</v>
      </c>
      <c r="D118" t="s">
        <v>108</v>
      </c>
      <c r="E118" t="s">
        <v>108</v>
      </c>
      <c r="F118" t="s">
        <v>108</v>
      </c>
      <c r="G118" t="s">
        <v>108</v>
      </c>
      <c r="H118" t="s">
        <v>115</v>
      </c>
      <c r="I118" t="s">
        <v>108</v>
      </c>
      <c r="J118" t="s">
        <v>108</v>
      </c>
      <c r="K118">
        <v>11.123950000000001</v>
      </c>
      <c r="L118">
        <v>1.465214</v>
      </c>
      <c r="M118">
        <v>8.532</v>
      </c>
      <c r="N118">
        <v>14.38</v>
      </c>
      <c r="O118" t="s">
        <v>203</v>
      </c>
      <c r="P118" t="s">
        <v>166</v>
      </c>
      <c r="Q118">
        <v>3.2559999999999998</v>
      </c>
      <c r="R118">
        <v>2.5920000000000001</v>
      </c>
      <c r="S118">
        <v>36952</v>
      </c>
      <c r="T118">
        <v>4855</v>
      </c>
      <c r="U118">
        <v>28342</v>
      </c>
      <c r="V118">
        <v>47767</v>
      </c>
      <c r="W118">
        <v>945</v>
      </c>
      <c r="X118">
        <v>106</v>
      </c>
      <c r="Y118">
        <v>0</v>
      </c>
      <c r="Z118">
        <v>0</v>
      </c>
      <c r="AA118">
        <v>0</v>
      </c>
      <c r="AB118">
        <v>1</v>
      </c>
      <c r="AC118" t="s">
        <v>1720</v>
      </c>
      <c r="AD118" t="s">
        <v>161</v>
      </c>
      <c r="AE118">
        <v>2.0498878820000002</v>
      </c>
      <c r="AF118" t="s">
        <v>112</v>
      </c>
    </row>
    <row r="119" spans="1:32">
      <c r="A119" t="s">
        <v>1721</v>
      </c>
      <c r="B119">
        <v>2012</v>
      </c>
      <c r="C119" t="s">
        <v>159</v>
      </c>
      <c r="D119" t="s">
        <v>108</v>
      </c>
      <c r="E119" t="s">
        <v>108</v>
      </c>
      <c r="F119" t="s">
        <v>108</v>
      </c>
      <c r="G119" t="s">
        <v>108</v>
      </c>
      <c r="H119" t="s">
        <v>117</v>
      </c>
      <c r="I119" t="s">
        <v>108</v>
      </c>
      <c r="J119" t="s">
        <v>108</v>
      </c>
      <c r="K119">
        <v>18.209515</v>
      </c>
      <c r="L119">
        <v>1.067628</v>
      </c>
      <c r="M119">
        <v>16.186</v>
      </c>
      <c r="N119">
        <v>20.423999999999999</v>
      </c>
      <c r="O119" t="s">
        <v>203</v>
      </c>
      <c r="P119" t="s">
        <v>1722</v>
      </c>
      <c r="Q119">
        <v>2.2149999999999999</v>
      </c>
      <c r="R119">
        <v>2.0230000000000001</v>
      </c>
      <c r="S119">
        <v>106700</v>
      </c>
      <c r="T119">
        <v>6245</v>
      </c>
      <c r="U119">
        <v>94844</v>
      </c>
      <c r="V119">
        <v>119676</v>
      </c>
      <c r="W119">
        <v>1949</v>
      </c>
      <c r="X119">
        <v>387</v>
      </c>
      <c r="Y119">
        <v>0</v>
      </c>
      <c r="Z119">
        <v>0</v>
      </c>
      <c r="AA119">
        <v>0</v>
      </c>
      <c r="AB119">
        <v>1</v>
      </c>
      <c r="AC119" t="s">
        <v>1723</v>
      </c>
      <c r="AD119" t="s">
        <v>161</v>
      </c>
      <c r="AE119">
        <v>1.4908292613</v>
      </c>
      <c r="AF119" t="s">
        <v>112</v>
      </c>
    </row>
    <row r="120" spans="1:32">
      <c r="A120" t="s">
        <v>1724</v>
      </c>
      <c r="B120">
        <v>2012</v>
      </c>
      <c r="C120" t="s">
        <v>159</v>
      </c>
      <c r="D120" t="s">
        <v>108</v>
      </c>
      <c r="E120" t="s">
        <v>108</v>
      </c>
      <c r="F120" t="s">
        <v>108</v>
      </c>
      <c r="G120" t="s">
        <v>108</v>
      </c>
      <c r="H120" t="s">
        <v>119</v>
      </c>
      <c r="I120" t="s">
        <v>108</v>
      </c>
      <c r="J120" t="s">
        <v>108</v>
      </c>
      <c r="K120">
        <v>24.20919</v>
      </c>
      <c r="L120">
        <v>1.191554</v>
      </c>
      <c r="M120">
        <v>21.923999999999999</v>
      </c>
      <c r="N120">
        <v>26.651</v>
      </c>
      <c r="O120" t="s">
        <v>203</v>
      </c>
      <c r="P120" t="s">
        <v>1725</v>
      </c>
      <c r="Q120">
        <v>2.4420000000000002</v>
      </c>
      <c r="R120">
        <v>2.2850000000000001</v>
      </c>
      <c r="S120">
        <v>142191</v>
      </c>
      <c r="T120">
        <v>6971</v>
      </c>
      <c r="U120">
        <v>128771</v>
      </c>
      <c r="V120">
        <v>156532</v>
      </c>
      <c r="W120">
        <v>2224</v>
      </c>
      <c r="X120">
        <v>534</v>
      </c>
      <c r="Y120">
        <v>0</v>
      </c>
      <c r="Z120">
        <v>0</v>
      </c>
      <c r="AA120">
        <v>0</v>
      </c>
      <c r="AB120">
        <v>1</v>
      </c>
      <c r="AC120" t="s">
        <v>1726</v>
      </c>
      <c r="AD120" t="s">
        <v>161</v>
      </c>
      <c r="AE120">
        <v>1.7201648525</v>
      </c>
      <c r="AF120" t="s">
        <v>112</v>
      </c>
    </row>
    <row r="121" spans="1:32">
      <c r="A121" t="s">
        <v>1727</v>
      </c>
      <c r="B121">
        <v>2012</v>
      </c>
      <c r="C121" t="s">
        <v>159</v>
      </c>
      <c r="D121" t="s">
        <v>108</v>
      </c>
      <c r="E121" t="s">
        <v>108</v>
      </c>
      <c r="F121" t="s">
        <v>108</v>
      </c>
      <c r="G121" t="s">
        <v>108</v>
      </c>
      <c r="H121" t="s">
        <v>120</v>
      </c>
      <c r="I121" t="s">
        <v>108</v>
      </c>
      <c r="J121" t="s">
        <v>108</v>
      </c>
      <c r="K121">
        <v>27.185055999999999</v>
      </c>
      <c r="L121">
        <v>1.184053</v>
      </c>
      <c r="M121">
        <v>24.9</v>
      </c>
      <c r="N121">
        <v>29.597000000000001</v>
      </c>
      <c r="O121" t="s">
        <v>203</v>
      </c>
      <c r="P121" t="s">
        <v>1728</v>
      </c>
      <c r="Q121">
        <v>2.4119999999999999</v>
      </c>
      <c r="R121">
        <v>2.2850000000000001</v>
      </c>
      <c r="S121">
        <v>168396</v>
      </c>
      <c r="T121">
        <v>7357</v>
      </c>
      <c r="U121">
        <v>154244</v>
      </c>
      <c r="V121">
        <v>183334</v>
      </c>
      <c r="W121">
        <v>2205</v>
      </c>
      <c r="X121">
        <v>622</v>
      </c>
      <c r="Y121">
        <v>0</v>
      </c>
      <c r="Z121">
        <v>0</v>
      </c>
      <c r="AA121">
        <v>0</v>
      </c>
      <c r="AB121">
        <v>1</v>
      </c>
      <c r="AC121" t="s">
        <v>1729</v>
      </c>
      <c r="AD121" t="s">
        <v>161</v>
      </c>
      <c r="AE121">
        <v>1.5610013683999999</v>
      </c>
      <c r="AF121" t="s">
        <v>112</v>
      </c>
    </row>
    <row r="122" spans="1:32">
      <c r="A122" t="s">
        <v>1730</v>
      </c>
      <c r="B122">
        <v>2012</v>
      </c>
      <c r="C122" t="s">
        <v>159</v>
      </c>
      <c r="D122" t="s">
        <v>108</v>
      </c>
      <c r="E122" t="s">
        <v>108</v>
      </c>
      <c r="F122" t="s">
        <v>108</v>
      </c>
      <c r="G122" t="s">
        <v>108</v>
      </c>
      <c r="H122" t="s">
        <v>121</v>
      </c>
      <c r="I122" t="s">
        <v>108</v>
      </c>
      <c r="J122" t="s">
        <v>108</v>
      </c>
      <c r="K122">
        <v>34.929369999999999</v>
      </c>
      <c r="L122">
        <v>1.421416</v>
      </c>
      <c r="M122">
        <v>32.164999999999999</v>
      </c>
      <c r="N122">
        <v>37.798999999999999</v>
      </c>
      <c r="O122" t="s">
        <v>203</v>
      </c>
      <c r="P122" t="s">
        <v>1731</v>
      </c>
      <c r="Q122">
        <v>2.87</v>
      </c>
      <c r="R122">
        <v>2.7650000000000001</v>
      </c>
      <c r="S122">
        <v>176774</v>
      </c>
      <c r="T122">
        <v>7240</v>
      </c>
      <c r="U122">
        <v>162782</v>
      </c>
      <c r="V122">
        <v>191299</v>
      </c>
      <c r="W122">
        <v>1939</v>
      </c>
      <c r="X122">
        <v>691</v>
      </c>
      <c r="Y122">
        <v>0</v>
      </c>
      <c r="Z122">
        <v>0</v>
      </c>
      <c r="AA122">
        <v>0</v>
      </c>
      <c r="AB122">
        <v>1.01</v>
      </c>
      <c r="AC122" t="s">
        <v>1732</v>
      </c>
      <c r="AD122" t="s">
        <v>161</v>
      </c>
      <c r="AE122">
        <v>1.7227429422</v>
      </c>
      <c r="AF122" t="s">
        <v>112</v>
      </c>
    </row>
    <row r="123" spans="1:32">
      <c r="A123" t="s">
        <v>1733</v>
      </c>
      <c r="B123">
        <v>2012</v>
      </c>
      <c r="C123" t="s">
        <v>159</v>
      </c>
      <c r="D123" t="s">
        <v>108</v>
      </c>
      <c r="E123" t="s">
        <v>108</v>
      </c>
      <c r="F123" t="s">
        <v>108</v>
      </c>
      <c r="G123" t="s">
        <v>108</v>
      </c>
      <c r="H123" t="s">
        <v>123</v>
      </c>
      <c r="I123" t="s">
        <v>108</v>
      </c>
      <c r="J123" t="s">
        <v>108</v>
      </c>
      <c r="K123">
        <v>41.877955999999998</v>
      </c>
      <c r="L123">
        <v>1.4691080000000001</v>
      </c>
      <c r="M123">
        <v>38.994999999999997</v>
      </c>
      <c r="N123">
        <v>44.817999999999998</v>
      </c>
      <c r="O123" t="s">
        <v>203</v>
      </c>
      <c r="P123" t="s">
        <v>168</v>
      </c>
      <c r="Q123">
        <v>2.94</v>
      </c>
      <c r="R123">
        <v>2.883</v>
      </c>
      <c r="S123">
        <v>148396</v>
      </c>
      <c r="T123">
        <v>5209</v>
      </c>
      <c r="U123">
        <v>138179</v>
      </c>
      <c r="V123">
        <v>158813</v>
      </c>
      <c r="W123">
        <v>1614</v>
      </c>
      <c r="X123">
        <v>719</v>
      </c>
      <c r="Y123">
        <v>0</v>
      </c>
      <c r="Z123">
        <v>0</v>
      </c>
      <c r="AA123">
        <v>0</v>
      </c>
      <c r="AB123">
        <v>1</v>
      </c>
      <c r="AC123" t="s">
        <v>1734</v>
      </c>
      <c r="AD123" t="s">
        <v>161</v>
      </c>
      <c r="AE123">
        <v>1.4302619166999999</v>
      </c>
      <c r="AF123" t="s">
        <v>112</v>
      </c>
    </row>
    <row r="124" spans="1:32">
      <c r="A124" t="s">
        <v>1735</v>
      </c>
      <c r="B124">
        <v>2012</v>
      </c>
      <c r="C124" t="s">
        <v>159</v>
      </c>
      <c r="D124" t="s">
        <v>108</v>
      </c>
      <c r="E124" t="s">
        <v>108</v>
      </c>
      <c r="F124" t="s">
        <v>108</v>
      </c>
      <c r="G124" t="s">
        <v>108</v>
      </c>
      <c r="H124" t="s">
        <v>124</v>
      </c>
      <c r="I124" t="s">
        <v>108</v>
      </c>
      <c r="J124" t="s">
        <v>108</v>
      </c>
      <c r="K124">
        <v>39.945799000000001</v>
      </c>
      <c r="L124">
        <v>1.479309</v>
      </c>
      <c r="M124">
        <v>37.049999999999997</v>
      </c>
      <c r="N124">
        <v>42.914000000000001</v>
      </c>
      <c r="O124" t="s">
        <v>203</v>
      </c>
      <c r="P124" t="s">
        <v>1736</v>
      </c>
      <c r="Q124">
        <v>2.968</v>
      </c>
      <c r="R124">
        <v>2.8959999999999999</v>
      </c>
      <c r="S124">
        <v>108619</v>
      </c>
      <c r="T124">
        <v>4039</v>
      </c>
      <c r="U124">
        <v>100745</v>
      </c>
      <c r="V124">
        <v>116688</v>
      </c>
      <c r="W124">
        <v>1405</v>
      </c>
      <c r="X124">
        <v>573</v>
      </c>
      <c r="Y124">
        <v>0</v>
      </c>
      <c r="Z124">
        <v>0</v>
      </c>
      <c r="AA124">
        <v>0</v>
      </c>
      <c r="AB124">
        <v>1</v>
      </c>
      <c r="AC124" t="s">
        <v>1737</v>
      </c>
      <c r="AD124" t="s">
        <v>161</v>
      </c>
      <c r="AE124">
        <v>1.2807682167000001</v>
      </c>
      <c r="AF124" t="s">
        <v>112</v>
      </c>
    </row>
    <row r="125" spans="1:32">
      <c r="A125" t="s">
        <v>1738</v>
      </c>
      <c r="B125">
        <v>2012</v>
      </c>
      <c r="C125" t="s">
        <v>159</v>
      </c>
      <c r="D125" t="s">
        <v>108</v>
      </c>
      <c r="E125" t="s">
        <v>108</v>
      </c>
      <c r="F125" t="s">
        <v>108</v>
      </c>
      <c r="G125" t="s">
        <v>108</v>
      </c>
      <c r="H125" t="s">
        <v>108</v>
      </c>
      <c r="I125" t="s">
        <v>108</v>
      </c>
      <c r="J125" t="s">
        <v>108</v>
      </c>
      <c r="K125">
        <v>25.050090999999998</v>
      </c>
      <c r="L125">
        <v>0.48554599999999998</v>
      </c>
      <c r="M125">
        <v>24.099</v>
      </c>
      <c r="N125">
        <v>26.026</v>
      </c>
      <c r="O125" t="s">
        <v>203</v>
      </c>
      <c r="P125" t="s">
        <v>1739</v>
      </c>
      <c r="Q125">
        <v>0.97599999999999998</v>
      </c>
      <c r="R125">
        <v>0.95099999999999996</v>
      </c>
      <c r="S125">
        <v>893212</v>
      </c>
      <c r="T125">
        <v>17371</v>
      </c>
      <c r="U125">
        <v>859305</v>
      </c>
      <c r="V125">
        <v>927999</v>
      </c>
      <c r="W125">
        <v>12957</v>
      </c>
      <c r="X125">
        <v>3645</v>
      </c>
      <c r="Y125">
        <v>0</v>
      </c>
      <c r="Z125">
        <v>0</v>
      </c>
      <c r="AA125">
        <v>0</v>
      </c>
      <c r="AB125">
        <v>1</v>
      </c>
      <c r="AC125" t="s">
        <v>1740</v>
      </c>
      <c r="AD125" t="s">
        <v>161</v>
      </c>
      <c r="AE125">
        <v>1.6268636965000001</v>
      </c>
      <c r="AF125" t="s">
        <v>112</v>
      </c>
    </row>
    <row r="126" spans="1:32">
      <c r="A126" t="s">
        <v>1741</v>
      </c>
      <c r="B126">
        <v>2012</v>
      </c>
      <c r="C126" t="s">
        <v>159</v>
      </c>
      <c r="D126" t="s">
        <v>108</v>
      </c>
      <c r="E126" t="s">
        <v>108</v>
      </c>
      <c r="F126" t="s">
        <v>108</v>
      </c>
      <c r="G126" t="s">
        <v>108</v>
      </c>
      <c r="H126" t="s">
        <v>108</v>
      </c>
      <c r="I126" t="s">
        <v>113</v>
      </c>
      <c r="J126" t="s">
        <v>108</v>
      </c>
      <c r="K126">
        <v>22.835823999999999</v>
      </c>
      <c r="L126">
        <v>0.602688</v>
      </c>
      <c r="M126">
        <v>21.661999999999999</v>
      </c>
      <c r="N126">
        <v>24.053999999999998</v>
      </c>
      <c r="O126" t="s">
        <v>203</v>
      </c>
      <c r="P126" t="s">
        <v>1742</v>
      </c>
      <c r="Q126">
        <v>1.218</v>
      </c>
      <c r="R126">
        <v>1.1739999999999999</v>
      </c>
      <c r="S126">
        <v>417730</v>
      </c>
      <c r="T126">
        <v>11044</v>
      </c>
      <c r="U126">
        <v>396261</v>
      </c>
      <c r="V126">
        <v>440005</v>
      </c>
      <c r="W126">
        <v>7507</v>
      </c>
      <c r="X126">
        <v>1929</v>
      </c>
      <c r="Y126">
        <v>0</v>
      </c>
      <c r="Z126">
        <v>0</v>
      </c>
      <c r="AA126">
        <v>0</v>
      </c>
      <c r="AB126">
        <v>1</v>
      </c>
      <c r="AC126" t="s">
        <v>1743</v>
      </c>
      <c r="AD126" t="s">
        <v>161</v>
      </c>
      <c r="AE126">
        <v>1.547253574</v>
      </c>
      <c r="AF126" t="s">
        <v>112</v>
      </c>
    </row>
    <row r="127" spans="1:32">
      <c r="A127" t="s">
        <v>1744</v>
      </c>
      <c r="B127">
        <v>2012</v>
      </c>
      <c r="C127" t="s">
        <v>159</v>
      </c>
      <c r="D127" t="s">
        <v>108</v>
      </c>
      <c r="E127" t="s">
        <v>108</v>
      </c>
      <c r="F127" t="s">
        <v>108</v>
      </c>
      <c r="G127" t="s">
        <v>108</v>
      </c>
      <c r="H127" t="s">
        <v>108</v>
      </c>
      <c r="I127" t="s">
        <v>114</v>
      </c>
      <c r="J127" t="s">
        <v>108</v>
      </c>
      <c r="K127">
        <v>27.382752</v>
      </c>
      <c r="L127">
        <v>0.71616599999999997</v>
      </c>
      <c r="M127">
        <v>25.984999999999999</v>
      </c>
      <c r="N127">
        <v>28.826000000000001</v>
      </c>
      <c r="O127" t="s">
        <v>203</v>
      </c>
      <c r="P127" t="s">
        <v>1745</v>
      </c>
      <c r="Q127">
        <v>1.444</v>
      </c>
      <c r="R127">
        <v>1.3979999999999999</v>
      </c>
      <c r="S127">
        <v>475482</v>
      </c>
      <c r="T127">
        <v>12539</v>
      </c>
      <c r="U127">
        <v>451213</v>
      </c>
      <c r="V127">
        <v>500549</v>
      </c>
      <c r="W127">
        <v>5450</v>
      </c>
      <c r="X127">
        <v>1716</v>
      </c>
      <c r="Y127">
        <v>0</v>
      </c>
      <c r="Z127">
        <v>0</v>
      </c>
      <c r="AA127">
        <v>0</v>
      </c>
      <c r="AB127">
        <v>1</v>
      </c>
      <c r="AC127" t="s">
        <v>1746</v>
      </c>
      <c r="AD127" t="s">
        <v>161</v>
      </c>
      <c r="AE127">
        <v>1.4054882027</v>
      </c>
      <c r="AF127" t="s">
        <v>112</v>
      </c>
    </row>
    <row r="128" spans="1:32">
      <c r="A128" t="s">
        <v>1747</v>
      </c>
      <c r="B128">
        <v>2012</v>
      </c>
      <c r="C128" t="s">
        <v>159</v>
      </c>
      <c r="D128" t="s">
        <v>108</v>
      </c>
      <c r="E128" t="s">
        <v>108</v>
      </c>
      <c r="F128" t="s">
        <v>108</v>
      </c>
      <c r="G128" t="s">
        <v>127</v>
      </c>
      <c r="H128" t="s">
        <v>108</v>
      </c>
      <c r="I128" t="s">
        <v>108</v>
      </c>
      <c r="J128" t="s">
        <v>108</v>
      </c>
      <c r="K128">
        <v>27.934380000000001</v>
      </c>
      <c r="L128">
        <v>0.59942099999999998</v>
      </c>
      <c r="M128">
        <v>26.760999999999999</v>
      </c>
      <c r="N128">
        <v>29.138999999999999</v>
      </c>
      <c r="O128" t="s">
        <v>203</v>
      </c>
      <c r="P128" t="s">
        <v>1748</v>
      </c>
      <c r="Q128">
        <v>1.2050000000000001</v>
      </c>
      <c r="R128">
        <v>1.1739999999999999</v>
      </c>
      <c r="S128">
        <v>759447</v>
      </c>
      <c r="T128">
        <v>16824</v>
      </c>
      <c r="U128">
        <v>727541</v>
      </c>
      <c r="V128">
        <v>792196</v>
      </c>
      <c r="W128">
        <v>9612</v>
      </c>
      <c r="X128">
        <v>2957</v>
      </c>
      <c r="Y128">
        <v>0</v>
      </c>
      <c r="Z128">
        <v>0</v>
      </c>
      <c r="AA128">
        <v>0</v>
      </c>
      <c r="AB128">
        <v>1</v>
      </c>
      <c r="AC128" t="s">
        <v>1749</v>
      </c>
      <c r="AD128" t="s">
        <v>161</v>
      </c>
      <c r="AE128">
        <v>1.7154011394999999</v>
      </c>
      <c r="AF128" t="s">
        <v>112</v>
      </c>
    </row>
    <row r="129" spans="1:32">
      <c r="A129" t="s">
        <v>1750</v>
      </c>
      <c r="B129">
        <v>2012</v>
      </c>
      <c r="C129" t="s">
        <v>159</v>
      </c>
      <c r="D129" t="s">
        <v>108</v>
      </c>
      <c r="E129" t="s">
        <v>108</v>
      </c>
      <c r="F129" t="s">
        <v>108</v>
      </c>
      <c r="G129" t="s">
        <v>127</v>
      </c>
      <c r="H129" t="s">
        <v>108</v>
      </c>
      <c r="I129" t="s">
        <v>113</v>
      </c>
      <c r="J129" t="s">
        <v>108</v>
      </c>
      <c r="K129">
        <v>25.700873999999999</v>
      </c>
      <c r="L129">
        <v>0.72909000000000002</v>
      </c>
      <c r="M129">
        <v>24.280999999999999</v>
      </c>
      <c r="N129">
        <v>27.173999999999999</v>
      </c>
      <c r="O129" t="s">
        <v>203</v>
      </c>
      <c r="P129" t="s">
        <v>1751</v>
      </c>
      <c r="Q129">
        <v>1.4730000000000001</v>
      </c>
      <c r="R129">
        <v>1.42</v>
      </c>
      <c r="S129">
        <v>360035</v>
      </c>
      <c r="T129">
        <v>10828</v>
      </c>
      <c r="U129">
        <v>340147</v>
      </c>
      <c r="V129">
        <v>380668</v>
      </c>
      <c r="W129">
        <v>5532</v>
      </c>
      <c r="X129">
        <v>1559</v>
      </c>
      <c r="Y129">
        <v>0</v>
      </c>
      <c r="Z129">
        <v>0</v>
      </c>
      <c r="AA129">
        <v>0</v>
      </c>
      <c r="AB129">
        <v>1</v>
      </c>
      <c r="AC129" t="s">
        <v>1752</v>
      </c>
      <c r="AD129" t="s">
        <v>161</v>
      </c>
      <c r="AE129">
        <v>1.5396917107999999</v>
      </c>
      <c r="AF129" t="s">
        <v>112</v>
      </c>
    </row>
    <row r="130" spans="1:32">
      <c r="A130" t="s">
        <v>1753</v>
      </c>
      <c r="B130">
        <v>2012</v>
      </c>
      <c r="C130" t="s">
        <v>159</v>
      </c>
      <c r="D130" t="s">
        <v>108</v>
      </c>
      <c r="E130" t="s">
        <v>108</v>
      </c>
      <c r="F130" t="s">
        <v>108</v>
      </c>
      <c r="G130" t="s">
        <v>127</v>
      </c>
      <c r="H130" t="s">
        <v>108</v>
      </c>
      <c r="I130" t="s">
        <v>114</v>
      </c>
      <c r="J130" t="s">
        <v>108</v>
      </c>
      <c r="K130">
        <v>30.308638999999999</v>
      </c>
      <c r="L130">
        <v>0.897173</v>
      </c>
      <c r="M130">
        <v>28.559000000000001</v>
      </c>
      <c r="N130">
        <v>32.118000000000002</v>
      </c>
      <c r="O130" t="s">
        <v>203</v>
      </c>
      <c r="P130" t="s">
        <v>1754</v>
      </c>
      <c r="Q130">
        <v>1.8089999999999999</v>
      </c>
      <c r="R130">
        <v>1.75</v>
      </c>
      <c r="S130">
        <v>399413</v>
      </c>
      <c r="T130">
        <v>12270</v>
      </c>
      <c r="U130">
        <v>376352</v>
      </c>
      <c r="V130">
        <v>423251</v>
      </c>
      <c r="W130">
        <v>4080</v>
      </c>
      <c r="X130">
        <v>1398</v>
      </c>
      <c r="Y130">
        <v>0</v>
      </c>
      <c r="Z130">
        <v>0</v>
      </c>
      <c r="AA130">
        <v>0</v>
      </c>
      <c r="AB130">
        <v>1</v>
      </c>
      <c r="AC130" t="s">
        <v>1755</v>
      </c>
      <c r="AD130" t="s">
        <v>161</v>
      </c>
      <c r="AE130">
        <v>1.5543913403</v>
      </c>
      <c r="AF130" t="s">
        <v>112</v>
      </c>
    </row>
    <row r="131" spans="1:32">
      <c r="A131" t="s">
        <v>1756</v>
      </c>
      <c r="B131">
        <v>2012</v>
      </c>
      <c r="C131" t="s">
        <v>159</v>
      </c>
      <c r="D131" t="s">
        <v>108</v>
      </c>
      <c r="E131" t="s">
        <v>108</v>
      </c>
      <c r="F131" t="s">
        <v>129</v>
      </c>
      <c r="G131" t="s">
        <v>108</v>
      </c>
      <c r="H131" t="s">
        <v>108</v>
      </c>
      <c r="I131" t="s">
        <v>108</v>
      </c>
      <c r="J131" t="s">
        <v>108</v>
      </c>
      <c r="K131">
        <v>9.1523669999999999</v>
      </c>
      <c r="L131">
        <v>1.151813</v>
      </c>
      <c r="M131">
        <v>7.109</v>
      </c>
      <c r="N131">
        <v>11.708</v>
      </c>
      <c r="O131" t="s">
        <v>203</v>
      </c>
      <c r="P131" t="s">
        <v>1757</v>
      </c>
      <c r="Q131">
        <v>2.556</v>
      </c>
      <c r="R131">
        <v>2.0430000000000001</v>
      </c>
      <c r="S131">
        <v>36910</v>
      </c>
      <c r="T131">
        <v>4648</v>
      </c>
      <c r="U131">
        <v>28671</v>
      </c>
      <c r="V131">
        <v>47218</v>
      </c>
      <c r="W131">
        <v>1016</v>
      </c>
      <c r="X131">
        <v>93</v>
      </c>
      <c r="Y131">
        <v>0</v>
      </c>
      <c r="Z131">
        <v>0</v>
      </c>
      <c r="AA131">
        <v>0</v>
      </c>
      <c r="AB131">
        <v>1</v>
      </c>
      <c r="AC131" t="s">
        <v>817</v>
      </c>
      <c r="AD131" t="s">
        <v>161</v>
      </c>
      <c r="AE131">
        <v>1.6195067327999999</v>
      </c>
      <c r="AF131" t="s">
        <v>112</v>
      </c>
    </row>
    <row r="132" spans="1:32">
      <c r="A132" t="s">
        <v>1758</v>
      </c>
      <c r="B132">
        <v>2012</v>
      </c>
      <c r="C132" t="s">
        <v>159</v>
      </c>
      <c r="D132" t="s">
        <v>108</v>
      </c>
      <c r="E132" t="s">
        <v>108</v>
      </c>
      <c r="F132" t="s">
        <v>129</v>
      </c>
      <c r="G132" t="s">
        <v>108</v>
      </c>
      <c r="H132" t="s">
        <v>108</v>
      </c>
      <c r="I132" t="s">
        <v>113</v>
      </c>
      <c r="J132" t="s">
        <v>108</v>
      </c>
      <c r="K132">
        <v>4.3963450000000002</v>
      </c>
      <c r="L132">
        <v>1.179524</v>
      </c>
      <c r="M132">
        <v>2.3809999999999998</v>
      </c>
      <c r="N132">
        <v>7.3579999999999997</v>
      </c>
      <c r="O132" t="s">
        <v>203</v>
      </c>
      <c r="P132" t="s">
        <v>170</v>
      </c>
      <c r="Q132">
        <v>2.9609999999999999</v>
      </c>
      <c r="R132">
        <v>2.0150000000000001</v>
      </c>
      <c r="S132">
        <v>8465</v>
      </c>
      <c r="T132">
        <v>2310</v>
      </c>
      <c r="U132">
        <v>4585</v>
      </c>
      <c r="V132">
        <v>14167</v>
      </c>
      <c r="W132">
        <v>561</v>
      </c>
      <c r="X132">
        <v>23</v>
      </c>
      <c r="Y132">
        <v>0</v>
      </c>
      <c r="Z132">
        <v>0</v>
      </c>
      <c r="AA132">
        <v>0</v>
      </c>
      <c r="AB132">
        <v>1.01</v>
      </c>
      <c r="AC132" t="s">
        <v>425</v>
      </c>
      <c r="AD132" t="s">
        <v>161</v>
      </c>
      <c r="AE132">
        <v>1.8536834065000001</v>
      </c>
      <c r="AF132" t="s">
        <v>112</v>
      </c>
    </row>
    <row r="133" spans="1:32">
      <c r="A133" t="s">
        <v>1759</v>
      </c>
      <c r="B133">
        <v>2012</v>
      </c>
      <c r="C133" t="s">
        <v>159</v>
      </c>
      <c r="D133" t="s">
        <v>108</v>
      </c>
      <c r="E133" t="s">
        <v>108</v>
      </c>
      <c r="F133" t="s">
        <v>129</v>
      </c>
      <c r="G133" t="s">
        <v>108</v>
      </c>
      <c r="H133" t="s">
        <v>108</v>
      </c>
      <c r="I133" t="s">
        <v>114</v>
      </c>
      <c r="J133" t="s">
        <v>108</v>
      </c>
      <c r="K133">
        <v>13.497826999999999</v>
      </c>
      <c r="L133">
        <v>1.8488469999999999</v>
      </c>
      <c r="M133">
        <v>10.231</v>
      </c>
      <c r="N133">
        <v>17.603000000000002</v>
      </c>
      <c r="O133" t="s">
        <v>203</v>
      </c>
      <c r="P133" t="s">
        <v>1760</v>
      </c>
      <c r="Q133">
        <v>4.1050000000000004</v>
      </c>
      <c r="R133">
        <v>3.2669999999999999</v>
      </c>
      <c r="S133">
        <v>28445</v>
      </c>
      <c r="T133">
        <v>3944</v>
      </c>
      <c r="U133">
        <v>21561</v>
      </c>
      <c r="V133">
        <v>37096</v>
      </c>
      <c r="W133">
        <v>455</v>
      </c>
      <c r="X133">
        <v>70</v>
      </c>
      <c r="Y133">
        <v>0</v>
      </c>
      <c r="Z133">
        <v>0</v>
      </c>
      <c r="AA133">
        <v>0</v>
      </c>
      <c r="AB133">
        <v>1</v>
      </c>
      <c r="AC133" t="s">
        <v>733</v>
      </c>
      <c r="AD133" t="s">
        <v>161</v>
      </c>
      <c r="AE133">
        <v>1.3291280331999999</v>
      </c>
      <c r="AF133" t="s">
        <v>112</v>
      </c>
    </row>
    <row r="134" spans="1:32">
      <c r="A134" t="s">
        <v>1761</v>
      </c>
      <c r="B134">
        <v>2012</v>
      </c>
      <c r="C134" t="s">
        <v>159</v>
      </c>
      <c r="D134" t="s">
        <v>108</v>
      </c>
      <c r="E134" t="s">
        <v>130</v>
      </c>
      <c r="F134" t="s">
        <v>108</v>
      </c>
      <c r="G134" t="s">
        <v>108</v>
      </c>
      <c r="H134" t="s">
        <v>108</v>
      </c>
      <c r="I134" t="s">
        <v>108</v>
      </c>
      <c r="J134" t="s">
        <v>108</v>
      </c>
      <c r="K134">
        <v>17.791542</v>
      </c>
      <c r="L134">
        <v>1.4612050000000001</v>
      </c>
      <c r="M134">
        <v>15.074999999999999</v>
      </c>
      <c r="N134">
        <v>20.876999999999999</v>
      </c>
      <c r="O134" t="s">
        <v>203</v>
      </c>
      <c r="P134" t="s">
        <v>1762</v>
      </c>
      <c r="Q134">
        <v>3.0859999999999999</v>
      </c>
      <c r="R134">
        <v>2.7170000000000001</v>
      </c>
      <c r="S134">
        <v>36282</v>
      </c>
      <c r="T134">
        <v>2967</v>
      </c>
      <c r="U134">
        <v>30742</v>
      </c>
      <c r="V134">
        <v>42575</v>
      </c>
      <c r="W134">
        <v>777</v>
      </c>
      <c r="X134">
        <v>149</v>
      </c>
      <c r="Y134">
        <v>0</v>
      </c>
      <c r="Z134">
        <v>0</v>
      </c>
      <c r="AA134">
        <v>0</v>
      </c>
      <c r="AB134">
        <v>1</v>
      </c>
      <c r="AC134" t="s">
        <v>891</v>
      </c>
      <c r="AD134" t="s">
        <v>161</v>
      </c>
      <c r="AE134">
        <v>1.1328020706999999</v>
      </c>
      <c r="AF134" t="s">
        <v>112</v>
      </c>
    </row>
    <row r="135" spans="1:32">
      <c r="A135" t="s">
        <v>1763</v>
      </c>
      <c r="B135">
        <v>2012</v>
      </c>
      <c r="C135" t="s">
        <v>159</v>
      </c>
      <c r="D135" t="s">
        <v>108</v>
      </c>
      <c r="E135" t="s">
        <v>130</v>
      </c>
      <c r="F135" t="s">
        <v>108</v>
      </c>
      <c r="G135" t="s">
        <v>108</v>
      </c>
      <c r="H135" t="s">
        <v>108</v>
      </c>
      <c r="I135" t="s">
        <v>113</v>
      </c>
      <c r="J135" t="s">
        <v>108</v>
      </c>
      <c r="K135">
        <v>16.325621000000002</v>
      </c>
      <c r="L135">
        <v>1.5171250000000001</v>
      </c>
      <c r="M135">
        <v>13.534000000000001</v>
      </c>
      <c r="N135">
        <v>19.562999999999999</v>
      </c>
      <c r="O135" t="s">
        <v>203</v>
      </c>
      <c r="P135" t="s">
        <v>1764</v>
      </c>
      <c r="Q135">
        <v>3.2370000000000001</v>
      </c>
      <c r="R135">
        <v>2.7919999999999998</v>
      </c>
      <c r="S135">
        <v>17738</v>
      </c>
      <c r="T135">
        <v>1877</v>
      </c>
      <c r="U135">
        <v>14705</v>
      </c>
      <c r="V135">
        <v>21256</v>
      </c>
      <c r="W135">
        <v>454</v>
      </c>
      <c r="X135">
        <v>78</v>
      </c>
      <c r="Y135">
        <v>0</v>
      </c>
      <c r="Z135">
        <v>0</v>
      </c>
      <c r="AA135">
        <v>0</v>
      </c>
      <c r="AB135">
        <v>1.01</v>
      </c>
      <c r="AC135" t="s">
        <v>656</v>
      </c>
      <c r="AD135" t="s">
        <v>161</v>
      </c>
      <c r="AE135">
        <v>0.76327074989999999</v>
      </c>
      <c r="AF135" t="s">
        <v>112</v>
      </c>
    </row>
    <row r="136" spans="1:32">
      <c r="A136" t="s">
        <v>1765</v>
      </c>
      <c r="B136">
        <v>2012</v>
      </c>
      <c r="C136" t="s">
        <v>159</v>
      </c>
      <c r="D136" t="s">
        <v>108</v>
      </c>
      <c r="E136" t="s">
        <v>130</v>
      </c>
      <c r="F136" t="s">
        <v>108</v>
      </c>
      <c r="G136" t="s">
        <v>108</v>
      </c>
      <c r="H136" t="s">
        <v>108</v>
      </c>
      <c r="I136" t="s">
        <v>114</v>
      </c>
      <c r="J136" t="s">
        <v>108</v>
      </c>
      <c r="K136">
        <v>19.463367000000002</v>
      </c>
      <c r="L136">
        <v>2.7232850000000002</v>
      </c>
      <c r="M136">
        <v>14.618</v>
      </c>
      <c r="N136">
        <v>25.436</v>
      </c>
      <c r="O136" t="s">
        <v>203</v>
      </c>
      <c r="P136" t="s">
        <v>1766</v>
      </c>
      <c r="Q136">
        <v>5.9729999999999999</v>
      </c>
      <c r="R136">
        <v>4.8449999999999998</v>
      </c>
      <c r="S136">
        <v>18543</v>
      </c>
      <c r="T136">
        <v>2483</v>
      </c>
      <c r="U136">
        <v>13927</v>
      </c>
      <c r="V136">
        <v>24233</v>
      </c>
      <c r="W136">
        <v>323</v>
      </c>
      <c r="X136">
        <v>71</v>
      </c>
      <c r="Y136">
        <v>0</v>
      </c>
      <c r="Z136">
        <v>0</v>
      </c>
      <c r="AA136">
        <v>0</v>
      </c>
      <c r="AB136">
        <v>1</v>
      </c>
      <c r="AC136" t="s">
        <v>824</v>
      </c>
      <c r="AD136" t="s">
        <v>161</v>
      </c>
      <c r="AE136">
        <v>1.5234579542</v>
      </c>
      <c r="AF136" t="s">
        <v>112</v>
      </c>
    </row>
    <row r="137" spans="1:32">
      <c r="A137" t="s">
        <v>1767</v>
      </c>
      <c r="B137">
        <v>2012</v>
      </c>
      <c r="C137" t="s">
        <v>159</v>
      </c>
      <c r="D137" t="s">
        <v>131</v>
      </c>
      <c r="E137" t="s">
        <v>108</v>
      </c>
      <c r="F137" t="s">
        <v>108</v>
      </c>
      <c r="G137" t="s">
        <v>108</v>
      </c>
      <c r="H137" t="s">
        <v>108</v>
      </c>
      <c r="I137" t="s">
        <v>108</v>
      </c>
      <c r="J137" t="s">
        <v>108</v>
      </c>
      <c r="K137">
        <v>22.654907000000001</v>
      </c>
      <c r="L137">
        <v>0.84633100000000006</v>
      </c>
      <c r="M137">
        <v>21.02</v>
      </c>
      <c r="N137">
        <v>24.378</v>
      </c>
      <c r="O137" t="s">
        <v>203</v>
      </c>
      <c r="P137" t="s">
        <v>1768</v>
      </c>
      <c r="Q137">
        <v>1.7230000000000001</v>
      </c>
      <c r="R137">
        <v>1.635</v>
      </c>
      <c r="S137">
        <v>102111</v>
      </c>
      <c r="T137">
        <v>3814</v>
      </c>
      <c r="U137">
        <v>94742</v>
      </c>
      <c r="V137">
        <v>109877</v>
      </c>
      <c r="W137">
        <v>2632</v>
      </c>
      <c r="X137">
        <v>707</v>
      </c>
      <c r="Y137">
        <v>0</v>
      </c>
      <c r="Z137">
        <v>0</v>
      </c>
      <c r="AA137">
        <v>0</v>
      </c>
      <c r="AB137">
        <v>1</v>
      </c>
      <c r="AC137" t="s">
        <v>1769</v>
      </c>
      <c r="AD137" t="s">
        <v>161</v>
      </c>
      <c r="AE137">
        <v>1.075490788</v>
      </c>
      <c r="AF137" t="s">
        <v>112</v>
      </c>
    </row>
    <row r="138" spans="1:32">
      <c r="A138" t="s">
        <v>1770</v>
      </c>
      <c r="B138">
        <v>2012</v>
      </c>
      <c r="C138" t="s">
        <v>159</v>
      </c>
      <c r="D138" t="s">
        <v>131</v>
      </c>
      <c r="E138" t="s">
        <v>108</v>
      </c>
      <c r="F138" t="s">
        <v>108</v>
      </c>
      <c r="G138" t="s">
        <v>108</v>
      </c>
      <c r="H138" t="s">
        <v>108</v>
      </c>
      <c r="I138" t="s">
        <v>113</v>
      </c>
      <c r="J138" t="s">
        <v>108</v>
      </c>
      <c r="K138">
        <v>23.953218</v>
      </c>
      <c r="L138">
        <v>1.1551530000000001</v>
      </c>
      <c r="M138">
        <v>21.736999999999998</v>
      </c>
      <c r="N138">
        <v>26.318999999999999</v>
      </c>
      <c r="O138" t="s">
        <v>203</v>
      </c>
      <c r="P138" t="s">
        <v>167</v>
      </c>
      <c r="Q138">
        <v>2.3660000000000001</v>
      </c>
      <c r="R138">
        <v>2.2160000000000002</v>
      </c>
      <c r="S138">
        <v>56019</v>
      </c>
      <c r="T138">
        <v>2710</v>
      </c>
      <c r="U138">
        <v>50836</v>
      </c>
      <c r="V138">
        <v>61553</v>
      </c>
      <c r="W138">
        <v>1622</v>
      </c>
      <c r="X138">
        <v>432</v>
      </c>
      <c r="Y138">
        <v>0</v>
      </c>
      <c r="Z138">
        <v>0</v>
      </c>
      <c r="AA138">
        <v>0</v>
      </c>
      <c r="AB138">
        <v>1.01</v>
      </c>
      <c r="AC138" t="s">
        <v>1771</v>
      </c>
      <c r="AD138" t="s">
        <v>161</v>
      </c>
      <c r="AE138">
        <v>1.1874564111999999</v>
      </c>
      <c r="AF138" t="s">
        <v>112</v>
      </c>
    </row>
    <row r="139" spans="1:32">
      <c r="A139" t="s">
        <v>1772</v>
      </c>
      <c r="B139">
        <v>2012</v>
      </c>
      <c r="C139" t="s">
        <v>159</v>
      </c>
      <c r="D139" t="s">
        <v>131</v>
      </c>
      <c r="E139" t="s">
        <v>108</v>
      </c>
      <c r="F139" t="s">
        <v>108</v>
      </c>
      <c r="G139" t="s">
        <v>108</v>
      </c>
      <c r="H139" t="s">
        <v>108</v>
      </c>
      <c r="I139" t="s">
        <v>114</v>
      </c>
      <c r="J139" t="s">
        <v>108</v>
      </c>
      <c r="K139">
        <v>21.254718</v>
      </c>
      <c r="L139">
        <v>1.3582909999999999</v>
      </c>
      <c r="M139">
        <v>18.684000000000001</v>
      </c>
      <c r="N139">
        <v>24.074000000000002</v>
      </c>
      <c r="O139" t="s">
        <v>203</v>
      </c>
      <c r="P139" t="s">
        <v>1773</v>
      </c>
      <c r="Q139">
        <v>2.819</v>
      </c>
      <c r="R139">
        <v>2.57</v>
      </c>
      <c r="S139">
        <v>46092</v>
      </c>
      <c r="T139">
        <v>2946</v>
      </c>
      <c r="U139">
        <v>40518</v>
      </c>
      <c r="V139">
        <v>52205</v>
      </c>
      <c r="W139">
        <v>1010</v>
      </c>
      <c r="X139">
        <v>275</v>
      </c>
      <c r="Y139">
        <v>0</v>
      </c>
      <c r="Z139">
        <v>0</v>
      </c>
      <c r="AA139">
        <v>0</v>
      </c>
      <c r="AB139">
        <v>1</v>
      </c>
      <c r="AC139" t="s">
        <v>1774</v>
      </c>
      <c r="AD139" t="s">
        <v>161</v>
      </c>
      <c r="AE139">
        <v>1.1122367096000001</v>
      </c>
      <c r="AF139" t="s">
        <v>112</v>
      </c>
    </row>
    <row r="140" spans="1:32">
      <c r="A140" t="s">
        <v>1775</v>
      </c>
      <c r="B140">
        <v>2006</v>
      </c>
      <c r="C140" t="s">
        <v>172</v>
      </c>
      <c r="D140" t="s">
        <v>108</v>
      </c>
      <c r="E140" t="s">
        <v>108</v>
      </c>
      <c r="F140" t="s">
        <v>108</v>
      </c>
      <c r="G140" t="s">
        <v>108</v>
      </c>
      <c r="H140" t="s">
        <v>109</v>
      </c>
      <c r="I140" t="s">
        <v>108</v>
      </c>
      <c r="J140" t="s">
        <v>108</v>
      </c>
      <c r="K140">
        <v>48.202724000000003</v>
      </c>
      <c r="L140">
        <v>2.1137049999999999</v>
      </c>
      <c r="M140">
        <v>44.031999999999996</v>
      </c>
      <c r="N140">
        <v>52.399000000000001</v>
      </c>
      <c r="O140" t="s">
        <v>203</v>
      </c>
      <c r="P140" t="s">
        <v>173</v>
      </c>
      <c r="Q140">
        <v>4.1959999999999997</v>
      </c>
      <c r="R140">
        <v>4.1710000000000003</v>
      </c>
      <c r="S140">
        <v>154192</v>
      </c>
      <c r="T140">
        <v>6754</v>
      </c>
      <c r="U140">
        <v>140849</v>
      </c>
      <c r="V140">
        <v>167615</v>
      </c>
      <c r="W140">
        <v>829</v>
      </c>
      <c r="X140">
        <v>360</v>
      </c>
      <c r="Y140">
        <v>0</v>
      </c>
      <c r="Z140">
        <v>0</v>
      </c>
      <c r="AA140">
        <v>0</v>
      </c>
      <c r="AB140">
        <v>1</v>
      </c>
      <c r="AC140" t="s">
        <v>1776</v>
      </c>
      <c r="AD140" t="s">
        <v>174</v>
      </c>
      <c r="AE140">
        <v>1.4816327535</v>
      </c>
      <c r="AF140" t="s">
        <v>112</v>
      </c>
    </row>
    <row r="141" spans="1:32">
      <c r="A141" t="s">
        <v>1777</v>
      </c>
      <c r="B141">
        <v>2006</v>
      </c>
      <c r="C141" t="s">
        <v>172</v>
      </c>
      <c r="D141" t="s">
        <v>108</v>
      </c>
      <c r="E141" t="s">
        <v>108</v>
      </c>
      <c r="F141" t="s">
        <v>108</v>
      </c>
      <c r="G141" t="s">
        <v>108</v>
      </c>
      <c r="H141" t="s">
        <v>115</v>
      </c>
      <c r="I141" t="s">
        <v>108</v>
      </c>
      <c r="J141" t="s">
        <v>108</v>
      </c>
      <c r="K141">
        <v>34.615726000000002</v>
      </c>
      <c r="L141">
        <v>2.1577069999999998</v>
      </c>
      <c r="M141">
        <v>30.468</v>
      </c>
      <c r="N141">
        <v>39.011000000000003</v>
      </c>
      <c r="O141" t="s">
        <v>203</v>
      </c>
      <c r="P141" t="s">
        <v>175</v>
      </c>
      <c r="Q141">
        <v>4.3959999999999999</v>
      </c>
      <c r="R141">
        <v>4.1479999999999997</v>
      </c>
      <c r="S141">
        <v>101715</v>
      </c>
      <c r="T141">
        <v>6340</v>
      </c>
      <c r="U141">
        <v>89527</v>
      </c>
      <c r="V141">
        <v>114631</v>
      </c>
      <c r="W141">
        <v>834</v>
      </c>
      <c r="X141">
        <v>253</v>
      </c>
      <c r="Y141">
        <v>0</v>
      </c>
      <c r="Z141">
        <v>0</v>
      </c>
      <c r="AA141">
        <v>0</v>
      </c>
      <c r="AB141">
        <v>1</v>
      </c>
      <c r="AC141" t="s">
        <v>1778</v>
      </c>
      <c r="AD141" t="s">
        <v>174</v>
      </c>
      <c r="AE141">
        <v>1.7134961982000001</v>
      </c>
      <c r="AF141" t="s">
        <v>112</v>
      </c>
    </row>
    <row r="142" spans="1:32">
      <c r="A142" t="s">
        <v>1779</v>
      </c>
      <c r="B142">
        <v>2006</v>
      </c>
      <c r="C142" t="s">
        <v>172</v>
      </c>
      <c r="D142" t="s">
        <v>108</v>
      </c>
      <c r="E142" t="s">
        <v>108</v>
      </c>
      <c r="F142" t="s">
        <v>108</v>
      </c>
      <c r="G142" t="s">
        <v>108</v>
      </c>
      <c r="H142" t="s">
        <v>117</v>
      </c>
      <c r="I142" t="s">
        <v>108</v>
      </c>
      <c r="J142" t="s">
        <v>108</v>
      </c>
      <c r="K142">
        <v>31.769952</v>
      </c>
      <c r="L142">
        <v>1.295998</v>
      </c>
      <c r="M142">
        <v>29.256</v>
      </c>
      <c r="N142">
        <v>34.395000000000003</v>
      </c>
      <c r="O142" t="s">
        <v>203</v>
      </c>
      <c r="P142" t="s">
        <v>1780</v>
      </c>
      <c r="Q142">
        <v>2.625</v>
      </c>
      <c r="R142">
        <v>2.5139999999999998</v>
      </c>
      <c r="S142">
        <v>173060</v>
      </c>
      <c r="T142">
        <v>7060</v>
      </c>
      <c r="U142">
        <v>159366</v>
      </c>
      <c r="V142">
        <v>187359</v>
      </c>
      <c r="W142">
        <v>2080</v>
      </c>
      <c r="X142">
        <v>629</v>
      </c>
      <c r="Y142">
        <v>0</v>
      </c>
      <c r="Z142">
        <v>0</v>
      </c>
      <c r="AA142">
        <v>0</v>
      </c>
      <c r="AB142">
        <v>1</v>
      </c>
      <c r="AC142" t="s">
        <v>1781</v>
      </c>
      <c r="AD142" t="s">
        <v>174</v>
      </c>
      <c r="AE142">
        <v>1.6109098630000001</v>
      </c>
      <c r="AF142" t="s">
        <v>112</v>
      </c>
    </row>
    <row r="143" spans="1:32">
      <c r="A143" t="s">
        <v>1782</v>
      </c>
      <c r="B143">
        <v>2006</v>
      </c>
      <c r="C143" t="s">
        <v>172</v>
      </c>
      <c r="D143" t="s">
        <v>108</v>
      </c>
      <c r="E143" t="s">
        <v>108</v>
      </c>
      <c r="F143" t="s">
        <v>108</v>
      </c>
      <c r="G143" t="s">
        <v>108</v>
      </c>
      <c r="H143" t="s">
        <v>119</v>
      </c>
      <c r="I143" t="s">
        <v>108</v>
      </c>
      <c r="J143" t="s">
        <v>108</v>
      </c>
      <c r="K143">
        <v>34.152766</v>
      </c>
      <c r="L143">
        <v>1.217714</v>
      </c>
      <c r="M143">
        <v>31.78</v>
      </c>
      <c r="N143">
        <v>36.607999999999997</v>
      </c>
      <c r="O143" t="s">
        <v>203</v>
      </c>
      <c r="P143" t="s">
        <v>176</v>
      </c>
      <c r="Q143">
        <v>2.4550000000000001</v>
      </c>
      <c r="R143">
        <v>2.3730000000000002</v>
      </c>
      <c r="S143">
        <v>216310</v>
      </c>
      <c r="T143">
        <v>7713</v>
      </c>
      <c r="U143">
        <v>201279</v>
      </c>
      <c r="V143">
        <v>231861</v>
      </c>
      <c r="W143">
        <v>2577</v>
      </c>
      <c r="X143">
        <v>884</v>
      </c>
      <c r="Y143">
        <v>0</v>
      </c>
      <c r="Z143">
        <v>0</v>
      </c>
      <c r="AA143">
        <v>0</v>
      </c>
      <c r="AB143">
        <v>1</v>
      </c>
      <c r="AC143" t="s">
        <v>1783</v>
      </c>
      <c r="AD143" t="s">
        <v>174</v>
      </c>
      <c r="AE143">
        <v>1.6985301853000001</v>
      </c>
      <c r="AF143" t="s">
        <v>112</v>
      </c>
    </row>
    <row r="144" spans="1:32">
      <c r="A144" t="s">
        <v>1784</v>
      </c>
      <c r="B144">
        <v>2006</v>
      </c>
      <c r="C144" t="s">
        <v>172</v>
      </c>
      <c r="D144" t="s">
        <v>108</v>
      </c>
      <c r="E144" t="s">
        <v>108</v>
      </c>
      <c r="F144" t="s">
        <v>108</v>
      </c>
      <c r="G144" t="s">
        <v>108</v>
      </c>
      <c r="H144" t="s">
        <v>120</v>
      </c>
      <c r="I144" t="s">
        <v>108</v>
      </c>
      <c r="J144" t="s">
        <v>108</v>
      </c>
      <c r="K144">
        <v>32.266776999999998</v>
      </c>
      <c r="L144">
        <v>1.2475579999999999</v>
      </c>
      <c r="M144">
        <v>29.843</v>
      </c>
      <c r="N144">
        <v>34.79</v>
      </c>
      <c r="O144" t="s">
        <v>203</v>
      </c>
      <c r="P144" t="s">
        <v>177</v>
      </c>
      <c r="Q144">
        <v>2.5230000000000001</v>
      </c>
      <c r="R144">
        <v>2.4239999999999999</v>
      </c>
      <c r="S144">
        <v>188125</v>
      </c>
      <c r="T144">
        <v>7274</v>
      </c>
      <c r="U144">
        <v>173993</v>
      </c>
      <c r="V144">
        <v>202835</v>
      </c>
      <c r="W144">
        <v>2079</v>
      </c>
      <c r="X144">
        <v>632</v>
      </c>
      <c r="Y144">
        <v>0</v>
      </c>
      <c r="Z144">
        <v>0</v>
      </c>
      <c r="AA144">
        <v>0</v>
      </c>
      <c r="AB144">
        <v>1</v>
      </c>
      <c r="AC144" t="s">
        <v>1785</v>
      </c>
      <c r="AD144" t="s">
        <v>174</v>
      </c>
      <c r="AE144">
        <v>1.4798228219</v>
      </c>
      <c r="AF144" t="s">
        <v>112</v>
      </c>
    </row>
    <row r="145" spans="1:32">
      <c r="A145" t="s">
        <v>1786</v>
      </c>
      <c r="B145">
        <v>2006</v>
      </c>
      <c r="C145" t="s">
        <v>172</v>
      </c>
      <c r="D145" t="s">
        <v>108</v>
      </c>
      <c r="E145" t="s">
        <v>108</v>
      </c>
      <c r="F145" t="s">
        <v>108</v>
      </c>
      <c r="G145" t="s">
        <v>108</v>
      </c>
      <c r="H145" t="s">
        <v>121</v>
      </c>
      <c r="I145" t="s">
        <v>108</v>
      </c>
      <c r="J145" t="s">
        <v>108</v>
      </c>
      <c r="K145">
        <v>33.039195999999997</v>
      </c>
      <c r="L145">
        <v>1.4638089999999999</v>
      </c>
      <c r="M145">
        <v>30.202000000000002</v>
      </c>
      <c r="N145">
        <v>36.005000000000003</v>
      </c>
      <c r="O145" t="s">
        <v>203</v>
      </c>
      <c r="P145" t="s">
        <v>178</v>
      </c>
      <c r="Q145">
        <v>2.9660000000000002</v>
      </c>
      <c r="R145">
        <v>2.8370000000000002</v>
      </c>
      <c r="S145">
        <v>145795</v>
      </c>
      <c r="T145">
        <v>6459</v>
      </c>
      <c r="U145">
        <v>133277</v>
      </c>
      <c r="V145">
        <v>158883</v>
      </c>
      <c r="W145">
        <v>1729</v>
      </c>
      <c r="X145">
        <v>558</v>
      </c>
      <c r="Y145">
        <v>0</v>
      </c>
      <c r="Z145">
        <v>0</v>
      </c>
      <c r="AA145">
        <v>0</v>
      </c>
      <c r="AB145">
        <v>1</v>
      </c>
      <c r="AC145" t="s">
        <v>1787</v>
      </c>
      <c r="AD145" t="s">
        <v>174</v>
      </c>
      <c r="AE145">
        <v>1.6736408253999999</v>
      </c>
      <c r="AF145" t="s">
        <v>112</v>
      </c>
    </row>
    <row r="146" spans="1:32">
      <c r="A146" t="s">
        <v>1788</v>
      </c>
      <c r="B146">
        <v>2006</v>
      </c>
      <c r="C146" t="s">
        <v>172</v>
      </c>
      <c r="D146" t="s">
        <v>108</v>
      </c>
      <c r="E146" t="s">
        <v>108</v>
      </c>
      <c r="F146" t="s">
        <v>108</v>
      </c>
      <c r="G146" t="s">
        <v>108</v>
      </c>
      <c r="H146" t="s">
        <v>123</v>
      </c>
      <c r="I146" t="s">
        <v>108</v>
      </c>
      <c r="J146" t="s">
        <v>108</v>
      </c>
      <c r="K146">
        <v>35.367935000000003</v>
      </c>
      <c r="L146">
        <v>1.620366</v>
      </c>
      <c r="M146">
        <v>32.222999999999999</v>
      </c>
      <c r="N146">
        <v>38.645000000000003</v>
      </c>
      <c r="O146" t="s">
        <v>203</v>
      </c>
      <c r="P146" t="s">
        <v>179</v>
      </c>
      <c r="Q146">
        <v>3.2770000000000001</v>
      </c>
      <c r="R146">
        <v>3.145</v>
      </c>
      <c r="S146">
        <v>100940</v>
      </c>
      <c r="T146">
        <v>4625</v>
      </c>
      <c r="U146">
        <v>91965</v>
      </c>
      <c r="V146">
        <v>110292</v>
      </c>
      <c r="W146">
        <v>1304</v>
      </c>
      <c r="X146">
        <v>435</v>
      </c>
      <c r="Y146">
        <v>0</v>
      </c>
      <c r="Z146">
        <v>0</v>
      </c>
      <c r="AA146">
        <v>0</v>
      </c>
      <c r="AB146">
        <v>1</v>
      </c>
      <c r="AC146" t="s">
        <v>1789</v>
      </c>
      <c r="AD146" t="s">
        <v>174</v>
      </c>
      <c r="AE146">
        <v>1.4966256536</v>
      </c>
      <c r="AF146" t="s">
        <v>112</v>
      </c>
    </row>
    <row r="147" spans="1:32">
      <c r="A147" t="s">
        <v>1790</v>
      </c>
      <c r="B147">
        <v>2006</v>
      </c>
      <c r="C147" t="s">
        <v>172</v>
      </c>
      <c r="D147" t="s">
        <v>108</v>
      </c>
      <c r="E147" t="s">
        <v>108</v>
      </c>
      <c r="F147" t="s">
        <v>108</v>
      </c>
      <c r="G147" t="s">
        <v>108</v>
      </c>
      <c r="H147" t="s">
        <v>124</v>
      </c>
      <c r="I147" t="s">
        <v>108</v>
      </c>
      <c r="J147" t="s">
        <v>108</v>
      </c>
      <c r="K147">
        <v>40.254289</v>
      </c>
      <c r="L147">
        <v>1.4572769999999999</v>
      </c>
      <c r="M147">
        <v>37.4</v>
      </c>
      <c r="N147">
        <v>43.176000000000002</v>
      </c>
      <c r="O147" t="s">
        <v>203</v>
      </c>
      <c r="P147" t="s">
        <v>181</v>
      </c>
      <c r="Q147">
        <v>2.9220000000000002</v>
      </c>
      <c r="R147">
        <v>2.8540000000000001</v>
      </c>
      <c r="S147">
        <v>97001</v>
      </c>
      <c r="T147">
        <v>3512</v>
      </c>
      <c r="U147">
        <v>90123</v>
      </c>
      <c r="V147">
        <v>104042</v>
      </c>
      <c r="W147">
        <v>1056</v>
      </c>
      <c r="X147">
        <v>425</v>
      </c>
      <c r="Y147">
        <v>0</v>
      </c>
      <c r="Z147">
        <v>0</v>
      </c>
      <c r="AA147">
        <v>0</v>
      </c>
      <c r="AB147">
        <v>1</v>
      </c>
      <c r="AC147" t="s">
        <v>1791</v>
      </c>
      <c r="AD147" t="s">
        <v>174</v>
      </c>
      <c r="AE147">
        <v>0.93157523080000004</v>
      </c>
      <c r="AF147" t="s">
        <v>112</v>
      </c>
    </row>
    <row r="148" spans="1:32">
      <c r="A148" t="s">
        <v>1792</v>
      </c>
      <c r="B148">
        <v>2006</v>
      </c>
      <c r="C148" t="s">
        <v>172</v>
      </c>
      <c r="D148" t="s">
        <v>108</v>
      </c>
      <c r="E148" t="s">
        <v>108</v>
      </c>
      <c r="F148" t="s">
        <v>108</v>
      </c>
      <c r="G148" t="s">
        <v>108</v>
      </c>
      <c r="H148" t="s">
        <v>108</v>
      </c>
      <c r="I148" t="s">
        <v>108</v>
      </c>
      <c r="J148" t="s">
        <v>108</v>
      </c>
      <c r="K148">
        <v>35.217385999999998</v>
      </c>
      <c r="L148">
        <v>0.54106100000000001</v>
      </c>
      <c r="M148">
        <v>34.152000000000001</v>
      </c>
      <c r="N148">
        <v>36.298000000000002</v>
      </c>
      <c r="O148" t="s">
        <v>203</v>
      </c>
      <c r="P148" t="s">
        <v>1793</v>
      </c>
      <c r="Q148">
        <v>1.081</v>
      </c>
      <c r="R148">
        <v>1.0660000000000001</v>
      </c>
      <c r="S148">
        <v>1177138</v>
      </c>
      <c r="T148">
        <v>18087</v>
      </c>
      <c r="U148">
        <v>1141513</v>
      </c>
      <c r="V148">
        <v>1213263</v>
      </c>
      <c r="W148">
        <v>12488</v>
      </c>
      <c r="X148">
        <v>4176</v>
      </c>
      <c r="Y148">
        <v>0</v>
      </c>
      <c r="Z148">
        <v>0</v>
      </c>
      <c r="AA148">
        <v>0</v>
      </c>
      <c r="AB148">
        <v>1</v>
      </c>
      <c r="AC148" t="s">
        <v>1794</v>
      </c>
      <c r="AD148" t="s">
        <v>174</v>
      </c>
      <c r="AE148">
        <v>1.6022700475</v>
      </c>
      <c r="AF148" t="s">
        <v>112</v>
      </c>
    </row>
    <row r="149" spans="1:32">
      <c r="A149" t="s">
        <v>1795</v>
      </c>
      <c r="B149">
        <v>2006</v>
      </c>
      <c r="C149" t="s">
        <v>172</v>
      </c>
      <c r="D149" t="s">
        <v>108</v>
      </c>
      <c r="E149" t="s">
        <v>108</v>
      </c>
      <c r="F149" t="s">
        <v>108</v>
      </c>
      <c r="G149" t="s">
        <v>108</v>
      </c>
      <c r="H149" t="s">
        <v>108</v>
      </c>
      <c r="I149" t="s">
        <v>113</v>
      </c>
      <c r="J149" t="s">
        <v>108</v>
      </c>
      <c r="K149">
        <v>40.548268</v>
      </c>
      <c r="L149">
        <v>0.74777199999999999</v>
      </c>
      <c r="M149">
        <v>39.073999999999998</v>
      </c>
      <c r="N149">
        <v>42.04</v>
      </c>
      <c r="O149" t="s">
        <v>203</v>
      </c>
      <c r="P149" t="s">
        <v>1796</v>
      </c>
      <c r="Q149">
        <v>1.492</v>
      </c>
      <c r="R149">
        <v>1.4750000000000001</v>
      </c>
      <c r="S149">
        <v>699686</v>
      </c>
      <c r="T149">
        <v>12911</v>
      </c>
      <c r="U149">
        <v>674242</v>
      </c>
      <c r="V149">
        <v>725427</v>
      </c>
      <c r="W149">
        <v>7215</v>
      </c>
      <c r="X149">
        <v>2683</v>
      </c>
      <c r="Y149">
        <v>0</v>
      </c>
      <c r="Z149">
        <v>0</v>
      </c>
      <c r="AA149">
        <v>0</v>
      </c>
      <c r="AB149">
        <v>1</v>
      </c>
      <c r="AC149" t="s">
        <v>1797</v>
      </c>
      <c r="AD149" t="s">
        <v>174</v>
      </c>
      <c r="AE149">
        <v>1.6733155351</v>
      </c>
      <c r="AF149" t="s">
        <v>112</v>
      </c>
    </row>
    <row r="150" spans="1:32">
      <c r="A150" t="s">
        <v>1798</v>
      </c>
      <c r="B150">
        <v>2006</v>
      </c>
      <c r="C150" t="s">
        <v>172</v>
      </c>
      <c r="D150" t="s">
        <v>108</v>
      </c>
      <c r="E150" t="s">
        <v>108</v>
      </c>
      <c r="F150" t="s">
        <v>108</v>
      </c>
      <c r="G150" t="s">
        <v>108</v>
      </c>
      <c r="H150" t="s">
        <v>108</v>
      </c>
      <c r="I150" t="s">
        <v>114</v>
      </c>
      <c r="J150" t="s">
        <v>108</v>
      </c>
      <c r="K150">
        <v>29.528352999999999</v>
      </c>
      <c r="L150">
        <v>0.83121999999999996</v>
      </c>
      <c r="M150">
        <v>27.905999999999999</v>
      </c>
      <c r="N150">
        <v>31.204000000000001</v>
      </c>
      <c r="O150" t="s">
        <v>203</v>
      </c>
      <c r="P150" t="s">
        <v>1799</v>
      </c>
      <c r="Q150">
        <v>1.675</v>
      </c>
      <c r="R150">
        <v>1.6220000000000001</v>
      </c>
      <c r="S150">
        <v>477453</v>
      </c>
      <c r="T150">
        <v>13440</v>
      </c>
      <c r="U150">
        <v>451227</v>
      </c>
      <c r="V150">
        <v>504543</v>
      </c>
      <c r="W150">
        <v>5273</v>
      </c>
      <c r="X150">
        <v>1493</v>
      </c>
      <c r="Y150">
        <v>0</v>
      </c>
      <c r="Z150">
        <v>0</v>
      </c>
      <c r="AA150">
        <v>0</v>
      </c>
      <c r="AB150">
        <v>1</v>
      </c>
      <c r="AC150" t="s">
        <v>1800</v>
      </c>
      <c r="AD150" t="s">
        <v>174</v>
      </c>
      <c r="AE150">
        <v>1.7504671194999999</v>
      </c>
      <c r="AF150" t="s">
        <v>112</v>
      </c>
    </row>
    <row r="151" spans="1:32">
      <c r="A151" t="s">
        <v>1802</v>
      </c>
      <c r="B151">
        <v>2006</v>
      </c>
      <c r="C151" t="s">
        <v>172</v>
      </c>
      <c r="D151" t="s">
        <v>108</v>
      </c>
      <c r="E151" t="s">
        <v>108</v>
      </c>
      <c r="F151" t="s">
        <v>108</v>
      </c>
      <c r="G151" t="s">
        <v>127</v>
      </c>
      <c r="H151" t="s">
        <v>108</v>
      </c>
      <c r="I151" t="s">
        <v>108</v>
      </c>
      <c r="J151" t="s">
        <v>108</v>
      </c>
      <c r="K151">
        <v>32.900156000000003</v>
      </c>
      <c r="L151">
        <v>0.67845</v>
      </c>
      <c r="M151">
        <v>31.568000000000001</v>
      </c>
      <c r="N151">
        <v>34.26</v>
      </c>
      <c r="O151" t="s">
        <v>203</v>
      </c>
      <c r="P151" t="s">
        <v>1803</v>
      </c>
      <c r="Q151">
        <v>1.36</v>
      </c>
      <c r="R151">
        <v>1.3320000000000001</v>
      </c>
      <c r="S151">
        <v>895219</v>
      </c>
      <c r="T151">
        <v>18362</v>
      </c>
      <c r="U151">
        <v>858982</v>
      </c>
      <c r="V151">
        <v>932218</v>
      </c>
      <c r="W151">
        <v>8593</v>
      </c>
      <c r="X151">
        <v>2625</v>
      </c>
      <c r="Y151">
        <v>0</v>
      </c>
      <c r="Z151">
        <v>0</v>
      </c>
      <c r="AA151">
        <v>0</v>
      </c>
      <c r="AB151">
        <v>1</v>
      </c>
      <c r="AC151" t="s">
        <v>1804</v>
      </c>
      <c r="AD151" t="s">
        <v>174</v>
      </c>
      <c r="AE151">
        <v>1.7914739444000001</v>
      </c>
      <c r="AF151" t="s">
        <v>112</v>
      </c>
    </row>
    <row r="152" spans="1:32">
      <c r="A152" t="s">
        <v>1805</v>
      </c>
      <c r="B152">
        <v>2006</v>
      </c>
      <c r="C152" t="s">
        <v>172</v>
      </c>
      <c r="D152" t="s">
        <v>108</v>
      </c>
      <c r="E152" t="s">
        <v>108</v>
      </c>
      <c r="F152" t="s">
        <v>108</v>
      </c>
      <c r="G152" t="s">
        <v>127</v>
      </c>
      <c r="H152" t="s">
        <v>108</v>
      </c>
      <c r="I152" t="s">
        <v>113</v>
      </c>
      <c r="J152" t="s">
        <v>108</v>
      </c>
      <c r="K152">
        <v>37.818303</v>
      </c>
      <c r="L152">
        <v>0.90684600000000004</v>
      </c>
      <c r="M152">
        <v>36.036999999999999</v>
      </c>
      <c r="N152">
        <v>39.633000000000003</v>
      </c>
      <c r="O152" t="s">
        <v>203</v>
      </c>
      <c r="P152" t="s">
        <v>1806</v>
      </c>
      <c r="Q152">
        <v>1.8149999999999999</v>
      </c>
      <c r="R152">
        <v>1.782</v>
      </c>
      <c r="S152">
        <v>530894</v>
      </c>
      <c r="T152">
        <v>12799</v>
      </c>
      <c r="U152">
        <v>505883</v>
      </c>
      <c r="V152">
        <v>556376</v>
      </c>
      <c r="W152">
        <v>4941</v>
      </c>
      <c r="X152">
        <v>1687</v>
      </c>
      <c r="Y152">
        <v>0</v>
      </c>
      <c r="Z152">
        <v>0</v>
      </c>
      <c r="AA152">
        <v>0</v>
      </c>
      <c r="AB152">
        <v>1</v>
      </c>
      <c r="AC152" t="s">
        <v>1807</v>
      </c>
      <c r="AD152" t="s">
        <v>174</v>
      </c>
      <c r="AE152">
        <v>1.7275435942999999</v>
      </c>
      <c r="AF152" t="s">
        <v>112</v>
      </c>
    </row>
    <row r="153" spans="1:32">
      <c r="A153" t="s">
        <v>1808</v>
      </c>
      <c r="B153">
        <v>2006</v>
      </c>
      <c r="C153" t="s">
        <v>172</v>
      </c>
      <c r="D153" t="s">
        <v>108</v>
      </c>
      <c r="E153" t="s">
        <v>108</v>
      </c>
      <c r="F153" t="s">
        <v>108</v>
      </c>
      <c r="G153" t="s">
        <v>127</v>
      </c>
      <c r="H153" t="s">
        <v>108</v>
      </c>
      <c r="I153" t="s">
        <v>114</v>
      </c>
      <c r="J153" t="s">
        <v>108</v>
      </c>
      <c r="K153">
        <v>27.658708000000001</v>
      </c>
      <c r="L153">
        <v>0.96595799999999998</v>
      </c>
      <c r="M153">
        <v>25.783999999999999</v>
      </c>
      <c r="N153">
        <v>29.616</v>
      </c>
      <c r="O153" t="s">
        <v>203</v>
      </c>
      <c r="P153" t="s">
        <v>1809</v>
      </c>
      <c r="Q153">
        <v>1.9570000000000001</v>
      </c>
      <c r="R153">
        <v>1.875</v>
      </c>
      <c r="S153">
        <v>364324</v>
      </c>
      <c r="T153">
        <v>12677</v>
      </c>
      <c r="U153">
        <v>339628</v>
      </c>
      <c r="V153">
        <v>390100</v>
      </c>
      <c r="W153">
        <v>3652</v>
      </c>
      <c r="X153">
        <v>938</v>
      </c>
      <c r="Y153">
        <v>0</v>
      </c>
      <c r="Z153">
        <v>0</v>
      </c>
      <c r="AA153">
        <v>0</v>
      </c>
      <c r="AB153">
        <v>1</v>
      </c>
      <c r="AC153" t="s">
        <v>1810</v>
      </c>
      <c r="AD153" t="s">
        <v>174</v>
      </c>
      <c r="AE153">
        <v>1.7025917559999999</v>
      </c>
      <c r="AF153" t="s">
        <v>112</v>
      </c>
    </row>
    <row r="154" spans="1:32">
      <c r="A154" t="s">
        <v>1811</v>
      </c>
      <c r="B154">
        <v>2006</v>
      </c>
      <c r="C154" t="s">
        <v>172</v>
      </c>
      <c r="D154" t="s">
        <v>108</v>
      </c>
      <c r="E154" t="s">
        <v>108</v>
      </c>
      <c r="F154" t="s">
        <v>129</v>
      </c>
      <c r="G154" t="s">
        <v>108</v>
      </c>
      <c r="H154" t="s">
        <v>108</v>
      </c>
      <c r="I154" t="s">
        <v>108</v>
      </c>
      <c r="J154" t="s">
        <v>108</v>
      </c>
      <c r="K154">
        <v>68.115781999999996</v>
      </c>
      <c r="L154">
        <v>1.657599</v>
      </c>
      <c r="M154">
        <v>64.741</v>
      </c>
      <c r="N154">
        <v>71.311000000000007</v>
      </c>
      <c r="O154" t="s">
        <v>203</v>
      </c>
      <c r="P154" t="s">
        <v>1812</v>
      </c>
      <c r="Q154">
        <v>3.1949999999999998</v>
      </c>
      <c r="R154">
        <v>3.375</v>
      </c>
      <c r="S154">
        <v>201103</v>
      </c>
      <c r="T154">
        <v>4880</v>
      </c>
      <c r="U154">
        <v>191139</v>
      </c>
      <c r="V154">
        <v>210535</v>
      </c>
      <c r="W154">
        <v>1513</v>
      </c>
      <c r="X154">
        <v>1002</v>
      </c>
      <c r="Y154">
        <v>0</v>
      </c>
      <c r="Z154">
        <v>0</v>
      </c>
      <c r="AA154">
        <v>0</v>
      </c>
      <c r="AB154">
        <v>1</v>
      </c>
      <c r="AC154" t="s">
        <v>1813</v>
      </c>
      <c r="AD154" t="s">
        <v>174</v>
      </c>
      <c r="AE154">
        <v>1.9128768622000001</v>
      </c>
      <c r="AF154" t="s">
        <v>112</v>
      </c>
    </row>
    <row r="155" spans="1:32">
      <c r="A155" t="s">
        <v>1814</v>
      </c>
      <c r="B155">
        <v>2006</v>
      </c>
      <c r="C155" t="s">
        <v>172</v>
      </c>
      <c r="D155" t="s">
        <v>108</v>
      </c>
      <c r="E155" t="s">
        <v>108</v>
      </c>
      <c r="F155" t="s">
        <v>129</v>
      </c>
      <c r="G155" t="s">
        <v>108</v>
      </c>
      <c r="H155" t="s">
        <v>108</v>
      </c>
      <c r="I155" t="s">
        <v>113</v>
      </c>
      <c r="J155" t="s">
        <v>108</v>
      </c>
      <c r="K155">
        <v>81.239399000000006</v>
      </c>
      <c r="L155">
        <v>1.6863870000000001</v>
      </c>
      <c r="M155">
        <v>77.662999999999997</v>
      </c>
      <c r="N155">
        <v>84.358999999999995</v>
      </c>
      <c r="O155" t="s">
        <v>203</v>
      </c>
      <c r="P155" t="s">
        <v>1815</v>
      </c>
      <c r="Q155">
        <v>3.1190000000000002</v>
      </c>
      <c r="R155">
        <v>3.577</v>
      </c>
      <c r="S155">
        <v>126698</v>
      </c>
      <c r="T155">
        <v>2615</v>
      </c>
      <c r="U155">
        <v>121120</v>
      </c>
      <c r="V155">
        <v>131563</v>
      </c>
      <c r="W155">
        <v>856</v>
      </c>
      <c r="X155">
        <v>675</v>
      </c>
      <c r="Y155">
        <v>0</v>
      </c>
      <c r="Z155">
        <v>0</v>
      </c>
      <c r="AA155">
        <v>0</v>
      </c>
      <c r="AB155">
        <v>1</v>
      </c>
      <c r="AC155" t="s">
        <v>1816</v>
      </c>
      <c r="AD155" t="s">
        <v>174</v>
      </c>
      <c r="AE155">
        <v>1.5953910617</v>
      </c>
      <c r="AF155" t="s">
        <v>112</v>
      </c>
    </row>
    <row r="156" spans="1:32">
      <c r="A156" t="s">
        <v>1817</v>
      </c>
      <c r="B156">
        <v>2006</v>
      </c>
      <c r="C156" t="s">
        <v>172</v>
      </c>
      <c r="D156" t="s">
        <v>108</v>
      </c>
      <c r="E156" t="s">
        <v>108</v>
      </c>
      <c r="F156" t="s">
        <v>129</v>
      </c>
      <c r="G156" t="s">
        <v>108</v>
      </c>
      <c r="H156" t="s">
        <v>108</v>
      </c>
      <c r="I156" t="s">
        <v>114</v>
      </c>
      <c r="J156" t="s">
        <v>108</v>
      </c>
      <c r="K156">
        <v>53.420783</v>
      </c>
      <c r="L156">
        <v>2.7097150000000001</v>
      </c>
      <c r="M156">
        <v>48.026000000000003</v>
      </c>
      <c r="N156">
        <v>58.737000000000002</v>
      </c>
      <c r="O156" t="s">
        <v>203</v>
      </c>
      <c r="P156" t="s">
        <v>1818</v>
      </c>
      <c r="Q156">
        <v>5.3159999999999998</v>
      </c>
      <c r="R156">
        <v>5.3949999999999996</v>
      </c>
      <c r="S156">
        <v>74404</v>
      </c>
      <c r="T156">
        <v>3771</v>
      </c>
      <c r="U156">
        <v>66890</v>
      </c>
      <c r="V156">
        <v>81809</v>
      </c>
      <c r="W156">
        <v>657</v>
      </c>
      <c r="X156">
        <v>327</v>
      </c>
      <c r="Y156">
        <v>0</v>
      </c>
      <c r="Z156">
        <v>0</v>
      </c>
      <c r="AA156">
        <v>0</v>
      </c>
      <c r="AB156">
        <v>1</v>
      </c>
      <c r="AC156" t="s">
        <v>1819</v>
      </c>
      <c r="AD156" t="s">
        <v>174</v>
      </c>
      <c r="AE156">
        <v>1.9357473751000001</v>
      </c>
      <c r="AF156" t="s">
        <v>112</v>
      </c>
    </row>
    <row r="157" spans="1:32">
      <c r="A157" t="s">
        <v>1821</v>
      </c>
      <c r="B157">
        <v>2006</v>
      </c>
      <c r="C157" t="s">
        <v>172</v>
      </c>
      <c r="D157" t="s">
        <v>108</v>
      </c>
      <c r="E157" t="s">
        <v>130</v>
      </c>
      <c r="F157" t="s">
        <v>108</v>
      </c>
      <c r="G157" t="s">
        <v>108</v>
      </c>
      <c r="H157" t="s">
        <v>108</v>
      </c>
      <c r="I157" t="s">
        <v>108</v>
      </c>
      <c r="J157" t="s">
        <v>108</v>
      </c>
      <c r="K157">
        <v>37.400176999999999</v>
      </c>
      <c r="L157">
        <v>1.898074</v>
      </c>
      <c r="M157">
        <v>33.716999999999999</v>
      </c>
      <c r="N157">
        <v>41.234999999999999</v>
      </c>
      <c r="O157" t="s">
        <v>203</v>
      </c>
      <c r="P157" t="s">
        <v>1822</v>
      </c>
      <c r="Q157">
        <v>3.835</v>
      </c>
      <c r="R157">
        <v>3.6829999999999998</v>
      </c>
      <c r="S157">
        <v>65552</v>
      </c>
      <c r="T157">
        <v>3314</v>
      </c>
      <c r="U157">
        <v>59097</v>
      </c>
      <c r="V157">
        <v>72274</v>
      </c>
      <c r="W157">
        <v>1033</v>
      </c>
      <c r="X157">
        <v>366</v>
      </c>
      <c r="Y157">
        <v>0</v>
      </c>
      <c r="Z157">
        <v>0</v>
      </c>
      <c r="AA157">
        <v>0</v>
      </c>
      <c r="AB157">
        <v>1</v>
      </c>
      <c r="AC157" t="s">
        <v>1678</v>
      </c>
      <c r="AD157" t="s">
        <v>174</v>
      </c>
      <c r="AE157">
        <v>1.5880315668</v>
      </c>
      <c r="AF157" t="s">
        <v>112</v>
      </c>
    </row>
    <row r="158" spans="1:32">
      <c r="A158" t="s">
        <v>1823</v>
      </c>
      <c r="B158">
        <v>2006</v>
      </c>
      <c r="C158" t="s">
        <v>172</v>
      </c>
      <c r="D158" t="s">
        <v>108</v>
      </c>
      <c r="E158" t="s">
        <v>130</v>
      </c>
      <c r="F158" t="s">
        <v>108</v>
      </c>
      <c r="G158" t="s">
        <v>108</v>
      </c>
      <c r="H158" t="s">
        <v>108</v>
      </c>
      <c r="I158" t="s">
        <v>113</v>
      </c>
      <c r="J158" t="s">
        <v>108</v>
      </c>
      <c r="K158">
        <v>42.688941</v>
      </c>
      <c r="L158">
        <v>2.2027830000000002</v>
      </c>
      <c r="M158">
        <v>38.386000000000003</v>
      </c>
      <c r="N158">
        <v>47.104999999999997</v>
      </c>
      <c r="O158" t="s">
        <v>203</v>
      </c>
      <c r="P158" t="s">
        <v>1824</v>
      </c>
      <c r="Q158">
        <v>4.4160000000000004</v>
      </c>
      <c r="R158">
        <v>4.3029999999999999</v>
      </c>
      <c r="S158">
        <v>38817</v>
      </c>
      <c r="T158">
        <v>1995</v>
      </c>
      <c r="U158">
        <v>34905</v>
      </c>
      <c r="V158">
        <v>42833</v>
      </c>
      <c r="W158">
        <v>600</v>
      </c>
      <c r="X158">
        <v>237</v>
      </c>
      <c r="Y158">
        <v>0</v>
      </c>
      <c r="Z158">
        <v>0</v>
      </c>
      <c r="AA158">
        <v>0</v>
      </c>
      <c r="AB158">
        <v>1</v>
      </c>
      <c r="AC158" t="s">
        <v>1469</v>
      </c>
      <c r="AD158" t="s">
        <v>174</v>
      </c>
      <c r="AE158">
        <v>1.1880004764000001</v>
      </c>
      <c r="AF158" t="s">
        <v>112</v>
      </c>
    </row>
    <row r="159" spans="1:32">
      <c r="A159" t="s">
        <v>1825</v>
      </c>
      <c r="B159">
        <v>2006</v>
      </c>
      <c r="C159" t="s">
        <v>172</v>
      </c>
      <c r="D159" t="s">
        <v>108</v>
      </c>
      <c r="E159" t="s">
        <v>130</v>
      </c>
      <c r="F159" t="s">
        <v>108</v>
      </c>
      <c r="G159" t="s">
        <v>108</v>
      </c>
      <c r="H159" t="s">
        <v>108</v>
      </c>
      <c r="I159" t="s">
        <v>114</v>
      </c>
      <c r="J159" t="s">
        <v>108</v>
      </c>
      <c r="K159">
        <v>31.698312000000001</v>
      </c>
      <c r="L159">
        <v>2.8484479999999999</v>
      </c>
      <c r="M159">
        <v>26.334</v>
      </c>
      <c r="N159">
        <v>37.597999999999999</v>
      </c>
      <c r="O159" t="s">
        <v>203</v>
      </c>
      <c r="P159" t="s">
        <v>1826</v>
      </c>
      <c r="Q159">
        <v>5.9</v>
      </c>
      <c r="R159">
        <v>5.3650000000000002</v>
      </c>
      <c r="S159">
        <v>26735</v>
      </c>
      <c r="T159">
        <v>2402</v>
      </c>
      <c r="U159">
        <v>22210</v>
      </c>
      <c r="V159">
        <v>31711</v>
      </c>
      <c r="W159">
        <v>433</v>
      </c>
      <c r="X159">
        <v>129</v>
      </c>
      <c r="Y159">
        <v>0</v>
      </c>
      <c r="Z159">
        <v>0</v>
      </c>
      <c r="AA159">
        <v>0</v>
      </c>
      <c r="AB159">
        <v>1</v>
      </c>
      <c r="AC159" t="s">
        <v>357</v>
      </c>
      <c r="AD159" t="s">
        <v>174</v>
      </c>
      <c r="AE159">
        <v>1.6189473019</v>
      </c>
      <c r="AF159" t="s">
        <v>112</v>
      </c>
    </row>
    <row r="160" spans="1:32">
      <c r="A160" t="s">
        <v>1827</v>
      </c>
      <c r="B160">
        <v>2006</v>
      </c>
      <c r="C160" t="s">
        <v>172</v>
      </c>
      <c r="D160" t="s">
        <v>131</v>
      </c>
      <c r="E160" t="s">
        <v>108</v>
      </c>
      <c r="F160" t="s">
        <v>108</v>
      </c>
      <c r="G160" t="s">
        <v>108</v>
      </c>
      <c r="H160" t="s">
        <v>108</v>
      </c>
      <c r="I160" t="s">
        <v>108</v>
      </c>
      <c r="J160" t="s">
        <v>108</v>
      </c>
      <c r="K160">
        <v>18.970932000000001</v>
      </c>
      <c r="L160">
        <v>0.94473799999999997</v>
      </c>
      <c r="M160">
        <v>17.167000000000002</v>
      </c>
      <c r="N160">
        <v>20.916</v>
      </c>
      <c r="O160" t="s">
        <v>203</v>
      </c>
      <c r="P160" t="s">
        <v>1828</v>
      </c>
      <c r="Q160">
        <v>1.946</v>
      </c>
      <c r="R160">
        <v>1.804</v>
      </c>
      <c r="S160">
        <v>78882</v>
      </c>
      <c r="T160">
        <v>3928</v>
      </c>
      <c r="U160">
        <v>71381</v>
      </c>
      <c r="V160">
        <v>86971</v>
      </c>
      <c r="W160">
        <v>3160</v>
      </c>
      <c r="X160">
        <v>558</v>
      </c>
      <c r="Y160">
        <v>0</v>
      </c>
      <c r="Z160">
        <v>0</v>
      </c>
      <c r="AA160">
        <v>0</v>
      </c>
      <c r="AB160">
        <v>1</v>
      </c>
      <c r="AC160" t="s">
        <v>1829</v>
      </c>
      <c r="AD160" t="s">
        <v>174</v>
      </c>
      <c r="AE160">
        <v>1.8341833255</v>
      </c>
      <c r="AF160" t="s">
        <v>112</v>
      </c>
    </row>
    <row r="161" spans="1:32">
      <c r="A161" t="s">
        <v>1830</v>
      </c>
      <c r="B161">
        <v>2006</v>
      </c>
      <c r="C161" t="s">
        <v>172</v>
      </c>
      <c r="D161" t="s">
        <v>131</v>
      </c>
      <c r="E161" t="s">
        <v>108</v>
      </c>
      <c r="F161" t="s">
        <v>108</v>
      </c>
      <c r="G161" t="s">
        <v>108</v>
      </c>
      <c r="H161" t="s">
        <v>108</v>
      </c>
      <c r="I161" t="s">
        <v>113</v>
      </c>
      <c r="J161" t="s">
        <v>108</v>
      </c>
      <c r="K161">
        <v>16.722777000000001</v>
      </c>
      <c r="L161">
        <v>1.1872780000000001</v>
      </c>
      <c r="M161">
        <v>14.497999999999999</v>
      </c>
      <c r="N161">
        <v>19.213000000000001</v>
      </c>
      <c r="O161" t="s">
        <v>203</v>
      </c>
      <c r="P161" t="s">
        <v>1831</v>
      </c>
      <c r="Q161">
        <v>2.4900000000000002</v>
      </c>
      <c r="R161">
        <v>2.2250000000000001</v>
      </c>
      <c r="S161">
        <v>36311</v>
      </c>
      <c r="T161">
        <v>2579</v>
      </c>
      <c r="U161">
        <v>31479</v>
      </c>
      <c r="V161">
        <v>41717</v>
      </c>
      <c r="W161">
        <v>1955</v>
      </c>
      <c r="X161">
        <v>308</v>
      </c>
      <c r="Y161">
        <v>0</v>
      </c>
      <c r="Z161">
        <v>0</v>
      </c>
      <c r="AA161">
        <v>0</v>
      </c>
      <c r="AB161">
        <v>1</v>
      </c>
      <c r="AC161" t="s">
        <v>686</v>
      </c>
      <c r="AD161" t="s">
        <v>174</v>
      </c>
      <c r="AE161">
        <v>1.9778576683</v>
      </c>
      <c r="AF161" t="s">
        <v>112</v>
      </c>
    </row>
    <row r="162" spans="1:32">
      <c r="A162" t="s">
        <v>1832</v>
      </c>
      <c r="B162">
        <v>2006</v>
      </c>
      <c r="C162" t="s">
        <v>172</v>
      </c>
      <c r="D162" t="s">
        <v>131</v>
      </c>
      <c r="E162" t="s">
        <v>108</v>
      </c>
      <c r="F162" t="s">
        <v>108</v>
      </c>
      <c r="G162" t="s">
        <v>108</v>
      </c>
      <c r="H162" t="s">
        <v>108</v>
      </c>
      <c r="I162" t="s">
        <v>114</v>
      </c>
      <c r="J162" t="s">
        <v>108</v>
      </c>
      <c r="K162">
        <v>21.428004000000001</v>
      </c>
      <c r="L162">
        <v>1.5070049999999999</v>
      </c>
      <c r="M162">
        <v>18.59</v>
      </c>
      <c r="N162">
        <v>24.568999999999999</v>
      </c>
      <c r="O162" t="s">
        <v>203</v>
      </c>
      <c r="P162" t="s">
        <v>1833</v>
      </c>
      <c r="Q162">
        <v>3.141</v>
      </c>
      <c r="R162">
        <v>2.8380000000000001</v>
      </c>
      <c r="S162">
        <v>42571</v>
      </c>
      <c r="T162">
        <v>2994</v>
      </c>
      <c r="U162">
        <v>36932</v>
      </c>
      <c r="V162">
        <v>48811</v>
      </c>
      <c r="W162">
        <v>1205</v>
      </c>
      <c r="X162">
        <v>250</v>
      </c>
      <c r="Y162">
        <v>0</v>
      </c>
      <c r="Z162">
        <v>0</v>
      </c>
      <c r="AA162">
        <v>0</v>
      </c>
      <c r="AB162">
        <v>1</v>
      </c>
      <c r="AC162" t="s">
        <v>374</v>
      </c>
      <c r="AD162" t="s">
        <v>174</v>
      </c>
      <c r="AE162">
        <v>1.6240768490999999</v>
      </c>
      <c r="AF162" t="s">
        <v>112</v>
      </c>
    </row>
    <row r="163" spans="1:32">
      <c r="A163" t="s">
        <v>1834</v>
      </c>
      <c r="B163">
        <v>2012</v>
      </c>
      <c r="C163" t="s">
        <v>172</v>
      </c>
      <c r="D163" t="s">
        <v>108</v>
      </c>
      <c r="E163" t="s">
        <v>108</v>
      </c>
      <c r="F163" t="s">
        <v>108</v>
      </c>
      <c r="G163" t="s">
        <v>108</v>
      </c>
      <c r="H163" t="s">
        <v>109</v>
      </c>
      <c r="I163" t="s">
        <v>108</v>
      </c>
      <c r="J163" t="s">
        <v>108</v>
      </c>
      <c r="K163">
        <v>63.101163999999997</v>
      </c>
      <c r="L163">
        <v>2.2675390000000002</v>
      </c>
      <c r="M163">
        <v>58.5</v>
      </c>
      <c r="N163">
        <v>67.475999999999999</v>
      </c>
      <c r="O163" t="s">
        <v>203</v>
      </c>
      <c r="P163" t="s">
        <v>182</v>
      </c>
      <c r="Q163">
        <v>4.3739999999999997</v>
      </c>
      <c r="R163">
        <v>4.601</v>
      </c>
      <c r="S163">
        <v>194554</v>
      </c>
      <c r="T163">
        <v>6991</v>
      </c>
      <c r="U163">
        <v>180368</v>
      </c>
      <c r="V163">
        <v>208041</v>
      </c>
      <c r="W163">
        <v>680</v>
      </c>
      <c r="X163">
        <v>391</v>
      </c>
      <c r="Y163">
        <v>0</v>
      </c>
      <c r="Z163">
        <v>0</v>
      </c>
      <c r="AA163">
        <v>0</v>
      </c>
      <c r="AB163">
        <v>1</v>
      </c>
      <c r="AC163" t="s">
        <v>1835</v>
      </c>
      <c r="AD163" t="s">
        <v>174</v>
      </c>
      <c r="AE163">
        <v>1.4994402624000001</v>
      </c>
      <c r="AF163" t="s">
        <v>112</v>
      </c>
    </row>
    <row r="164" spans="1:32">
      <c r="A164" t="s">
        <v>1836</v>
      </c>
      <c r="B164">
        <v>2012</v>
      </c>
      <c r="C164" t="s">
        <v>172</v>
      </c>
      <c r="D164" t="s">
        <v>108</v>
      </c>
      <c r="E164" t="s">
        <v>108</v>
      </c>
      <c r="F164" t="s">
        <v>108</v>
      </c>
      <c r="G164" t="s">
        <v>108</v>
      </c>
      <c r="H164" t="s">
        <v>115</v>
      </c>
      <c r="I164" t="s">
        <v>108</v>
      </c>
      <c r="J164" t="s">
        <v>108</v>
      </c>
      <c r="K164">
        <v>39.964050999999998</v>
      </c>
      <c r="L164">
        <v>2.1169359999999999</v>
      </c>
      <c r="M164">
        <v>35.847000000000001</v>
      </c>
      <c r="N164">
        <v>44.228000000000002</v>
      </c>
      <c r="O164" t="s">
        <v>203</v>
      </c>
      <c r="P164" t="s">
        <v>183</v>
      </c>
      <c r="Q164">
        <v>4.2640000000000002</v>
      </c>
      <c r="R164">
        <v>4.117</v>
      </c>
      <c r="S164">
        <v>132795</v>
      </c>
      <c r="T164">
        <v>7034</v>
      </c>
      <c r="U164">
        <v>119115</v>
      </c>
      <c r="V164">
        <v>146964</v>
      </c>
      <c r="W164">
        <v>950</v>
      </c>
      <c r="X164">
        <v>300</v>
      </c>
      <c r="Y164">
        <v>0</v>
      </c>
      <c r="Z164">
        <v>0</v>
      </c>
      <c r="AA164">
        <v>0</v>
      </c>
      <c r="AB164">
        <v>1</v>
      </c>
      <c r="AC164" t="s">
        <v>1837</v>
      </c>
      <c r="AD164" t="s">
        <v>174</v>
      </c>
      <c r="AE164">
        <v>1.7725587724</v>
      </c>
      <c r="AF164" t="s">
        <v>112</v>
      </c>
    </row>
    <row r="165" spans="1:32">
      <c r="A165" t="s">
        <v>1838</v>
      </c>
      <c r="B165">
        <v>2012</v>
      </c>
      <c r="C165" t="s">
        <v>172</v>
      </c>
      <c r="D165" t="s">
        <v>108</v>
      </c>
      <c r="E165" t="s">
        <v>108</v>
      </c>
      <c r="F165" t="s">
        <v>108</v>
      </c>
      <c r="G165" t="s">
        <v>108</v>
      </c>
      <c r="H165" t="s">
        <v>117</v>
      </c>
      <c r="I165" t="s">
        <v>108</v>
      </c>
      <c r="J165" t="s">
        <v>108</v>
      </c>
      <c r="K165">
        <v>35.680729999999997</v>
      </c>
      <c r="L165">
        <v>1.3852249999999999</v>
      </c>
      <c r="M165">
        <v>32.981999999999999</v>
      </c>
      <c r="N165">
        <v>38.473999999999997</v>
      </c>
      <c r="O165" t="s">
        <v>203</v>
      </c>
      <c r="P165" t="s">
        <v>184</v>
      </c>
      <c r="Q165">
        <v>2.7930000000000001</v>
      </c>
      <c r="R165">
        <v>2.6989999999999998</v>
      </c>
      <c r="S165">
        <v>209073</v>
      </c>
      <c r="T165">
        <v>8134</v>
      </c>
      <c r="U165">
        <v>193260</v>
      </c>
      <c r="V165">
        <v>225438</v>
      </c>
      <c r="W165">
        <v>1954</v>
      </c>
      <c r="X165">
        <v>606</v>
      </c>
      <c r="Y165">
        <v>0</v>
      </c>
      <c r="Z165">
        <v>0</v>
      </c>
      <c r="AA165">
        <v>0</v>
      </c>
      <c r="AB165">
        <v>1</v>
      </c>
      <c r="AC165" t="s">
        <v>1839</v>
      </c>
      <c r="AD165" t="s">
        <v>174</v>
      </c>
      <c r="AE165">
        <v>1.6329314974</v>
      </c>
      <c r="AF165" t="s">
        <v>112</v>
      </c>
    </row>
    <row r="166" spans="1:32">
      <c r="A166" t="s">
        <v>1840</v>
      </c>
      <c r="B166">
        <v>2012</v>
      </c>
      <c r="C166" t="s">
        <v>172</v>
      </c>
      <c r="D166" t="s">
        <v>108</v>
      </c>
      <c r="E166" t="s">
        <v>108</v>
      </c>
      <c r="F166" t="s">
        <v>108</v>
      </c>
      <c r="G166" t="s">
        <v>108</v>
      </c>
      <c r="H166" t="s">
        <v>119</v>
      </c>
      <c r="I166" t="s">
        <v>108</v>
      </c>
      <c r="J166" t="s">
        <v>108</v>
      </c>
      <c r="K166">
        <v>35.551685999999997</v>
      </c>
      <c r="L166">
        <v>1.5245420000000001</v>
      </c>
      <c r="M166">
        <v>32.588000000000001</v>
      </c>
      <c r="N166">
        <v>38.631</v>
      </c>
      <c r="O166" t="s">
        <v>203</v>
      </c>
      <c r="P166" t="s">
        <v>1841</v>
      </c>
      <c r="Q166">
        <v>3.0790000000000002</v>
      </c>
      <c r="R166">
        <v>2.964</v>
      </c>
      <c r="S166">
        <v>208810</v>
      </c>
      <c r="T166">
        <v>8959</v>
      </c>
      <c r="U166">
        <v>191402</v>
      </c>
      <c r="V166">
        <v>226894</v>
      </c>
      <c r="W166">
        <v>2230</v>
      </c>
      <c r="X166">
        <v>704</v>
      </c>
      <c r="Y166">
        <v>0</v>
      </c>
      <c r="Z166">
        <v>0</v>
      </c>
      <c r="AA166">
        <v>0</v>
      </c>
      <c r="AB166">
        <v>1</v>
      </c>
      <c r="AC166" t="s">
        <v>1842</v>
      </c>
      <c r="AD166" t="s">
        <v>174</v>
      </c>
      <c r="AE166">
        <v>2.2610860494999998</v>
      </c>
      <c r="AF166" t="s">
        <v>112</v>
      </c>
    </row>
    <row r="167" spans="1:32">
      <c r="A167" t="s">
        <v>1843</v>
      </c>
      <c r="B167">
        <v>2012</v>
      </c>
      <c r="C167" t="s">
        <v>172</v>
      </c>
      <c r="D167" t="s">
        <v>108</v>
      </c>
      <c r="E167" t="s">
        <v>108</v>
      </c>
      <c r="F167" t="s">
        <v>108</v>
      </c>
      <c r="G167" t="s">
        <v>108</v>
      </c>
      <c r="H167" t="s">
        <v>120</v>
      </c>
      <c r="I167" t="s">
        <v>108</v>
      </c>
      <c r="J167" t="s">
        <v>108</v>
      </c>
      <c r="K167">
        <v>33.372104999999998</v>
      </c>
      <c r="L167">
        <v>1.2822070000000001</v>
      </c>
      <c r="M167">
        <v>30.878</v>
      </c>
      <c r="N167">
        <v>35.962000000000003</v>
      </c>
      <c r="O167" t="s">
        <v>203</v>
      </c>
      <c r="P167" t="s">
        <v>1844</v>
      </c>
      <c r="Q167">
        <v>2.59</v>
      </c>
      <c r="R167">
        <v>2.4940000000000002</v>
      </c>
      <c r="S167">
        <v>206721</v>
      </c>
      <c r="T167">
        <v>7943</v>
      </c>
      <c r="U167">
        <v>191274</v>
      </c>
      <c r="V167">
        <v>222767</v>
      </c>
      <c r="W167">
        <v>2214</v>
      </c>
      <c r="X167">
        <v>637</v>
      </c>
      <c r="Y167">
        <v>0</v>
      </c>
      <c r="Z167">
        <v>0</v>
      </c>
      <c r="AA167">
        <v>0</v>
      </c>
      <c r="AB167">
        <v>1</v>
      </c>
      <c r="AC167" t="s">
        <v>1845</v>
      </c>
      <c r="AD167" t="s">
        <v>174</v>
      </c>
      <c r="AE167">
        <v>1.6362827121000001</v>
      </c>
      <c r="AF167" t="s">
        <v>112</v>
      </c>
    </row>
    <row r="168" spans="1:32">
      <c r="A168" t="s">
        <v>1846</v>
      </c>
      <c r="B168">
        <v>2012</v>
      </c>
      <c r="C168" t="s">
        <v>172</v>
      </c>
      <c r="D168" t="s">
        <v>108</v>
      </c>
      <c r="E168" t="s">
        <v>108</v>
      </c>
      <c r="F168" t="s">
        <v>108</v>
      </c>
      <c r="G168" t="s">
        <v>108</v>
      </c>
      <c r="H168" t="s">
        <v>121</v>
      </c>
      <c r="I168" t="s">
        <v>108</v>
      </c>
      <c r="J168" t="s">
        <v>108</v>
      </c>
      <c r="K168">
        <v>33.918083000000003</v>
      </c>
      <c r="L168">
        <v>1.5332539999999999</v>
      </c>
      <c r="M168">
        <v>30.946000000000002</v>
      </c>
      <c r="N168">
        <v>37.023000000000003</v>
      </c>
      <c r="O168" t="s">
        <v>203</v>
      </c>
      <c r="P168" t="s">
        <v>185</v>
      </c>
      <c r="Q168">
        <v>3.105</v>
      </c>
      <c r="R168">
        <v>2.972</v>
      </c>
      <c r="S168">
        <v>171656</v>
      </c>
      <c r="T168">
        <v>7760</v>
      </c>
      <c r="U168">
        <v>156613</v>
      </c>
      <c r="V168">
        <v>187370</v>
      </c>
      <c r="W168">
        <v>1946</v>
      </c>
      <c r="X168">
        <v>596</v>
      </c>
      <c r="Y168">
        <v>0</v>
      </c>
      <c r="Z168">
        <v>0</v>
      </c>
      <c r="AA168">
        <v>0</v>
      </c>
      <c r="AB168">
        <v>1</v>
      </c>
      <c r="AC168" t="s">
        <v>1847</v>
      </c>
      <c r="AD168" t="s">
        <v>174</v>
      </c>
      <c r="AE168">
        <v>2.0400180372999999</v>
      </c>
      <c r="AF168" t="s">
        <v>112</v>
      </c>
    </row>
    <row r="169" spans="1:32">
      <c r="A169" t="s">
        <v>1848</v>
      </c>
      <c r="B169">
        <v>2012</v>
      </c>
      <c r="C169" t="s">
        <v>172</v>
      </c>
      <c r="D169" t="s">
        <v>108</v>
      </c>
      <c r="E169" t="s">
        <v>108</v>
      </c>
      <c r="F169" t="s">
        <v>108</v>
      </c>
      <c r="G169" t="s">
        <v>108</v>
      </c>
      <c r="H169" t="s">
        <v>123</v>
      </c>
      <c r="I169" t="s">
        <v>108</v>
      </c>
      <c r="J169" t="s">
        <v>108</v>
      </c>
      <c r="K169">
        <v>31.065014999999999</v>
      </c>
      <c r="L169">
        <v>1.5519069999999999</v>
      </c>
      <c r="M169">
        <v>28.073</v>
      </c>
      <c r="N169">
        <v>34.225000000000001</v>
      </c>
      <c r="O169" t="s">
        <v>203</v>
      </c>
      <c r="P169" t="s">
        <v>186</v>
      </c>
      <c r="Q169">
        <v>3.16</v>
      </c>
      <c r="R169">
        <v>2.992</v>
      </c>
      <c r="S169">
        <v>110080</v>
      </c>
      <c r="T169">
        <v>5499</v>
      </c>
      <c r="U169">
        <v>99476</v>
      </c>
      <c r="V169">
        <v>121275</v>
      </c>
      <c r="W169">
        <v>1617</v>
      </c>
      <c r="X169">
        <v>451</v>
      </c>
      <c r="Y169">
        <v>0</v>
      </c>
      <c r="Z169">
        <v>0</v>
      </c>
      <c r="AA169">
        <v>0</v>
      </c>
      <c r="AB169">
        <v>1</v>
      </c>
      <c r="AC169" t="s">
        <v>1849</v>
      </c>
      <c r="AD169" t="s">
        <v>174</v>
      </c>
      <c r="AE169">
        <v>1.8174462216</v>
      </c>
      <c r="AF169" t="s">
        <v>112</v>
      </c>
    </row>
    <row r="170" spans="1:32">
      <c r="A170" t="s">
        <v>1850</v>
      </c>
      <c r="B170">
        <v>2012</v>
      </c>
      <c r="C170" t="s">
        <v>172</v>
      </c>
      <c r="D170" t="s">
        <v>108</v>
      </c>
      <c r="E170" t="s">
        <v>108</v>
      </c>
      <c r="F170" t="s">
        <v>108</v>
      </c>
      <c r="G170" t="s">
        <v>108</v>
      </c>
      <c r="H170" t="s">
        <v>124</v>
      </c>
      <c r="I170" t="s">
        <v>108</v>
      </c>
      <c r="J170" t="s">
        <v>108</v>
      </c>
      <c r="K170">
        <v>36.057518000000002</v>
      </c>
      <c r="L170">
        <v>1.652628</v>
      </c>
      <c r="M170">
        <v>32.847999999999999</v>
      </c>
      <c r="N170">
        <v>39.396999999999998</v>
      </c>
      <c r="O170" t="s">
        <v>203</v>
      </c>
      <c r="P170" t="s">
        <v>1851</v>
      </c>
      <c r="Q170">
        <v>3.339</v>
      </c>
      <c r="R170">
        <v>3.21</v>
      </c>
      <c r="S170">
        <v>98046</v>
      </c>
      <c r="T170">
        <v>4512</v>
      </c>
      <c r="U170">
        <v>89318</v>
      </c>
      <c r="V170">
        <v>107126</v>
      </c>
      <c r="W170">
        <v>1408</v>
      </c>
      <c r="X170">
        <v>489</v>
      </c>
      <c r="Y170">
        <v>0</v>
      </c>
      <c r="Z170">
        <v>0</v>
      </c>
      <c r="AA170">
        <v>0</v>
      </c>
      <c r="AB170">
        <v>1</v>
      </c>
      <c r="AC170" t="s">
        <v>1820</v>
      </c>
      <c r="AD170" t="s">
        <v>174</v>
      </c>
      <c r="AE170">
        <v>1.6667065632</v>
      </c>
      <c r="AF170" t="s">
        <v>112</v>
      </c>
    </row>
    <row r="171" spans="1:32">
      <c r="A171" t="s">
        <v>1852</v>
      </c>
      <c r="B171">
        <v>2012</v>
      </c>
      <c r="C171" t="s">
        <v>172</v>
      </c>
      <c r="D171" t="s">
        <v>108</v>
      </c>
      <c r="E171" t="s">
        <v>108</v>
      </c>
      <c r="F171" t="s">
        <v>108</v>
      </c>
      <c r="G171" t="s">
        <v>108</v>
      </c>
      <c r="H171" t="s">
        <v>108</v>
      </c>
      <c r="I171" t="s">
        <v>108</v>
      </c>
      <c r="J171" t="s">
        <v>108</v>
      </c>
      <c r="K171">
        <v>37.348429000000003</v>
      </c>
      <c r="L171">
        <v>0.71015300000000003</v>
      </c>
      <c r="M171">
        <v>35.951000000000001</v>
      </c>
      <c r="N171">
        <v>38.768000000000001</v>
      </c>
      <c r="O171" t="s">
        <v>203</v>
      </c>
      <c r="P171" t="s">
        <v>1853</v>
      </c>
      <c r="Q171">
        <v>1.419</v>
      </c>
      <c r="R171">
        <v>1.3979999999999999</v>
      </c>
      <c r="S171">
        <v>1331735</v>
      </c>
      <c r="T171">
        <v>25388</v>
      </c>
      <c r="U171">
        <v>1281892</v>
      </c>
      <c r="V171">
        <v>1382343</v>
      </c>
      <c r="W171">
        <v>12999</v>
      </c>
      <c r="X171">
        <v>4174</v>
      </c>
      <c r="Y171">
        <v>0</v>
      </c>
      <c r="Z171">
        <v>0</v>
      </c>
      <c r="AA171">
        <v>0</v>
      </c>
      <c r="AB171">
        <v>1</v>
      </c>
      <c r="AC171" t="s">
        <v>1854</v>
      </c>
      <c r="AD171" t="s">
        <v>174</v>
      </c>
      <c r="AE171">
        <v>2.8014068999999999</v>
      </c>
      <c r="AF171" t="s">
        <v>112</v>
      </c>
    </row>
    <row r="172" spans="1:32">
      <c r="A172" t="s">
        <v>1855</v>
      </c>
      <c r="B172">
        <v>2012</v>
      </c>
      <c r="C172" t="s">
        <v>172</v>
      </c>
      <c r="D172" t="s">
        <v>108</v>
      </c>
      <c r="E172" t="s">
        <v>108</v>
      </c>
      <c r="F172" t="s">
        <v>108</v>
      </c>
      <c r="G172" t="s">
        <v>108</v>
      </c>
      <c r="H172" t="s">
        <v>108</v>
      </c>
      <c r="I172" t="s">
        <v>113</v>
      </c>
      <c r="J172" t="s">
        <v>108</v>
      </c>
      <c r="K172">
        <v>40.153235000000002</v>
      </c>
      <c r="L172">
        <v>0.86109199999999997</v>
      </c>
      <c r="M172">
        <v>38.457000000000001</v>
      </c>
      <c r="N172">
        <v>41.872999999999998</v>
      </c>
      <c r="O172" t="s">
        <v>203</v>
      </c>
      <c r="P172" t="s">
        <v>1856</v>
      </c>
      <c r="Q172">
        <v>1.72</v>
      </c>
      <c r="R172">
        <v>1.696</v>
      </c>
      <c r="S172">
        <v>734513</v>
      </c>
      <c r="T172">
        <v>15767</v>
      </c>
      <c r="U172">
        <v>703492</v>
      </c>
      <c r="V172">
        <v>765971</v>
      </c>
      <c r="W172">
        <v>7544</v>
      </c>
      <c r="X172">
        <v>2588</v>
      </c>
      <c r="Y172">
        <v>0</v>
      </c>
      <c r="Z172">
        <v>0</v>
      </c>
      <c r="AA172">
        <v>0</v>
      </c>
      <c r="AB172">
        <v>1</v>
      </c>
      <c r="AC172" t="s">
        <v>1857</v>
      </c>
      <c r="AD172" t="s">
        <v>174</v>
      </c>
      <c r="AE172">
        <v>2.3274575138000002</v>
      </c>
      <c r="AF172" t="s">
        <v>112</v>
      </c>
    </row>
    <row r="173" spans="1:32">
      <c r="A173" t="s">
        <v>1858</v>
      </c>
      <c r="B173">
        <v>2012</v>
      </c>
      <c r="C173" t="s">
        <v>172</v>
      </c>
      <c r="D173" t="s">
        <v>108</v>
      </c>
      <c r="E173" t="s">
        <v>108</v>
      </c>
      <c r="F173" t="s">
        <v>108</v>
      </c>
      <c r="G173" t="s">
        <v>108</v>
      </c>
      <c r="H173" t="s">
        <v>108</v>
      </c>
      <c r="I173" t="s">
        <v>114</v>
      </c>
      <c r="J173" t="s">
        <v>108</v>
      </c>
      <c r="K173">
        <v>34.393653999999998</v>
      </c>
      <c r="L173">
        <v>0.96031900000000003</v>
      </c>
      <c r="M173">
        <v>32.514000000000003</v>
      </c>
      <c r="N173">
        <v>36.323</v>
      </c>
      <c r="O173" t="s">
        <v>203</v>
      </c>
      <c r="P173" t="s">
        <v>1859</v>
      </c>
      <c r="Q173">
        <v>1.93</v>
      </c>
      <c r="R173">
        <v>1.879</v>
      </c>
      <c r="S173">
        <v>597222</v>
      </c>
      <c r="T173">
        <v>16686</v>
      </c>
      <c r="U173">
        <v>564588</v>
      </c>
      <c r="V173">
        <v>630727</v>
      </c>
      <c r="W173">
        <v>5455</v>
      </c>
      <c r="X173">
        <v>1586</v>
      </c>
      <c r="Y173">
        <v>0</v>
      </c>
      <c r="Z173">
        <v>0</v>
      </c>
      <c r="AA173">
        <v>0</v>
      </c>
      <c r="AB173">
        <v>1</v>
      </c>
      <c r="AC173" t="s">
        <v>1860</v>
      </c>
      <c r="AD173" t="s">
        <v>174</v>
      </c>
      <c r="AE173">
        <v>2.2290632076999999</v>
      </c>
      <c r="AF173" t="s">
        <v>112</v>
      </c>
    </row>
    <row r="174" spans="1:32">
      <c r="A174" t="s">
        <v>1861</v>
      </c>
      <c r="B174">
        <v>2012</v>
      </c>
      <c r="C174" t="s">
        <v>172</v>
      </c>
      <c r="D174" t="s">
        <v>108</v>
      </c>
      <c r="E174" t="s">
        <v>108</v>
      </c>
      <c r="F174" t="s">
        <v>108</v>
      </c>
      <c r="G174" t="s">
        <v>127</v>
      </c>
      <c r="H174" t="s">
        <v>108</v>
      </c>
      <c r="I174" t="s">
        <v>108</v>
      </c>
      <c r="J174" t="s">
        <v>108</v>
      </c>
      <c r="K174">
        <v>34.86797</v>
      </c>
      <c r="L174">
        <v>0.85363199999999995</v>
      </c>
      <c r="M174">
        <v>33.194000000000003</v>
      </c>
      <c r="N174">
        <v>36.58</v>
      </c>
      <c r="O174" t="s">
        <v>203</v>
      </c>
      <c r="P174" t="s">
        <v>1862</v>
      </c>
      <c r="Q174">
        <v>1.712</v>
      </c>
      <c r="R174">
        <v>1.6739999999999999</v>
      </c>
      <c r="S174">
        <v>948009</v>
      </c>
      <c r="T174">
        <v>23207</v>
      </c>
      <c r="U174">
        <v>902498</v>
      </c>
      <c r="V174">
        <v>994559</v>
      </c>
      <c r="W174">
        <v>9645</v>
      </c>
      <c r="X174">
        <v>2979</v>
      </c>
      <c r="Y174">
        <v>0</v>
      </c>
      <c r="Z174">
        <v>0</v>
      </c>
      <c r="AA174">
        <v>0</v>
      </c>
      <c r="AB174">
        <v>1</v>
      </c>
      <c r="AC174" t="s">
        <v>1863</v>
      </c>
      <c r="AD174" t="s">
        <v>174</v>
      </c>
      <c r="AE174">
        <v>3.0944033642000002</v>
      </c>
      <c r="AF174" t="s">
        <v>112</v>
      </c>
    </row>
    <row r="175" spans="1:32">
      <c r="A175" t="s">
        <v>1864</v>
      </c>
      <c r="B175">
        <v>2012</v>
      </c>
      <c r="C175" t="s">
        <v>172</v>
      </c>
      <c r="D175" t="s">
        <v>108</v>
      </c>
      <c r="E175" t="s">
        <v>108</v>
      </c>
      <c r="F175" t="s">
        <v>108</v>
      </c>
      <c r="G175" t="s">
        <v>127</v>
      </c>
      <c r="H175" t="s">
        <v>108</v>
      </c>
      <c r="I175" t="s">
        <v>113</v>
      </c>
      <c r="J175" t="s">
        <v>108</v>
      </c>
      <c r="K175">
        <v>36.894582999999997</v>
      </c>
      <c r="L175">
        <v>0.98724100000000004</v>
      </c>
      <c r="M175">
        <v>34.957999999999998</v>
      </c>
      <c r="N175">
        <v>38.874000000000002</v>
      </c>
      <c r="O175" t="s">
        <v>203</v>
      </c>
      <c r="P175" t="s">
        <v>1865</v>
      </c>
      <c r="Q175">
        <v>1.9790000000000001</v>
      </c>
      <c r="R175">
        <v>1.9359999999999999</v>
      </c>
      <c r="S175">
        <v>516929</v>
      </c>
      <c r="T175">
        <v>13842</v>
      </c>
      <c r="U175">
        <v>489802</v>
      </c>
      <c r="V175">
        <v>544661</v>
      </c>
      <c r="W175">
        <v>5560</v>
      </c>
      <c r="X175">
        <v>1842</v>
      </c>
      <c r="Y175">
        <v>0</v>
      </c>
      <c r="Z175">
        <v>0</v>
      </c>
      <c r="AA175">
        <v>0</v>
      </c>
      <c r="AB175">
        <v>1</v>
      </c>
      <c r="AC175" t="s">
        <v>1866</v>
      </c>
      <c r="AD175" t="s">
        <v>174</v>
      </c>
      <c r="AE175">
        <v>2.3270924551999999</v>
      </c>
      <c r="AF175" t="s">
        <v>112</v>
      </c>
    </row>
    <row r="176" spans="1:32">
      <c r="A176" t="s">
        <v>1867</v>
      </c>
      <c r="B176">
        <v>2012</v>
      </c>
      <c r="C176" t="s">
        <v>172</v>
      </c>
      <c r="D176" t="s">
        <v>108</v>
      </c>
      <c r="E176" t="s">
        <v>108</v>
      </c>
      <c r="F176" t="s">
        <v>108</v>
      </c>
      <c r="G176" t="s">
        <v>127</v>
      </c>
      <c r="H176" t="s">
        <v>108</v>
      </c>
      <c r="I176" t="s">
        <v>114</v>
      </c>
      <c r="J176" t="s">
        <v>108</v>
      </c>
      <c r="K176">
        <v>32.713182000000003</v>
      </c>
      <c r="L176">
        <v>1.0742609999999999</v>
      </c>
      <c r="M176">
        <v>30.619</v>
      </c>
      <c r="N176">
        <v>34.878999999999998</v>
      </c>
      <c r="O176" t="s">
        <v>203</v>
      </c>
      <c r="P176" t="s">
        <v>1868</v>
      </c>
      <c r="Q176">
        <v>2.1659999999999999</v>
      </c>
      <c r="R176">
        <v>2.0950000000000002</v>
      </c>
      <c r="S176">
        <v>431080</v>
      </c>
      <c r="T176">
        <v>14583</v>
      </c>
      <c r="U176">
        <v>403478</v>
      </c>
      <c r="V176">
        <v>459621</v>
      </c>
      <c r="W176">
        <v>4085</v>
      </c>
      <c r="X176">
        <v>1137</v>
      </c>
      <c r="Y176">
        <v>0</v>
      </c>
      <c r="Z176">
        <v>0</v>
      </c>
      <c r="AA176">
        <v>0</v>
      </c>
      <c r="AB176">
        <v>1</v>
      </c>
      <c r="AC176" t="s">
        <v>1869</v>
      </c>
      <c r="AD176" t="s">
        <v>174</v>
      </c>
      <c r="AE176">
        <v>2.1411774369000001</v>
      </c>
      <c r="AF176" t="s">
        <v>112</v>
      </c>
    </row>
    <row r="177" spans="1:32">
      <c r="A177" t="s">
        <v>1870</v>
      </c>
      <c r="B177">
        <v>2012</v>
      </c>
      <c r="C177" t="s">
        <v>172</v>
      </c>
      <c r="D177" t="s">
        <v>108</v>
      </c>
      <c r="E177" t="s">
        <v>108</v>
      </c>
      <c r="F177" t="s">
        <v>129</v>
      </c>
      <c r="G177" t="s">
        <v>108</v>
      </c>
      <c r="H177" t="s">
        <v>108</v>
      </c>
      <c r="I177" t="s">
        <v>108</v>
      </c>
      <c r="J177" t="s">
        <v>108</v>
      </c>
      <c r="K177">
        <v>67.831436999999994</v>
      </c>
      <c r="L177">
        <v>1.9103680000000001</v>
      </c>
      <c r="M177">
        <v>63.93</v>
      </c>
      <c r="N177">
        <v>71.498999999999995</v>
      </c>
      <c r="O177" t="s">
        <v>203</v>
      </c>
      <c r="P177" t="s">
        <v>1871</v>
      </c>
      <c r="Q177">
        <v>3.6669999999999998</v>
      </c>
      <c r="R177">
        <v>3.9009999999999998</v>
      </c>
      <c r="S177">
        <v>273741</v>
      </c>
      <c r="T177">
        <v>7709</v>
      </c>
      <c r="U177">
        <v>257998</v>
      </c>
      <c r="V177">
        <v>288541</v>
      </c>
      <c r="W177">
        <v>1019</v>
      </c>
      <c r="X177">
        <v>698</v>
      </c>
      <c r="Y177">
        <v>0</v>
      </c>
      <c r="Z177">
        <v>0</v>
      </c>
      <c r="AA177">
        <v>0</v>
      </c>
      <c r="AB177">
        <v>1</v>
      </c>
      <c r="AC177" t="s">
        <v>1872</v>
      </c>
      <c r="AD177" t="s">
        <v>174</v>
      </c>
      <c r="AE177">
        <v>1.7026256297</v>
      </c>
      <c r="AF177" t="s">
        <v>112</v>
      </c>
    </row>
    <row r="178" spans="1:32">
      <c r="A178" t="s">
        <v>1873</v>
      </c>
      <c r="B178">
        <v>2012</v>
      </c>
      <c r="C178" t="s">
        <v>172</v>
      </c>
      <c r="D178" t="s">
        <v>108</v>
      </c>
      <c r="E178" t="s">
        <v>108</v>
      </c>
      <c r="F178" t="s">
        <v>129</v>
      </c>
      <c r="G178" t="s">
        <v>108</v>
      </c>
      <c r="H178" t="s">
        <v>108</v>
      </c>
      <c r="I178" t="s">
        <v>113</v>
      </c>
      <c r="J178" t="s">
        <v>108</v>
      </c>
      <c r="K178">
        <v>82.360894000000002</v>
      </c>
      <c r="L178">
        <v>2.1679110000000001</v>
      </c>
      <c r="M178">
        <v>77.641999999999996</v>
      </c>
      <c r="N178">
        <v>86.26</v>
      </c>
      <c r="O178" t="s">
        <v>203</v>
      </c>
      <c r="P178" t="s">
        <v>1874</v>
      </c>
      <c r="Q178">
        <v>3.899</v>
      </c>
      <c r="R178">
        <v>4.7190000000000003</v>
      </c>
      <c r="S178">
        <v>158082</v>
      </c>
      <c r="T178">
        <v>7768</v>
      </c>
      <c r="U178">
        <v>149025</v>
      </c>
      <c r="V178">
        <v>165565</v>
      </c>
      <c r="W178">
        <v>562</v>
      </c>
      <c r="X178">
        <v>456</v>
      </c>
      <c r="Y178">
        <v>0</v>
      </c>
      <c r="Z178">
        <v>0</v>
      </c>
      <c r="AA178">
        <v>0</v>
      </c>
      <c r="AB178">
        <v>1</v>
      </c>
      <c r="AC178" t="s">
        <v>1875</v>
      </c>
      <c r="AD178" t="s">
        <v>174</v>
      </c>
      <c r="AE178">
        <v>1.8148817359</v>
      </c>
      <c r="AF178" t="s">
        <v>112</v>
      </c>
    </row>
    <row r="179" spans="1:32">
      <c r="A179" t="s">
        <v>1876</v>
      </c>
      <c r="B179">
        <v>2012</v>
      </c>
      <c r="C179" t="s">
        <v>172</v>
      </c>
      <c r="D179" t="s">
        <v>108</v>
      </c>
      <c r="E179" t="s">
        <v>108</v>
      </c>
      <c r="F179" t="s">
        <v>129</v>
      </c>
      <c r="G179" t="s">
        <v>108</v>
      </c>
      <c r="H179" t="s">
        <v>108</v>
      </c>
      <c r="I179" t="s">
        <v>114</v>
      </c>
      <c r="J179" t="s">
        <v>108</v>
      </c>
      <c r="K179">
        <v>54.653508000000002</v>
      </c>
      <c r="L179">
        <v>3.3119869999999998</v>
      </c>
      <c r="M179">
        <v>48.04</v>
      </c>
      <c r="N179">
        <v>61.106999999999999</v>
      </c>
      <c r="O179" t="s">
        <v>203</v>
      </c>
      <c r="P179" t="s">
        <v>1877</v>
      </c>
      <c r="Q179">
        <v>6.4539999999999997</v>
      </c>
      <c r="R179">
        <v>6.6139999999999999</v>
      </c>
      <c r="S179">
        <v>115659</v>
      </c>
      <c r="T179">
        <v>9034</v>
      </c>
      <c r="U179">
        <v>101663</v>
      </c>
      <c r="V179">
        <v>129316</v>
      </c>
      <c r="W179">
        <v>457</v>
      </c>
      <c r="X179">
        <v>242</v>
      </c>
      <c r="Y179">
        <v>0</v>
      </c>
      <c r="Z179">
        <v>0</v>
      </c>
      <c r="AA179">
        <v>0</v>
      </c>
      <c r="AB179">
        <v>1</v>
      </c>
      <c r="AC179" t="s">
        <v>1878</v>
      </c>
      <c r="AD179" t="s">
        <v>174</v>
      </c>
      <c r="AE179">
        <v>2.0182753850999999</v>
      </c>
      <c r="AF179" t="s">
        <v>112</v>
      </c>
    </row>
    <row r="180" spans="1:32">
      <c r="A180" t="s">
        <v>1879</v>
      </c>
      <c r="B180">
        <v>2012</v>
      </c>
      <c r="C180" t="s">
        <v>172</v>
      </c>
      <c r="D180" t="s">
        <v>108</v>
      </c>
      <c r="E180" t="s">
        <v>130</v>
      </c>
      <c r="F180" t="s">
        <v>108</v>
      </c>
      <c r="G180" t="s">
        <v>108</v>
      </c>
      <c r="H180" t="s">
        <v>108</v>
      </c>
      <c r="I180" t="s">
        <v>108</v>
      </c>
      <c r="J180" t="s">
        <v>108</v>
      </c>
      <c r="K180">
        <v>37.143925000000003</v>
      </c>
      <c r="L180">
        <v>2.4671970000000001</v>
      </c>
      <c r="M180">
        <v>32.393999999999998</v>
      </c>
      <c r="N180">
        <v>42.155999999999999</v>
      </c>
      <c r="O180" t="s">
        <v>203</v>
      </c>
      <c r="P180" t="s">
        <v>1880</v>
      </c>
      <c r="Q180">
        <v>5.0119999999999996</v>
      </c>
      <c r="R180">
        <v>4.7489999999999997</v>
      </c>
      <c r="S180">
        <v>75686</v>
      </c>
      <c r="T180">
        <v>5002</v>
      </c>
      <c r="U180">
        <v>66009</v>
      </c>
      <c r="V180">
        <v>85898</v>
      </c>
      <c r="W180">
        <v>780</v>
      </c>
      <c r="X180">
        <v>271</v>
      </c>
      <c r="Y180">
        <v>0</v>
      </c>
      <c r="Z180">
        <v>0</v>
      </c>
      <c r="AA180">
        <v>0</v>
      </c>
      <c r="AB180">
        <v>1</v>
      </c>
      <c r="AC180" t="s">
        <v>1881</v>
      </c>
      <c r="AD180" t="s">
        <v>174</v>
      </c>
      <c r="AE180">
        <v>2.0310014273000001</v>
      </c>
      <c r="AF180" t="s">
        <v>112</v>
      </c>
    </row>
    <row r="181" spans="1:32">
      <c r="A181" t="s">
        <v>1882</v>
      </c>
      <c r="B181">
        <v>2012</v>
      </c>
      <c r="C181" t="s">
        <v>172</v>
      </c>
      <c r="D181" t="s">
        <v>108</v>
      </c>
      <c r="E181" t="s">
        <v>130</v>
      </c>
      <c r="F181" t="s">
        <v>108</v>
      </c>
      <c r="G181" t="s">
        <v>108</v>
      </c>
      <c r="H181" t="s">
        <v>108</v>
      </c>
      <c r="I181" t="s">
        <v>113</v>
      </c>
      <c r="J181" t="s">
        <v>108</v>
      </c>
      <c r="K181">
        <v>41.120538000000003</v>
      </c>
      <c r="L181">
        <v>2.9411520000000002</v>
      </c>
      <c r="M181">
        <v>35.435000000000002</v>
      </c>
      <c r="N181">
        <v>47.054000000000002</v>
      </c>
      <c r="O181" t="s">
        <v>203</v>
      </c>
      <c r="P181" t="s">
        <v>1883</v>
      </c>
      <c r="Q181">
        <v>5.9329999999999998</v>
      </c>
      <c r="R181">
        <v>5.6859999999999999</v>
      </c>
      <c r="S181">
        <v>44814</v>
      </c>
      <c r="T181">
        <v>3763</v>
      </c>
      <c r="U181">
        <v>38617</v>
      </c>
      <c r="V181">
        <v>51280</v>
      </c>
      <c r="W181">
        <v>458</v>
      </c>
      <c r="X181">
        <v>174</v>
      </c>
      <c r="Y181">
        <v>0</v>
      </c>
      <c r="Z181">
        <v>0</v>
      </c>
      <c r="AA181">
        <v>0</v>
      </c>
      <c r="AB181">
        <v>1</v>
      </c>
      <c r="AC181" t="s">
        <v>1884</v>
      </c>
      <c r="AD181" t="s">
        <v>174</v>
      </c>
      <c r="AE181">
        <v>1.6327829170999999</v>
      </c>
      <c r="AF181" t="s">
        <v>112</v>
      </c>
    </row>
    <row r="182" spans="1:32">
      <c r="A182" t="s">
        <v>1885</v>
      </c>
      <c r="B182">
        <v>2012</v>
      </c>
      <c r="C182" t="s">
        <v>172</v>
      </c>
      <c r="D182" t="s">
        <v>108</v>
      </c>
      <c r="E182" t="s">
        <v>130</v>
      </c>
      <c r="F182" t="s">
        <v>108</v>
      </c>
      <c r="G182" t="s">
        <v>108</v>
      </c>
      <c r="H182" t="s">
        <v>108</v>
      </c>
      <c r="I182" t="s">
        <v>114</v>
      </c>
      <c r="J182" t="s">
        <v>108</v>
      </c>
      <c r="K182">
        <v>32.571693000000003</v>
      </c>
      <c r="L182">
        <v>3.5699830000000001</v>
      </c>
      <c r="M182">
        <v>25.92</v>
      </c>
      <c r="N182">
        <v>40.008000000000003</v>
      </c>
      <c r="O182" t="s">
        <v>203</v>
      </c>
      <c r="P182" t="s">
        <v>1886</v>
      </c>
      <c r="Q182">
        <v>7.4359999999999999</v>
      </c>
      <c r="R182">
        <v>6.6509999999999998</v>
      </c>
      <c r="S182">
        <v>30873</v>
      </c>
      <c r="T182">
        <v>3569</v>
      </c>
      <c r="U182">
        <v>24568</v>
      </c>
      <c r="V182">
        <v>37921</v>
      </c>
      <c r="W182">
        <v>322</v>
      </c>
      <c r="X182">
        <v>97</v>
      </c>
      <c r="Y182">
        <v>0</v>
      </c>
      <c r="Z182">
        <v>0</v>
      </c>
      <c r="AA182">
        <v>0</v>
      </c>
      <c r="AB182">
        <v>1</v>
      </c>
      <c r="AC182" t="s">
        <v>695</v>
      </c>
      <c r="AD182" t="s">
        <v>174</v>
      </c>
      <c r="AE182">
        <v>1.862750849</v>
      </c>
      <c r="AF182" t="s">
        <v>112</v>
      </c>
    </row>
    <row r="183" spans="1:32">
      <c r="A183" t="s">
        <v>1887</v>
      </c>
      <c r="B183">
        <v>2012</v>
      </c>
      <c r="C183" t="s">
        <v>172</v>
      </c>
      <c r="D183" t="s">
        <v>131</v>
      </c>
      <c r="E183" t="s">
        <v>108</v>
      </c>
      <c r="F183" t="s">
        <v>108</v>
      </c>
      <c r="G183" t="s">
        <v>108</v>
      </c>
      <c r="H183" t="s">
        <v>108</v>
      </c>
      <c r="I183" t="s">
        <v>108</v>
      </c>
      <c r="J183" t="s">
        <v>108</v>
      </c>
      <c r="K183">
        <v>20.773236000000001</v>
      </c>
      <c r="L183">
        <v>1.243485</v>
      </c>
      <c r="M183">
        <v>18.414000000000001</v>
      </c>
      <c r="N183">
        <v>23.347999999999999</v>
      </c>
      <c r="O183" t="s">
        <v>203</v>
      </c>
      <c r="P183" t="s">
        <v>1688</v>
      </c>
      <c r="Q183">
        <v>2.5750000000000002</v>
      </c>
      <c r="R183">
        <v>2.359</v>
      </c>
      <c r="S183">
        <v>93615</v>
      </c>
      <c r="T183">
        <v>5612</v>
      </c>
      <c r="U183">
        <v>82983</v>
      </c>
      <c r="V183">
        <v>105219</v>
      </c>
      <c r="W183">
        <v>2641</v>
      </c>
      <c r="X183">
        <v>473</v>
      </c>
      <c r="Y183">
        <v>0</v>
      </c>
      <c r="Z183">
        <v>0</v>
      </c>
      <c r="AA183">
        <v>0</v>
      </c>
      <c r="AB183">
        <v>1</v>
      </c>
      <c r="AC183" t="s">
        <v>1888</v>
      </c>
      <c r="AD183" t="s">
        <v>174</v>
      </c>
      <c r="AE183">
        <v>2.4803252930999999</v>
      </c>
      <c r="AF183" t="s">
        <v>112</v>
      </c>
    </row>
    <row r="184" spans="1:32">
      <c r="A184" t="s">
        <v>1889</v>
      </c>
      <c r="B184">
        <v>2012</v>
      </c>
      <c r="C184" t="s">
        <v>172</v>
      </c>
      <c r="D184" t="s">
        <v>131</v>
      </c>
      <c r="E184" t="s">
        <v>108</v>
      </c>
      <c r="F184" t="s">
        <v>108</v>
      </c>
      <c r="G184" t="s">
        <v>108</v>
      </c>
      <c r="H184" t="s">
        <v>108</v>
      </c>
      <c r="I184" t="s">
        <v>113</v>
      </c>
      <c r="J184" t="s">
        <v>108</v>
      </c>
      <c r="K184">
        <v>17.912665000000001</v>
      </c>
      <c r="L184">
        <v>1.249906</v>
      </c>
      <c r="M184">
        <v>15.565</v>
      </c>
      <c r="N184">
        <v>20.527999999999999</v>
      </c>
      <c r="O184" t="s">
        <v>203</v>
      </c>
      <c r="P184" t="s">
        <v>1890</v>
      </c>
      <c r="Q184">
        <v>2.6150000000000002</v>
      </c>
      <c r="R184">
        <v>2.347</v>
      </c>
      <c r="S184">
        <v>41912</v>
      </c>
      <c r="T184">
        <v>2925</v>
      </c>
      <c r="U184">
        <v>36420</v>
      </c>
      <c r="V184">
        <v>48031</v>
      </c>
      <c r="W184">
        <v>1631</v>
      </c>
      <c r="X184">
        <v>253</v>
      </c>
      <c r="Y184">
        <v>0</v>
      </c>
      <c r="Z184">
        <v>0</v>
      </c>
      <c r="AA184">
        <v>0</v>
      </c>
      <c r="AB184">
        <v>1</v>
      </c>
      <c r="AC184" t="s">
        <v>655</v>
      </c>
      <c r="AD184" t="s">
        <v>174</v>
      </c>
      <c r="AE184">
        <v>1.7318329938000001</v>
      </c>
      <c r="AF184" t="s">
        <v>112</v>
      </c>
    </row>
    <row r="185" spans="1:32">
      <c r="A185" t="s">
        <v>1891</v>
      </c>
      <c r="B185">
        <v>2012</v>
      </c>
      <c r="C185" t="s">
        <v>172</v>
      </c>
      <c r="D185" t="s">
        <v>131</v>
      </c>
      <c r="E185" t="s">
        <v>108</v>
      </c>
      <c r="F185" t="s">
        <v>108</v>
      </c>
      <c r="G185" t="s">
        <v>108</v>
      </c>
      <c r="H185" t="s">
        <v>108</v>
      </c>
      <c r="I185" t="s">
        <v>114</v>
      </c>
      <c r="J185" t="s">
        <v>108</v>
      </c>
      <c r="K185">
        <v>23.862309</v>
      </c>
      <c r="L185">
        <v>2.005601</v>
      </c>
      <c r="M185">
        <v>20.113</v>
      </c>
      <c r="N185">
        <v>28.065000000000001</v>
      </c>
      <c r="O185" t="s">
        <v>203</v>
      </c>
      <c r="P185" t="s">
        <v>1892</v>
      </c>
      <c r="Q185">
        <v>4.2030000000000003</v>
      </c>
      <c r="R185">
        <v>3.7490000000000001</v>
      </c>
      <c r="S185">
        <v>51703</v>
      </c>
      <c r="T185">
        <v>4355</v>
      </c>
      <c r="U185">
        <v>43579</v>
      </c>
      <c r="V185">
        <v>60809</v>
      </c>
      <c r="W185">
        <v>1010</v>
      </c>
      <c r="X185">
        <v>220</v>
      </c>
      <c r="Y185">
        <v>0</v>
      </c>
      <c r="Z185">
        <v>0</v>
      </c>
      <c r="AA185">
        <v>0</v>
      </c>
      <c r="AB185">
        <v>1</v>
      </c>
      <c r="AC185" t="s">
        <v>1560</v>
      </c>
      <c r="AD185" t="s">
        <v>174</v>
      </c>
      <c r="AE185">
        <v>2.2339231695000001</v>
      </c>
      <c r="AF185" t="s">
        <v>112</v>
      </c>
    </row>
    <row r="186" spans="1:32">
      <c r="A186" t="s">
        <v>1893</v>
      </c>
      <c r="B186">
        <v>2006</v>
      </c>
      <c r="C186" t="s">
        <v>188</v>
      </c>
      <c r="D186" t="s">
        <v>108</v>
      </c>
      <c r="E186" t="s">
        <v>108</v>
      </c>
      <c r="F186" t="s">
        <v>108</v>
      </c>
      <c r="G186" t="s">
        <v>108</v>
      </c>
      <c r="H186" t="s">
        <v>109</v>
      </c>
      <c r="I186" t="s">
        <v>108</v>
      </c>
      <c r="J186" t="s">
        <v>108</v>
      </c>
      <c r="K186">
        <v>79.870430999999996</v>
      </c>
      <c r="L186">
        <v>1.8176829999999999</v>
      </c>
      <c r="M186">
        <v>76.022999999999996</v>
      </c>
      <c r="N186">
        <v>83.236999999999995</v>
      </c>
      <c r="O186" t="s">
        <v>203</v>
      </c>
      <c r="P186" t="s">
        <v>189</v>
      </c>
      <c r="Q186">
        <v>3.367</v>
      </c>
      <c r="R186">
        <v>3.8479999999999999</v>
      </c>
      <c r="S186">
        <v>255491</v>
      </c>
      <c r="T186">
        <v>5825</v>
      </c>
      <c r="U186">
        <v>243182</v>
      </c>
      <c r="V186">
        <v>266260</v>
      </c>
      <c r="W186">
        <v>829</v>
      </c>
      <c r="X186">
        <v>617</v>
      </c>
      <c r="Y186">
        <v>0</v>
      </c>
      <c r="Z186">
        <v>0</v>
      </c>
      <c r="AA186">
        <v>0</v>
      </c>
      <c r="AB186">
        <v>1</v>
      </c>
      <c r="AC186" t="s">
        <v>1894</v>
      </c>
      <c r="AD186" t="s">
        <v>188</v>
      </c>
      <c r="AE186">
        <v>1.7015547038000001</v>
      </c>
      <c r="AF186" t="s">
        <v>112</v>
      </c>
    </row>
    <row r="187" spans="1:32">
      <c r="A187" t="s">
        <v>1895</v>
      </c>
      <c r="B187">
        <v>2006</v>
      </c>
      <c r="C187" t="s">
        <v>188</v>
      </c>
      <c r="D187" t="s">
        <v>108</v>
      </c>
      <c r="E187" t="s">
        <v>108</v>
      </c>
      <c r="F187" t="s">
        <v>108</v>
      </c>
      <c r="G187" t="s">
        <v>108</v>
      </c>
      <c r="H187" t="s">
        <v>115</v>
      </c>
      <c r="I187" t="s">
        <v>108</v>
      </c>
      <c r="J187" t="s">
        <v>108</v>
      </c>
      <c r="K187">
        <v>70.931211000000005</v>
      </c>
      <c r="L187">
        <v>2.2782490000000002</v>
      </c>
      <c r="M187">
        <v>66.213999999999999</v>
      </c>
      <c r="N187">
        <v>75.236000000000004</v>
      </c>
      <c r="O187" t="s">
        <v>203</v>
      </c>
      <c r="P187" t="s">
        <v>190</v>
      </c>
      <c r="Q187">
        <v>4.3049999999999997</v>
      </c>
      <c r="R187">
        <v>4.718</v>
      </c>
      <c r="S187">
        <v>208424</v>
      </c>
      <c r="T187">
        <v>6694</v>
      </c>
      <c r="U187">
        <v>194562</v>
      </c>
      <c r="V187">
        <v>221075</v>
      </c>
      <c r="W187">
        <v>834</v>
      </c>
      <c r="X187">
        <v>508</v>
      </c>
      <c r="Y187">
        <v>0</v>
      </c>
      <c r="Z187">
        <v>0</v>
      </c>
      <c r="AA187">
        <v>0</v>
      </c>
      <c r="AB187">
        <v>1</v>
      </c>
      <c r="AC187" t="s">
        <v>1896</v>
      </c>
      <c r="AD187" t="s">
        <v>188</v>
      </c>
      <c r="AE187">
        <v>2.0969256745</v>
      </c>
      <c r="AF187" t="s">
        <v>112</v>
      </c>
    </row>
    <row r="188" spans="1:32">
      <c r="A188" t="s">
        <v>1897</v>
      </c>
      <c r="B188">
        <v>2006</v>
      </c>
      <c r="C188" t="s">
        <v>188</v>
      </c>
      <c r="D188" t="s">
        <v>108</v>
      </c>
      <c r="E188" t="s">
        <v>108</v>
      </c>
      <c r="F188" t="s">
        <v>108</v>
      </c>
      <c r="G188" t="s">
        <v>108</v>
      </c>
      <c r="H188" t="s">
        <v>117</v>
      </c>
      <c r="I188" t="s">
        <v>108</v>
      </c>
      <c r="J188" t="s">
        <v>108</v>
      </c>
      <c r="K188">
        <v>70.339043000000004</v>
      </c>
      <c r="L188">
        <v>1.1968240000000001</v>
      </c>
      <c r="M188">
        <v>67.911000000000001</v>
      </c>
      <c r="N188">
        <v>72.656999999999996</v>
      </c>
      <c r="O188" t="s">
        <v>203</v>
      </c>
      <c r="P188" t="s">
        <v>191</v>
      </c>
      <c r="Q188">
        <v>2.3180000000000001</v>
      </c>
      <c r="R188">
        <v>2.4279999999999999</v>
      </c>
      <c r="S188">
        <v>383158</v>
      </c>
      <c r="T188">
        <v>6519</v>
      </c>
      <c r="U188">
        <v>369932</v>
      </c>
      <c r="V188">
        <v>395786</v>
      </c>
      <c r="W188">
        <v>2080</v>
      </c>
      <c r="X188">
        <v>1351</v>
      </c>
      <c r="Y188">
        <v>0</v>
      </c>
      <c r="Z188">
        <v>0</v>
      </c>
      <c r="AA188">
        <v>0</v>
      </c>
      <c r="AB188">
        <v>1</v>
      </c>
      <c r="AC188" t="s">
        <v>1898</v>
      </c>
      <c r="AD188" t="s">
        <v>188</v>
      </c>
      <c r="AE188">
        <v>1.4273590431000001</v>
      </c>
      <c r="AF188" t="s">
        <v>112</v>
      </c>
    </row>
    <row r="189" spans="1:32">
      <c r="A189" t="s">
        <v>1899</v>
      </c>
      <c r="B189">
        <v>2006</v>
      </c>
      <c r="C189" t="s">
        <v>188</v>
      </c>
      <c r="D189" t="s">
        <v>108</v>
      </c>
      <c r="E189" t="s">
        <v>108</v>
      </c>
      <c r="F189" t="s">
        <v>108</v>
      </c>
      <c r="G189" t="s">
        <v>108</v>
      </c>
      <c r="H189" t="s">
        <v>119</v>
      </c>
      <c r="I189" t="s">
        <v>108</v>
      </c>
      <c r="J189" t="s">
        <v>108</v>
      </c>
      <c r="K189">
        <v>76.366083000000003</v>
      </c>
      <c r="L189">
        <v>0.98124699999999998</v>
      </c>
      <c r="M189">
        <v>74.364000000000004</v>
      </c>
      <c r="N189">
        <v>78.257000000000005</v>
      </c>
      <c r="O189" t="s">
        <v>203</v>
      </c>
      <c r="P189" t="s">
        <v>1900</v>
      </c>
      <c r="Q189">
        <v>1.891</v>
      </c>
      <c r="R189">
        <v>2.0019999999999998</v>
      </c>
      <c r="S189">
        <v>483672</v>
      </c>
      <c r="T189">
        <v>6215</v>
      </c>
      <c r="U189">
        <v>470994</v>
      </c>
      <c r="V189">
        <v>495650</v>
      </c>
      <c r="W189">
        <v>2577</v>
      </c>
      <c r="X189">
        <v>1834</v>
      </c>
      <c r="Y189">
        <v>0</v>
      </c>
      <c r="Z189">
        <v>0</v>
      </c>
      <c r="AA189">
        <v>0</v>
      </c>
      <c r="AB189">
        <v>1</v>
      </c>
      <c r="AC189" t="s">
        <v>1901</v>
      </c>
      <c r="AD189" t="s">
        <v>188</v>
      </c>
      <c r="AE189">
        <v>1.3742509382000001</v>
      </c>
      <c r="AF189" t="s">
        <v>112</v>
      </c>
    </row>
    <row r="190" spans="1:32">
      <c r="A190" t="s">
        <v>1902</v>
      </c>
      <c r="B190">
        <v>2006</v>
      </c>
      <c r="C190" t="s">
        <v>188</v>
      </c>
      <c r="D190" t="s">
        <v>108</v>
      </c>
      <c r="E190" t="s">
        <v>108</v>
      </c>
      <c r="F190" t="s">
        <v>108</v>
      </c>
      <c r="G190" t="s">
        <v>108</v>
      </c>
      <c r="H190" t="s">
        <v>120</v>
      </c>
      <c r="I190" t="s">
        <v>108</v>
      </c>
      <c r="J190" t="s">
        <v>108</v>
      </c>
      <c r="K190">
        <v>77.728846000000004</v>
      </c>
      <c r="L190">
        <v>1.3061069999999999</v>
      </c>
      <c r="M190">
        <v>75.031000000000006</v>
      </c>
      <c r="N190">
        <v>80.212000000000003</v>
      </c>
      <c r="O190" t="s">
        <v>203</v>
      </c>
      <c r="P190" t="s">
        <v>192</v>
      </c>
      <c r="Q190">
        <v>2.484</v>
      </c>
      <c r="R190">
        <v>2.698</v>
      </c>
      <c r="S190">
        <v>453182</v>
      </c>
      <c r="T190">
        <v>7615</v>
      </c>
      <c r="U190">
        <v>437451</v>
      </c>
      <c r="V190">
        <v>467662</v>
      </c>
      <c r="W190">
        <v>2079</v>
      </c>
      <c r="X190">
        <v>1522</v>
      </c>
      <c r="Y190">
        <v>0</v>
      </c>
      <c r="Z190">
        <v>0</v>
      </c>
      <c r="AA190">
        <v>0</v>
      </c>
      <c r="AB190">
        <v>1</v>
      </c>
      <c r="AC190" t="s">
        <v>1903</v>
      </c>
      <c r="AD190" t="s">
        <v>188</v>
      </c>
      <c r="AE190">
        <v>2.0477563224000002</v>
      </c>
      <c r="AF190" t="s">
        <v>112</v>
      </c>
    </row>
    <row r="191" spans="1:32">
      <c r="A191" t="s">
        <v>1904</v>
      </c>
      <c r="B191">
        <v>2006</v>
      </c>
      <c r="C191" t="s">
        <v>188</v>
      </c>
      <c r="D191" t="s">
        <v>108</v>
      </c>
      <c r="E191" t="s">
        <v>108</v>
      </c>
      <c r="F191" t="s">
        <v>108</v>
      </c>
      <c r="G191" t="s">
        <v>108</v>
      </c>
      <c r="H191" t="s">
        <v>121</v>
      </c>
      <c r="I191" t="s">
        <v>108</v>
      </c>
      <c r="J191" t="s">
        <v>108</v>
      </c>
      <c r="K191">
        <v>84.387302000000005</v>
      </c>
      <c r="L191">
        <v>0.89869900000000003</v>
      </c>
      <c r="M191">
        <v>82.52</v>
      </c>
      <c r="N191">
        <v>86.088999999999999</v>
      </c>
      <c r="O191" t="s">
        <v>203</v>
      </c>
      <c r="P191" t="s">
        <v>193</v>
      </c>
      <c r="Q191">
        <v>1.7010000000000001</v>
      </c>
      <c r="R191">
        <v>1.867</v>
      </c>
      <c r="S191">
        <v>372384</v>
      </c>
      <c r="T191">
        <v>3966</v>
      </c>
      <c r="U191">
        <v>364145</v>
      </c>
      <c r="V191">
        <v>379891</v>
      </c>
      <c r="W191">
        <v>1729</v>
      </c>
      <c r="X191">
        <v>1405</v>
      </c>
      <c r="Y191">
        <v>0</v>
      </c>
      <c r="Z191">
        <v>0</v>
      </c>
      <c r="AA191">
        <v>0</v>
      </c>
      <c r="AB191">
        <v>1</v>
      </c>
      <c r="AC191" t="s">
        <v>1905</v>
      </c>
      <c r="AD191" t="s">
        <v>188</v>
      </c>
      <c r="AE191">
        <v>1.0592968174999999</v>
      </c>
      <c r="AF191" t="s">
        <v>112</v>
      </c>
    </row>
    <row r="192" spans="1:32">
      <c r="A192" t="s">
        <v>1906</v>
      </c>
      <c r="B192">
        <v>2006</v>
      </c>
      <c r="C192" t="s">
        <v>188</v>
      </c>
      <c r="D192" t="s">
        <v>108</v>
      </c>
      <c r="E192" t="s">
        <v>108</v>
      </c>
      <c r="F192" t="s">
        <v>108</v>
      </c>
      <c r="G192" t="s">
        <v>108</v>
      </c>
      <c r="H192" t="s">
        <v>123</v>
      </c>
      <c r="I192" t="s">
        <v>108</v>
      </c>
      <c r="J192" t="s">
        <v>108</v>
      </c>
      <c r="K192">
        <v>88.760103999999998</v>
      </c>
      <c r="L192">
        <v>1.041442</v>
      </c>
      <c r="M192">
        <v>86.522000000000006</v>
      </c>
      <c r="N192">
        <v>90.665999999999997</v>
      </c>
      <c r="O192" t="s">
        <v>203</v>
      </c>
      <c r="P192" t="s">
        <v>1907</v>
      </c>
      <c r="Q192">
        <v>1.9059999999999999</v>
      </c>
      <c r="R192">
        <v>2.238</v>
      </c>
      <c r="S192">
        <v>253321</v>
      </c>
      <c r="T192">
        <v>2972</v>
      </c>
      <c r="U192">
        <v>246935</v>
      </c>
      <c r="V192">
        <v>258762</v>
      </c>
      <c r="W192">
        <v>1304</v>
      </c>
      <c r="X192">
        <v>1147</v>
      </c>
      <c r="Y192">
        <v>0</v>
      </c>
      <c r="Z192">
        <v>0</v>
      </c>
      <c r="AA192">
        <v>0</v>
      </c>
      <c r="AB192">
        <v>1</v>
      </c>
      <c r="AC192" t="s">
        <v>1908</v>
      </c>
      <c r="AD192" t="s">
        <v>188</v>
      </c>
      <c r="AE192">
        <v>1.4165595553000001</v>
      </c>
      <c r="AF192" t="s">
        <v>112</v>
      </c>
    </row>
    <row r="193" spans="1:32">
      <c r="A193" t="s">
        <v>1909</v>
      </c>
      <c r="B193">
        <v>2006</v>
      </c>
      <c r="C193" t="s">
        <v>188</v>
      </c>
      <c r="D193" t="s">
        <v>108</v>
      </c>
      <c r="E193" t="s">
        <v>108</v>
      </c>
      <c r="F193" t="s">
        <v>108</v>
      </c>
      <c r="G193" t="s">
        <v>108</v>
      </c>
      <c r="H193" t="s">
        <v>124</v>
      </c>
      <c r="I193" t="s">
        <v>108</v>
      </c>
      <c r="J193" t="s">
        <v>108</v>
      </c>
      <c r="K193">
        <v>95.569029999999998</v>
      </c>
      <c r="L193">
        <v>0.58582599999999996</v>
      </c>
      <c r="M193">
        <v>94.268000000000001</v>
      </c>
      <c r="N193">
        <v>96.647000000000006</v>
      </c>
      <c r="O193" t="s">
        <v>203</v>
      </c>
      <c r="P193" t="s">
        <v>1910</v>
      </c>
      <c r="Q193">
        <v>1.0780000000000001</v>
      </c>
      <c r="R193">
        <v>1.3009999999999999</v>
      </c>
      <c r="S193">
        <v>230293</v>
      </c>
      <c r="T193">
        <v>1412</v>
      </c>
      <c r="U193">
        <v>227157</v>
      </c>
      <c r="V193">
        <v>232891</v>
      </c>
      <c r="W193">
        <v>1056</v>
      </c>
      <c r="X193">
        <v>999</v>
      </c>
      <c r="Y193">
        <v>0</v>
      </c>
      <c r="Z193">
        <v>0</v>
      </c>
      <c r="AA193">
        <v>0</v>
      </c>
      <c r="AB193">
        <v>1</v>
      </c>
      <c r="AC193" t="s">
        <v>1911</v>
      </c>
      <c r="AD193" t="s">
        <v>188</v>
      </c>
      <c r="AE193">
        <v>0.85501379580000003</v>
      </c>
      <c r="AF193" t="s">
        <v>112</v>
      </c>
    </row>
    <row r="194" spans="1:32">
      <c r="A194" t="s">
        <v>1912</v>
      </c>
      <c r="B194">
        <v>2006</v>
      </c>
      <c r="C194" t="s">
        <v>188</v>
      </c>
      <c r="D194" t="s">
        <v>108</v>
      </c>
      <c r="E194" t="s">
        <v>108</v>
      </c>
      <c r="F194" t="s">
        <v>108</v>
      </c>
      <c r="G194" t="s">
        <v>108</v>
      </c>
      <c r="H194" t="s">
        <v>108</v>
      </c>
      <c r="I194" t="s">
        <v>108</v>
      </c>
      <c r="J194" t="s">
        <v>108</v>
      </c>
      <c r="K194">
        <v>78.980780999999993</v>
      </c>
      <c r="L194">
        <v>0.50951400000000002</v>
      </c>
      <c r="M194">
        <v>77.951999999999998</v>
      </c>
      <c r="N194">
        <v>79.974000000000004</v>
      </c>
      <c r="O194" t="s">
        <v>203</v>
      </c>
      <c r="P194" t="s">
        <v>1913</v>
      </c>
      <c r="Q194">
        <v>0.99299999999999999</v>
      </c>
      <c r="R194">
        <v>1.0289999999999999</v>
      </c>
      <c r="S194">
        <v>2639926</v>
      </c>
      <c r="T194">
        <v>17043</v>
      </c>
      <c r="U194">
        <v>2605542</v>
      </c>
      <c r="V194">
        <v>2673118</v>
      </c>
      <c r="W194">
        <v>12488</v>
      </c>
      <c r="X194">
        <v>9383</v>
      </c>
      <c r="Y194">
        <v>0</v>
      </c>
      <c r="Z194">
        <v>0</v>
      </c>
      <c r="AA194">
        <v>0</v>
      </c>
      <c r="AB194">
        <v>1</v>
      </c>
      <c r="AC194" t="s">
        <v>1914</v>
      </c>
      <c r="AD194" t="s">
        <v>188</v>
      </c>
      <c r="AE194">
        <v>1.9526858199999999</v>
      </c>
      <c r="AF194" t="s">
        <v>112</v>
      </c>
    </row>
    <row r="195" spans="1:32">
      <c r="A195" t="s">
        <v>1915</v>
      </c>
      <c r="B195">
        <v>2006</v>
      </c>
      <c r="C195" t="s">
        <v>188</v>
      </c>
      <c r="D195" t="s">
        <v>108</v>
      </c>
      <c r="E195" t="s">
        <v>108</v>
      </c>
      <c r="F195" t="s">
        <v>108</v>
      </c>
      <c r="G195" t="s">
        <v>108</v>
      </c>
      <c r="H195" t="s">
        <v>108</v>
      </c>
      <c r="I195" t="s">
        <v>113</v>
      </c>
      <c r="J195" t="s">
        <v>108</v>
      </c>
      <c r="K195">
        <v>80.332515000000001</v>
      </c>
      <c r="L195">
        <v>0.64687399999999995</v>
      </c>
      <c r="M195">
        <v>79.016999999999996</v>
      </c>
      <c r="N195">
        <v>81.584000000000003</v>
      </c>
      <c r="O195" t="s">
        <v>203</v>
      </c>
      <c r="P195" t="s">
        <v>1916</v>
      </c>
      <c r="Q195">
        <v>1.252</v>
      </c>
      <c r="R195">
        <v>1.3149999999999999</v>
      </c>
      <c r="S195">
        <v>1386187</v>
      </c>
      <c r="T195">
        <v>11176</v>
      </c>
      <c r="U195">
        <v>1363495</v>
      </c>
      <c r="V195">
        <v>1407789</v>
      </c>
      <c r="W195">
        <v>7215</v>
      </c>
      <c r="X195">
        <v>5428</v>
      </c>
      <c r="Y195">
        <v>0</v>
      </c>
      <c r="Z195">
        <v>0</v>
      </c>
      <c r="AA195">
        <v>0</v>
      </c>
      <c r="AB195">
        <v>1</v>
      </c>
      <c r="AC195" t="s">
        <v>1917</v>
      </c>
      <c r="AD195" t="s">
        <v>188</v>
      </c>
      <c r="AE195">
        <v>1.91062434</v>
      </c>
      <c r="AF195" t="s">
        <v>112</v>
      </c>
    </row>
    <row r="196" spans="1:32">
      <c r="A196" t="s">
        <v>1918</v>
      </c>
      <c r="B196">
        <v>2006</v>
      </c>
      <c r="C196" t="s">
        <v>188</v>
      </c>
      <c r="D196" t="s">
        <v>108</v>
      </c>
      <c r="E196" t="s">
        <v>108</v>
      </c>
      <c r="F196" t="s">
        <v>108</v>
      </c>
      <c r="G196" t="s">
        <v>108</v>
      </c>
      <c r="H196" t="s">
        <v>108</v>
      </c>
      <c r="I196" t="s">
        <v>114</v>
      </c>
      <c r="J196" t="s">
        <v>108</v>
      </c>
      <c r="K196">
        <v>77.538231999999994</v>
      </c>
      <c r="L196">
        <v>0.71174099999999996</v>
      </c>
      <c r="M196">
        <v>76.094999999999999</v>
      </c>
      <c r="N196">
        <v>78.918999999999997</v>
      </c>
      <c r="O196" t="s">
        <v>203</v>
      </c>
      <c r="P196" t="s">
        <v>1919</v>
      </c>
      <c r="Q196">
        <v>1.38</v>
      </c>
      <c r="R196">
        <v>1.444</v>
      </c>
      <c r="S196">
        <v>1253739</v>
      </c>
      <c r="T196">
        <v>11508</v>
      </c>
      <c r="U196">
        <v>1230398</v>
      </c>
      <c r="V196">
        <v>1276061</v>
      </c>
      <c r="W196">
        <v>5273</v>
      </c>
      <c r="X196">
        <v>3955</v>
      </c>
      <c r="Y196">
        <v>0</v>
      </c>
      <c r="Z196">
        <v>0</v>
      </c>
      <c r="AA196">
        <v>0</v>
      </c>
      <c r="AB196">
        <v>1</v>
      </c>
      <c r="AC196" t="s">
        <v>1920</v>
      </c>
      <c r="AD196" t="s">
        <v>188</v>
      </c>
      <c r="AE196">
        <v>1.5334146693999999</v>
      </c>
      <c r="AF196" t="s">
        <v>112</v>
      </c>
    </row>
    <row r="197" spans="1:32">
      <c r="A197" t="s">
        <v>1921</v>
      </c>
      <c r="B197">
        <v>2006</v>
      </c>
      <c r="C197" t="s">
        <v>188</v>
      </c>
      <c r="D197" t="s">
        <v>108</v>
      </c>
      <c r="E197" t="s">
        <v>108</v>
      </c>
      <c r="F197" t="s">
        <v>108</v>
      </c>
      <c r="G197" t="s">
        <v>127</v>
      </c>
      <c r="H197" t="s">
        <v>108</v>
      </c>
      <c r="I197" t="s">
        <v>108</v>
      </c>
      <c r="J197" t="s">
        <v>108</v>
      </c>
      <c r="K197">
        <v>80.297524999999993</v>
      </c>
      <c r="L197">
        <v>0.56817300000000004</v>
      </c>
      <c r="M197">
        <v>79.146000000000001</v>
      </c>
      <c r="N197">
        <v>81.400000000000006</v>
      </c>
      <c r="O197" t="s">
        <v>203</v>
      </c>
      <c r="P197" t="s">
        <v>1922</v>
      </c>
      <c r="Q197">
        <v>1.103</v>
      </c>
      <c r="R197">
        <v>1.1519999999999999</v>
      </c>
      <c r="S197">
        <v>2184909</v>
      </c>
      <c r="T197">
        <v>17128</v>
      </c>
      <c r="U197">
        <v>2153573</v>
      </c>
      <c r="V197">
        <v>2214921</v>
      </c>
      <c r="W197">
        <v>8593</v>
      </c>
      <c r="X197">
        <v>6681</v>
      </c>
      <c r="Y197">
        <v>0</v>
      </c>
      <c r="Z197">
        <v>0</v>
      </c>
      <c r="AA197">
        <v>0</v>
      </c>
      <c r="AB197">
        <v>1</v>
      </c>
      <c r="AC197" t="s">
        <v>1923</v>
      </c>
      <c r="AD197" t="s">
        <v>188</v>
      </c>
      <c r="AE197">
        <v>1.7532069094</v>
      </c>
      <c r="AF197" t="s">
        <v>112</v>
      </c>
    </row>
    <row r="198" spans="1:32">
      <c r="A198" t="s">
        <v>1924</v>
      </c>
      <c r="B198">
        <v>2006</v>
      </c>
      <c r="C198" t="s">
        <v>188</v>
      </c>
      <c r="D198" t="s">
        <v>108</v>
      </c>
      <c r="E198" t="s">
        <v>108</v>
      </c>
      <c r="F198" t="s">
        <v>108</v>
      </c>
      <c r="G198" t="s">
        <v>127</v>
      </c>
      <c r="H198" t="s">
        <v>108</v>
      </c>
      <c r="I198" t="s">
        <v>113</v>
      </c>
      <c r="J198" t="s">
        <v>108</v>
      </c>
      <c r="K198">
        <v>81.182885999999996</v>
      </c>
      <c r="L198">
        <v>0.73808099999999999</v>
      </c>
      <c r="M198">
        <v>79.674999999999997</v>
      </c>
      <c r="N198">
        <v>82.603999999999999</v>
      </c>
      <c r="O198" t="s">
        <v>203</v>
      </c>
      <c r="P198" t="s">
        <v>1925</v>
      </c>
      <c r="Q198">
        <v>1.421</v>
      </c>
      <c r="R198">
        <v>1.508</v>
      </c>
      <c r="S198">
        <v>1139647</v>
      </c>
      <c r="T198">
        <v>11562</v>
      </c>
      <c r="U198">
        <v>1118474</v>
      </c>
      <c r="V198">
        <v>1159592</v>
      </c>
      <c r="W198">
        <v>4941</v>
      </c>
      <c r="X198">
        <v>3817</v>
      </c>
      <c r="Y198">
        <v>0</v>
      </c>
      <c r="Z198">
        <v>0</v>
      </c>
      <c r="AA198">
        <v>0</v>
      </c>
      <c r="AB198">
        <v>1</v>
      </c>
      <c r="AC198" t="s">
        <v>1926</v>
      </c>
      <c r="AD198" t="s">
        <v>188</v>
      </c>
      <c r="AE198">
        <v>1.7616420086</v>
      </c>
      <c r="AF198" t="s">
        <v>112</v>
      </c>
    </row>
    <row r="199" spans="1:32">
      <c r="A199" t="s">
        <v>1927</v>
      </c>
      <c r="B199">
        <v>2006</v>
      </c>
      <c r="C199" t="s">
        <v>188</v>
      </c>
      <c r="D199" t="s">
        <v>108</v>
      </c>
      <c r="E199" t="s">
        <v>108</v>
      </c>
      <c r="F199" t="s">
        <v>108</v>
      </c>
      <c r="G199" t="s">
        <v>127</v>
      </c>
      <c r="H199" t="s">
        <v>108</v>
      </c>
      <c r="I199" t="s">
        <v>114</v>
      </c>
      <c r="J199" t="s">
        <v>108</v>
      </c>
      <c r="K199">
        <v>79.353961999999996</v>
      </c>
      <c r="L199">
        <v>0.79161300000000001</v>
      </c>
      <c r="M199">
        <v>77.739000000000004</v>
      </c>
      <c r="N199">
        <v>80.88</v>
      </c>
      <c r="O199" t="s">
        <v>203</v>
      </c>
      <c r="P199" t="s">
        <v>1928</v>
      </c>
      <c r="Q199">
        <v>1.526</v>
      </c>
      <c r="R199">
        <v>1.615</v>
      </c>
      <c r="S199">
        <v>1045261</v>
      </c>
      <c r="T199">
        <v>10881</v>
      </c>
      <c r="U199">
        <v>1023992</v>
      </c>
      <c r="V199">
        <v>1065367</v>
      </c>
      <c r="W199">
        <v>3652</v>
      </c>
      <c r="X199">
        <v>2864</v>
      </c>
      <c r="Y199">
        <v>0</v>
      </c>
      <c r="Z199">
        <v>0</v>
      </c>
      <c r="AA199">
        <v>0</v>
      </c>
      <c r="AB199">
        <v>1</v>
      </c>
      <c r="AC199" t="s">
        <v>1929</v>
      </c>
      <c r="AD199" t="s">
        <v>188</v>
      </c>
      <c r="AE199">
        <v>1.3964723434999999</v>
      </c>
      <c r="AF199" t="s">
        <v>112</v>
      </c>
    </row>
    <row r="200" spans="1:32">
      <c r="A200" t="s">
        <v>1930</v>
      </c>
      <c r="B200">
        <v>2006</v>
      </c>
      <c r="C200" t="s">
        <v>188</v>
      </c>
      <c r="D200" t="s">
        <v>108</v>
      </c>
      <c r="E200" t="s">
        <v>108</v>
      </c>
      <c r="F200" t="s">
        <v>129</v>
      </c>
      <c r="G200" t="s">
        <v>108</v>
      </c>
      <c r="H200" t="s">
        <v>108</v>
      </c>
      <c r="I200" t="s">
        <v>108</v>
      </c>
      <c r="J200" t="s">
        <v>108</v>
      </c>
      <c r="K200">
        <v>88.212407999999996</v>
      </c>
      <c r="L200">
        <v>1.2101440000000001</v>
      </c>
      <c r="M200">
        <v>85.591999999999999</v>
      </c>
      <c r="N200">
        <v>90.41</v>
      </c>
      <c r="O200" t="s">
        <v>203</v>
      </c>
      <c r="P200" t="s">
        <v>1931</v>
      </c>
      <c r="Q200">
        <v>2.1970000000000001</v>
      </c>
      <c r="R200">
        <v>2.62</v>
      </c>
      <c r="S200">
        <v>260436</v>
      </c>
      <c r="T200">
        <v>3568</v>
      </c>
      <c r="U200">
        <v>252699</v>
      </c>
      <c r="V200">
        <v>266923</v>
      </c>
      <c r="W200">
        <v>1513</v>
      </c>
      <c r="X200">
        <v>1321</v>
      </c>
      <c r="Y200">
        <v>0</v>
      </c>
      <c r="Z200">
        <v>0</v>
      </c>
      <c r="AA200">
        <v>0</v>
      </c>
      <c r="AB200">
        <v>1</v>
      </c>
      <c r="AC200" t="s">
        <v>1932</v>
      </c>
      <c r="AD200" t="s">
        <v>188</v>
      </c>
      <c r="AE200">
        <v>2.1294686122000002</v>
      </c>
      <c r="AF200" t="s">
        <v>112</v>
      </c>
    </row>
    <row r="201" spans="1:32">
      <c r="A201" t="s">
        <v>1933</v>
      </c>
      <c r="B201">
        <v>2006</v>
      </c>
      <c r="C201" t="s">
        <v>188</v>
      </c>
      <c r="D201" t="s">
        <v>108</v>
      </c>
      <c r="E201" t="s">
        <v>108</v>
      </c>
      <c r="F201" t="s">
        <v>129</v>
      </c>
      <c r="G201" t="s">
        <v>108</v>
      </c>
      <c r="H201" t="s">
        <v>108</v>
      </c>
      <c r="I201" t="s">
        <v>113</v>
      </c>
      <c r="J201" t="s">
        <v>108</v>
      </c>
      <c r="K201">
        <v>94.529916</v>
      </c>
      <c r="L201">
        <v>1.2130179999999999</v>
      </c>
      <c r="M201">
        <v>91.561999999999998</v>
      </c>
      <c r="N201">
        <v>96.494</v>
      </c>
      <c r="O201" t="s">
        <v>203</v>
      </c>
      <c r="P201" t="s">
        <v>1934</v>
      </c>
      <c r="Q201">
        <v>1.964</v>
      </c>
      <c r="R201">
        <v>2.968</v>
      </c>
      <c r="S201">
        <v>147426</v>
      </c>
      <c r="T201">
        <v>1881</v>
      </c>
      <c r="U201">
        <v>142797</v>
      </c>
      <c r="V201">
        <v>150489</v>
      </c>
      <c r="W201">
        <v>856</v>
      </c>
      <c r="X201">
        <v>806</v>
      </c>
      <c r="Y201">
        <v>0</v>
      </c>
      <c r="Z201">
        <v>0</v>
      </c>
      <c r="AA201">
        <v>0</v>
      </c>
      <c r="AB201">
        <v>1</v>
      </c>
      <c r="AC201" t="s">
        <v>1935</v>
      </c>
      <c r="AD201" t="s">
        <v>188</v>
      </c>
      <c r="AE201">
        <v>2.4329723124</v>
      </c>
      <c r="AF201" t="s">
        <v>112</v>
      </c>
    </row>
    <row r="202" spans="1:32">
      <c r="A202" t="s">
        <v>1936</v>
      </c>
      <c r="B202">
        <v>2006</v>
      </c>
      <c r="C202" t="s">
        <v>188</v>
      </c>
      <c r="D202" t="s">
        <v>108</v>
      </c>
      <c r="E202" t="s">
        <v>108</v>
      </c>
      <c r="F202" t="s">
        <v>129</v>
      </c>
      <c r="G202" t="s">
        <v>108</v>
      </c>
      <c r="H202" t="s">
        <v>108</v>
      </c>
      <c r="I202" t="s">
        <v>114</v>
      </c>
      <c r="J202" t="s">
        <v>108</v>
      </c>
      <c r="K202">
        <v>81.138459999999995</v>
      </c>
      <c r="L202">
        <v>2.081655</v>
      </c>
      <c r="M202">
        <v>76.659000000000006</v>
      </c>
      <c r="N202">
        <v>84.927000000000007</v>
      </c>
      <c r="O202" t="s">
        <v>203</v>
      </c>
      <c r="P202" t="s">
        <v>1937</v>
      </c>
      <c r="Q202">
        <v>3.7890000000000001</v>
      </c>
      <c r="R202">
        <v>4.4790000000000001</v>
      </c>
      <c r="S202">
        <v>113010</v>
      </c>
      <c r="T202">
        <v>2899</v>
      </c>
      <c r="U202">
        <v>106771</v>
      </c>
      <c r="V202">
        <v>118286</v>
      </c>
      <c r="W202">
        <v>657</v>
      </c>
      <c r="X202">
        <v>515</v>
      </c>
      <c r="Y202">
        <v>0</v>
      </c>
      <c r="Z202">
        <v>0</v>
      </c>
      <c r="AA202">
        <v>0</v>
      </c>
      <c r="AB202">
        <v>1</v>
      </c>
      <c r="AC202" t="s">
        <v>1938</v>
      </c>
      <c r="AD202" t="s">
        <v>188</v>
      </c>
      <c r="AE202">
        <v>1.8574516078000001</v>
      </c>
      <c r="AF202" t="s">
        <v>112</v>
      </c>
    </row>
    <row r="203" spans="1:32">
      <c r="A203" t="s">
        <v>1939</v>
      </c>
      <c r="B203">
        <v>2006</v>
      </c>
      <c r="C203" t="s">
        <v>188</v>
      </c>
      <c r="D203" t="s">
        <v>108</v>
      </c>
      <c r="E203" t="s">
        <v>130</v>
      </c>
      <c r="F203" t="s">
        <v>108</v>
      </c>
      <c r="G203" t="s">
        <v>108</v>
      </c>
      <c r="H203" t="s">
        <v>108</v>
      </c>
      <c r="I203" t="s">
        <v>108</v>
      </c>
      <c r="J203" t="s">
        <v>108</v>
      </c>
      <c r="K203">
        <v>72.454429000000005</v>
      </c>
      <c r="L203">
        <v>1.6820949999999999</v>
      </c>
      <c r="M203">
        <v>68.995000000000005</v>
      </c>
      <c r="N203">
        <v>75.664000000000001</v>
      </c>
      <c r="O203" t="s">
        <v>203</v>
      </c>
      <c r="P203" t="s">
        <v>1940</v>
      </c>
      <c r="Q203">
        <v>3.2090000000000001</v>
      </c>
      <c r="R203">
        <v>3.4590000000000001</v>
      </c>
      <c r="S203">
        <v>126992</v>
      </c>
      <c r="T203">
        <v>2948</v>
      </c>
      <c r="U203">
        <v>120930</v>
      </c>
      <c r="V203">
        <v>132617</v>
      </c>
      <c r="W203">
        <v>1033</v>
      </c>
      <c r="X203">
        <v>734</v>
      </c>
      <c r="Y203">
        <v>0</v>
      </c>
      <c r="Z203">
        <v>0</v>
      </c>
      <c r="AA203">
        <v>0</v>
      </c>
      <c r="AB203">
        <v>1</v>
      </c>
      <c r="AC203" t="s">
        <v>1941</v>
      </c>
      <c r="AD203" t="s">
        <v>188</v>
      </c>
      <c r="AE203">
        <v>1.4630656139</v>
      </c>
      <c r="AF203" t="s">
        <v>112</v>
      </c>
    </row>
    <row r="204" spans="1:32">
      <c r="A204" t="s">
        <v>1942</v>
      </c>
      <c r="B204">
        <v>2006</v>
      </c>
      <c r="C204" t="s">
        <v>188</v>
      </c>
      <c r="D204" t="s">
        <v>108</v>
      </c>
      <c r="E204" t="s">
        <v>130</v>
      </c>
      <c r="F204" t="s">
        <v>108</v>
      </c>
      <c r="G204" t="s">
        <v>108</v>
      </c>
      <c r="H204" t="s">
        <v>108</v>
      </c>
      <c r="I204" t="s">
        <v>113</v>
      </c>
      <c r="J204" t="s">
        <v>108</v>
      </c>
      <c r="K204">
        <v>77.970564999999993</v>
      </c>
      <c r="L204">
        <v>2.108123</v>
      </c>
      <c r="M204">
        <v>73.506</v>
      </c>
      <c r="N204">
        <v>81.867999999999995</v>
      </c>
      <c r="O204" t="s">
        <v>203</v>
      </c>
      <c r="P204" t="s">
        <v>1943</v>
      </c>
      <c r="Q204">
        <v>3.8980000000000001</v>
      </c>
      <c r="R204">
        <v>4.4640000000000004</v>
      </c>
      <c r="S204">
        <v>70899</v>
      </c>
      <c r="T204">
        <v>1904</v>
      </c>
      <c r="U204">
        <v>66839</v>
      </c>
      <c r="V204">
        <v>74443</v>
      </c>
      <c r="W204">
        <v>600</v>
      </c>
      <c r="X204">
        <v>447</v>
      </c>
      <c r="Y204">
        <v>0</v>
      </c>
      <c r="Z204">
        <v>0</v>
      </c>
      <c r="AA204">
        <v>0</v>
      </c>
      <c r="AB204">
        <v>1</v>
      </c>
      <c r="AC204" t="s">
        <v>1944</v>
      </c>
      <c r="AD204" t="s">
        <v>188</v>
      </c>
      <c r="AE204">
        <v>1.5498314813</v>
      </c>
      <c r="AF204" t="s">
        <v>112</v>
      </c>
    </row>
    <row r="205" spans="1:32">
      <c r="A205" t="s">
        <v>1945</v>
      </c>
      <c r="B205">
        <v>2006</v>
      </c>
      <c r="C205" t="s">
        <v>188</v>
      </c>
      <c r="D205" t="s">
        <v>108</v>
      </c>
      <c r="E205" t="s">
        <v>130</v>
      </c>
      <c r="F205" t="s">
        <v>108</v>
      </c>
      <c r="G205" t="s">
        <v>108</v>
      </c>
      <c r="H205" t="s">
        <v>108</v>
      </c>
      <c r="I205" t="s">
        <v>114</v>
      </c>
      <c r="J205" t="s">
        <v>108</v>
      </c>
      <c r="K205">
        <v>66.507430999999997</v>
      </c>
      <c r="L205">
        <v>2.8542239999999999</v>
      </c>
      <c r="M205">
        <v>60.63</v>
      </c>
      <c r="N205">
        <v>71.914000000000001</v>
      </c>
      <c r="O205" t="s">
        <v>203</v>
      </c>
      <c r="P205" t="s">
        <v>1946</v>
      </c>
      <c r="Q205">
        <v>5.407</v>
      </c>
      <c r="R205">
        <v>5.8780000000000001</v>
      </c>
      <c r="S205">
        <v>56094</v>
      </c>
      <c r="T205">
        <v>2408</v>
      </c>
      <c r="U205">
        <v>51136</v>
      </c>
      <c r="V205">
        <v>60654</v>
      </c>
      <c r="W205">
        <v>433</v>
      </c>
      <c r="X205">
        <v>287</v>
      </c>
      <c r="Y205">
        <v>0</v>
      </c>
      <c r="Z205">
        <v>0</v>
      </c>
      <c r="AA205">
        <v>0</v>
      </c>
      <c r="AB205">
        <v>1</v>
      </c>
      <c r="AC205" t="s">
        <v>1801</v>
      </c>
      <c r="AD205" t="s">
        <v>188</v>
      </c>
      <c r="AE205">
        <v>1.5799427356</v>
      </c>
      <c r="AF205" t="s">
        <v>112</v>
      </c>
    </row>
    <row r="206" spans="1:32">
      <c r="A206" t="s">
        <v>1947</v>
      </c>
      <c r="B206">
        <v>2006</v>
      </c>
      <c r="C206" t="s">
        <v>188</v>
      </c>
      <c r="D206" t="s">
        <v>131</v>
      </c>
      <c r="E206" t="s">
        <v>108</v>
      </c>
      <c r="F206" t="s">
        <v>108</v>
      </c>
      <c r="G206" t="s">
        <v>108</v>
      </c>
      <c r="H206" t="s">
        <v>108</v>
      </c>
      <c r="I206" t="s">
        <v>108</v>
      </c>
      <c r="J206" t="s">
        <v>108</v>
      </c>
      <c r="K206">
        <v>56.702782999999997</v>
      </c>
      <c r="L206">
        <v>1.097855</v>
      </c>
      <c r="M206">
        <v>54.512999999999998</v>
      </c>
      <c r="N206">
        <v>58.866999999999997</v>
      </c>
      <c r="O206" t="s">
        <v>203</v>
      </c>
      <c r="P206" t="s">
        <v>1948</v>
      </c>
      <c r="Q206">
        <v>2.1640000000000001</v>
      </c>
      <c r="R206">
        <v>2.19</v>
      </c>
      <c r="S206">
        <v>235771</v>
      </c>
      <c r="T206">
        <v>4573</v>
      </c>
      <c r="U206">
        <v>226667</v>
      </c>
      <c r="V206">
        <v>244769</v>
      </c>
      <c r="W206">
        <v>3160</v>
      </c>
      <c r="X206">
        <v>1759</v>
      </c>
      <c r="Y206">
        <v>0</v>
      </c>
      <c r="Z206">
        <v>0</v>
      </c>
      <c r="AA206">
        <v>0</v>
      </c>
      <c r="AB206">
        <v>1</v>
      </c>
      <c r="AC206" t="s">
        <v>1949</v>
      </c>
      <c r="AD206" t="s">
        <v>188</v>
      </c>
      <c r="AE206">
        <v>1.5508690555</v>
      </c>
      <c r="AF206" t="s">
        <v>112</v>
      </c>
    </row>
    <row r="207" spans="1:32">
      <c r="A207" t="s">
        <v>1950</v>
      </c>
      <c r="B207">
        <v>2006</v>
      </c>
      <c r="C207" t="s">
        <v>188</v>
      </c>
      <c r="D207" t="s">
        <v>131</v>
      </c>
      <c r="E207" t="s">
        <v>108</v>
      </c>
      <c r="F207" t="s">
        <v>108</v>
      </c>
      <c r="G207" t="s">
        <v>108</v>
      </c>
      <c r="H207" t="s">
        <v>108</v>
      </c>
      <c r="I207" t="s">
        <v>113</v>
      </c>
      <c r="J207" t="s">
        <v>108</v>
      </c>
      <c r="K207">
        <v>53.996026000000001</v>
      </c>
      <c r="L207">
        <v>1.511816</v>
      </c>
      <c r="M207">
        <v>50.985999999999997</v>
      </c>
      <c r="N207">
        <v>56.976999999999997</v>
      </c>
      <c r="O207" t="s">
        <v>203</v>
      </c>
      <c r="P207" t="s">
        <v>1951</v>
      </c>
      <c r="Q207">
        <v>2.9809999999999999</v>
      </c>
      <c r="R207">
        <v>3.01</v>
      </c>
      <c r="S207">
        <v>117243</v>
      </c>
      <c r="T207">
        <v>3290</v>
      </c>
      <c r="U207">
        <v>110706</v>
      </c>
      <c r="V207">
        <v>123716</v>
      </c>
      <c r="W207">
        <v>1955</v>
      </c>
      <c r="X207">
        <v>1027</v>
      </c>
      <c r="Y207">
        <v>0</v>
      </c>
      <c r="Z207">
        <v>0</v>
      </c>
      <c r="AA207">
        <v>0</v>
      </c>
      <c r="AB207">
        <v>1</v>
      </c>
      <c r="AC207" t="s">
        <v>1952</v>
      </c>
      <c r="AD207" t="s">
        <v>188</v>
      </c>
      <c r="AE207">
        <v>1.7978999280000001</v>
      </c>
      <c r="AF207" t="s">
        <v>112</v>
      </c>
    </row>
    <row r="208" spans="1:32">
      <c r="A208" t="s">
        <v>1953</v>
      </c>
      <c r="B208">
        <v>2006</v>
      </c>
      <c r="C208" t="s">
        <v>188</v>
      </c>
      <c r="D208" t="s">
        <v>131</v>
      </c>
      <c r="E208" t="s">
        <v>108</v>
      </c>
      <c r="F208" t="s">
        <v>108</v>
      </c>
      <c r="G208" t="s">
        <v>108</v>
      </c>
      <c r="H208" t="s">
        <v>108</v>
      </c>
      <c r="I208" t="s">
        <v>114</v>
      </c>
      <c r="J208" t="s">
        <v>108</v>
      </c>
      <c r="K208">
        <v>59.661073999999999</v>
      </c>
      <c r="L208">
        <v>1.990958</v>
      </c>
      <c r="M208">
        <v>55.656999999999996</v>
      </c>
      <c r="N208">
        <v>63.540999999999997</v>
      </c>
      <c r="O208" t="s">
        <v>203</v>
      </c>
      <c r="P208" t="s">
        <v>1954</v>
      </c>
      <c r="Q208">
        <v>3.88</v>
      </c>
      <c r="R208">
        <v>4.0049999999999999</v>
      </c>
      <c r="S208">
        <v>118529</v>
      </c>
      <c r="T208">
        <v>3955</v>
      </c>
      <c r="U208">
        <v>110573</v>
      </c>
      <c r="V208">
        <v>126237</v>
      </c>
      <c r="W208">
        <v>1205</v>
      </c>
      <c r="X208">
        <v>732</v>
      </c>
      <c r="Y208">
        <v>0</v>
      </c>
      <c r="Z208">
        <v>0</v>
      </c>
      <c r="AA208">
        <v>0</v>
      </c>
      <c r="AB208">
        <v>1</v>
      </c>
      <c r="AC208" t="s">
        <v>1955</v>
      </c>
      <c r="AD208" t="s">
        <v>188</v>
      </c>
      <c r="AE208">
        <v>1.9830575640999999</v>
      </c>
      <c r="AF208" t="s">
        <v>112</v>
      </c>
    </row>
    <row r="209" spans="1:32">
      <c r="A209" t="s">
        <v>1957</v>
      </c>
      <c r="B209">
        <v>2012</v>
      </c>
      <c r="C209" t="s">
        <v>188</v>
      </c>
      <c r="D209" t="s">
        <v>108</v>
      </c>
      <c r="E209" t="s">
        <v>108</v>
      </c>
      <c r="F209" t="s">
        <v>108</v>
      </c>
      <c r="G209" t="s">
        <v>108</v>
      </c>
      <c r="H209" t="s">
        <v>109</v>
      </c>
      <c r="I209" t="s">
        <v>108</v>
      </c>
      <c r="J209" t="s">
        <v>108</v>
      </c>
      <c r="K209">
        <v>86.927526999999998</v>
      </c>
      <c r="L209">
        <v>1.4727129999999999</v>
      </c>
      <c r="M209">
        <v>83.718999999999994</v>
      </c>
      <c r="N209">
        <v>89.582999999999998</v>
      </c>
      <c r="O209" t="s">
        <v>203</v>
      </c>
      <c r="P209" t="s">
        <v>194</v>
      </c>
      <c r="Q209">
        <v>2.6549999999999998</v>
      </c>
      <c r="R209">
        <v>3.2090000000000001</v>
      </c>
      <c r="S209">
        <v>266843</v>
      </c>
      <c r="T209">
        <v>4505</v>
      </c>
      <c r="U209">
        <v>256993</v>
      </c>
      <c r="V209">
        <v>274993</v>
      </c>
      <c r="W209">
        <v>676</v>
      </c>
      <c r="X209">
        <v>560</v>
      </c>
      <c r="Y209">
        <v>0</v>
      </c>
      <c r="Z209">
        <v>0</v>
      </c>
      <c r="AA209">
        <v>0</v>
      </c>
      <c r="AB209">
        <v>1</v>
      </c>
      <c r="AC209" t="s">
        <v>1958</v>
      </c>
      <c r="AD209" t="s">
        <v>188</v>
      </c>
      <c r="AE209">
        <v>1.2883241293000001</v>
      </c>
      <c r="AF209" t="s">
        <v>112</v>
      </c>
    </row>
    <row r="210" spans="1:32">
      <c r="A210" t="s">
        <v>1959</v>
      </c>
      <c r="B210">
        <v>2012</v>
      </c>
      <c r="C210" t="s">
        <v>188</v>
      </c>
      <c r="D210" t="s">
        <v>108</v>
      </c>
      <c r="E210" t="s">
        <v>108</v>
      </c>
      <c r="F210" t="s">
        <v>108</v>
      </c>
      <c r="G210" t="s">
        <v>108</v>
      </c>
      <c r="H210" t="s">
        <v>115</v>
      </c>
      <c r="I210" t="s">
        <v>108</v>
      </c>
      <c r="J210" t="s">
        <v>108</v>
      </c>
      <c r="K210">
        <v>72.236812999999998</v>
      </c>
      <c r="L210">
        <v>2.0656089999999998</v>
      </c>
      <c r="M210">
        <v>67.959000000000003</v>
      </c>
      <c r="N210">
        <v>76.144000000000005</v>
      </c>
      <c r="O210" t="s">
        <v>203</v>
      </c>
      <c r="P210" t="s">
        <v>195</v>
      </c>
      <c r="Q210">
        <v>3.907</v>
      </c>
      <c r="R210">
        <v>4.2779999999999996</v>
      </c>
      <c r="S210">
        <v>239232</v>
      </c>
      <c r="T210">
        <v>6905</v>
      </c>
      <c r="U210">
        <v>225066</v>
      </c>
      <c r="V210">
        <v>252171</v>
      </c>
      <c r="W210">
        <v>947</v>
      </c>
      <c r="X210">
        <v>608</v>
      </c>
      <c r="Y210">
        <v>0</v>
      </c>
      <c r="Z210">
        <v>0</v>
      </c>
      <c r="AA210">
        <v>0</v>
      </c>
      <c r="AB210">
        <v>1</v>
      </c>
      <c r="AC210" t="s">
        <v>1960</v>
      </c>
      <c r="AD210" t="s">
        <v>188</v>
      </c>
      <c r="AE210">
        <v>2.0126093906000002</v>
      </c>
      <c r="AF210" t="s">
        <v>112</v>
      </c>
    </row>
    <row r="211" spans="1:32">
      <c r="A211" t="s">
        <v>1961</v>
      </c>
      <c r="B211">
        <v>2012</v>
      </c>
      <c r="C211" t="s">
        <v>188</v>
      </c>
      <c r="D211" t="s">
        <v>108</v>
      </c>
      <c r="E211" t="s">
        <v>108</v>
      </c>
      <c r="F211" t="s">
        <v>108</v>
      </c>
      <c r="G211" t="s">
        <v>108</v>
      </c>
      <c r="H211" t="s">
        <v>117</v>
      </c>
      <c r="I211" t="s">
        <v>108</v>
      </c>
      <c r="J211" t="s">
        <v>108</v>
      </c>
      <c r="K211">
        <v>74.224517000000006</v>
      </c>
      <c r="L211">
        <v>1.1279239999999999</v>
      </c>
      <c r="M211">
        <v>71.924000000000007</v>
      </c>
      <c r="N211">
        <v>76.397999999999996</v>
      </c>
      <c r="O211" t="s">
        <v>203</v>
      </c>
      <c r="P211" t="s">
        <v>196</v>
      </c>
      <c r="Q211">
        <v>2.1739999999999999</v>
      </c>
      <c r="R211">
        <v>2.2999999999999998</v>
      </c>
      <c r="S211">
        <v>433742</v>
      </c>
      <c r="T211">
        <v>6684</v>
      </c>
      <c r="U211">
        <v>420300</v>
      </c>
      <c r="V211">
        <v>446444</v>
      </c>
      <c r="W211">
        <v>1951</v>
      </c>
      <c r="X211">
        <v>1347</v>
      </c>
      <c r="Y211">
        <v>0</v>
      </c>
      <c r="Z211">
        <v>0</v>
      </c>
      <c r="AA211">
        <v>0</v>
      </c>
      <c r="AB211">
        <v>1</v>
      </c>
      <c r="AC211" t="s">
        <v>1962</v>
      </c>
      <c r="AD211" t="s">
        <v>188</v>
      </c>
      <c r="AE211">
        <v>1.2967027818000001</v>
      </c>
      <c r="AF211" t="s">
        <v>112</v>
      </c>
    </row>
    <row r="212" spans="1:32">
      <c r="A212" t="s">
        <v>1963</v>
      </c>
      <c r="B212">
        <v>2012</v>
      </c>
      <c r="C212" t="s">
        <v>188</v>
      </c>
      <c r="D212" t="s">
        <v>108</v>
      </c>
      <c r="E212" t="s">
        <v>108</v>
      </c>
      <c r="F212" t="s">
        <v>108</v>
      </c>
      <c r="G212" t="s">
        <v>108</v>
      </c>
      <c r="H212" t="s">
        <v>119</v>
      </c>
      <c r="I212" t="s">
        <v>108</v>
      </c>
      <c r="J212" t="s">
        <v>108</v>
      </c>
      <c r="K212">
        <v>78.093126999999996</v>
      </c>
      <c r="L212">
        <v>0.94450999999999996</v>
      </c>
      <c r="M212">
        <v>76.162000000000006</v>
      </c>
      <c r="N212">
        <v>79.909000000000006</v>
      </c>
      <c r="O212" t="s">
        <v>203</v>
      </c>
      <c r="P212" t="s">
        <v>1964</v>
      </c>
      <c r="Q212">
        <v>1.8160000000000001</v>
      </c>
      <c r="R212">
        <v>1.931</v>
      </c>
      <c r="S212">
        <v>457897</v>
      </c>
      <c r="T212">
        <v>5552</v>
      </c>
      <c r="U212">
        <v>446573</v>
      </c>
      <c r="V212">
        <v>468547</v>
      </c>
      <c r="W212">
        <v>2228</v>
      </c>
      <c r="X212">
        <v>1625</v>
      </c>
      <c r="Y212">
        <v>0</v>
      </c>
      <c r="Z212">
        <v>0</v>
      </c>
      <c r="AA212">
        <v>0</v>
      </c>
      <c r="AB212">
        <v>1</v>
      </c>
      <c r="AC212" t="s">
        <v>1965</v>
      </c>
      <c r="AD212" t="s">
        <v>188</v>
      </c>
      <c r="AE212">
        <v>1.1612896260000001</v>
      </c>
      <c r="AF212" t="s">
        <v>112</v>
      </c>
    </row>
    <row r="213" spans="1:32">
      <c r="A213" t="s">
        <v>1966</v>
      </c>
      <c r="B213">
        <v>2012</v>
      </c>
      <c r="C213" t="s">
        <v>188</v>
      </c>
      <c r="D213" t="s">
        <v>108</v>
      </c>
      <c r="E213" t="s">
        <v>108</v>
      </c>
      <c r="F213" t="s">
        <v>108</v>
      </c>
      <c r="G213" t="s">
        <v>108</v>
      </c>
      <c r="H213" t="s">
        <v>120</v>
      </c>
      <c r="I213" t="s">
        <v>108</v>
      </c>
      <c r="J213" t="s">
        <v>108</v>
      </c>
      <c r="K213">
        <v>79.308370999999994</v>
      </c>
      <c r="L213">
        <v>1.0810280000000001</v>
      </c>
      <c r="M213">
        <v>77.081999999999994</v>
      </c>
      <c r="N213">
        <v>81.370999999999995</v>
      </c>
      <c r="O213" t="s">
        <v>203</v>
      </c>
      <c r="P213" t="s">
        <v>197</v>
      </c>
      <c r="Q213">
        <v>2.0630000000000002</v>
      </c>
      <c r="R213">
        <v>2.2269999999999999</v>
      </c>
      <c r="S213">
        <v>489594</v>
      </c>
      <c r="T213">
        <v>6664</v>
      </c>
      <c r="U213">
        <v>475847</v>
      </c>
      <c r="V213">
        <v>502328</v>
      </c>
      <c r="W213">
        <v>2206</v>
      </c>
      <c r="X213">
        <v>1630</v>
      </c>
      <c r="Y213">
        <v>0</v>
      </c>
      <c r="Z213">
        <v>0</v>
      </c>
      <c r="AA213">
        <v>0</v>
      </c>
      <c r="AB213">
        <v>1</v>
      </c>
      <c r="AC213" t="s">
        <v>1967</v>
      </c>
      <c r="AD213" t="s">
        <v>188</v>
      </c>
      <c r="AE213">
        <v>1.5702509194000001</v>
      </c>
      <c r="AF213" t="s">
        <v>112</v>
      </c>
    </row>
    <row r="214" spans="1:32">
      <c r="A214" t="s">
        <v>1968</v>
      </c>
      <c r="B214">
        <v>2012</v>
      </c>
      <c r="C214" t="s">
        <v>188</v>
      </c>
      <c r="D214" t="s">
        <v>108</v>
      </c>
      <c r="E214" t="s">
        <v>108</v>
      </c>
      <c r="F214" t="s">
        <v>108</v>
      </c>
      <c r="G214" t="s">
        <v>108</v>
      </c>
      <c r="H214" t="s">
        <v>121</v>
      </c>
      <c r="I214" t="s">
        <v>108</v>
      </c>
      <c r="J214" t="s">
        <v>108</v>
      </c>
      <c r="K214">
        <v>84.536028000000002</v>
      </c>
      <c r="L214">
        <v>0.96346100000000001</v>
      </c>
      <c r="M214">
        <v>82.527000000000001</v>
      </c>
      <c r="N214">
        <v>86.352999999999994</v>
      </c>
      <c r="O214" t="s">
        <v>203</v>
      </c>
      <c r="P214" t="s">
        <v>1956</v>
      </c>
      <c r="Q214">
        <v>1.8169999999999999</v>
      </c>
      <c r="R214">
        <v>2.0089999999999999</v>
      </c>
      <c r="S214">
        <v>426664</v>
      </c>
      <c r="T214">
        <v>4834</v>
      </c>
      <c r="U214">
        <v>416522</v>
      </c>
      <c r="V214">
        <v>435832</v>
      </c>
      <c r="W214">
        <v>1942</v>
      </c>
      <c r="X214">
        <v>1585</v>
      </c>
      <c r="Y214">
        <v>0</v>
      </c>
      <c r="Z214">
        <v>0</v>
      </c>
      <c r="AA214">
        <v>0</v>
      </c>
      <c r="AB214">
        <v>1</v>
      </c>
      <c r="AC214" t="s">
        <v>1969</v>
      </c>
      <c r="AD214" t="s">
        <v>188</v>
      </c>
      <c r="AE214">
        <v>1.3782595142</v>
      </c>
      <c r="AF214" t="s">
        <v>112</v>
      </c>
    </row>
    <row r="215" spans="1:32">
      <c r="A215" t="s">
        <v>1970</v>
      </c>
      <c r="B215">
        <v>2012</v>
      </c>
      <c r="C215" t="s">
        <v>188</v>
      </c>
      <c r="D215" t="s">
        <v>108</v>
      </c>
      <c r="E215" t="s">
        <v>108</v>
      </c>
      <c r="F215" t="s">
        <v>108</v>
      </c>
      <c r="G215" t="s">
        <v>108</v>
      </c>
      <c r="H215" t="s">
        <v>123</v>
      </c>
      <c r="I215" t="s">
        <v>108</v>
      </c>
      <c r="J215" t="s">
        <v>108</v>
      </c>
      <c r="K215">
        <v>91.555949999999996</v>
      </c>
      <c r="L215">
        <v>0.82125599999999999</v>
      </c>
      <c r="M215">
        <v>89.777000000000001</v>
      </c>
      <c r="N215">
        <v>93.049000000000007</v>
      </c>
      <c r="O215" t="s">
        <v>203</v>
      </c>
      <c r="P215" t="s">
        <v>198</v>
      </c>
      <c r="Q215">
        <v>1.4930000000000001</v>
      </c>
      <c r="R215">
        <v>1.7789999999999999</v>
      </c>
      <c r="S215">
        <v>324006</v>
      </c>
      <c r="T215">
        <v>2941</v>
      </c>
      <c r="U215">
        <v>317712</v>
      </c>
      <c r="V215">
        <v>329290</v>
      </c>
      <c r="W215">
        <v>1614</v>
      </c>
      <c r="X215">
        <v>1443</v>
      </c>
      <c r="Y215">
        <v>0</v>
      </c>
      <c r="Z215">
        <v>0</v>
      </c>
      <c r="AA215">
        <v>0</v>
      </c>
      <c r="AB215">
        <v>1</v>
      </c>
      <c r="AC215" t="s">
        <v>1971</v>
      </c>
      <c r="AD215" t="s">
        <v>188</v>
      </c>
      <c r="AE215">
        <v>1.4071947615</v>
      </c>
      <c r="AF215" t="s">
        <v>112</v>
      </c>
    </row>
    <row r="216" spans="1:32">
      <c r="A216" t="s">
        <v>1972</v>
      </c>
      <c r="B216">
        <v>2012</v>
      </c>
      <c r="C216" t="s">
        <v>188</v>
      </c>
      <c r="D216" t="s">
        <v>108</v>
      </c>
      <c r="E216" t="s">
        <v>108</v>
      </c>
      <c r="F216" t="s">
        <v>108</v>
      </c>
      <c r="G216" t="s">
        <v>108</v>
      </c>
      <c r="H216" t="s">
        <v>124</v>
      </c>
      <c r="I216" t="s">
        <v>108</v>
      </c>
      <c r="J216" t="s">
        <v>108</v>
      </c>
      <c r="K216">
        <v>95.397032999999993</v>
      </c>
      <c r="L216">
        <v>0.59497199999999995</v>
      </c>
      <c r="M216">
        <v>94.078999999999994</v>
      </c>
      <c r="N216">
        <v>96.494</v>
      </c>
      <c r="O216" t="s">
        <v>203</v>
      </c>
      <c r="P216" t="s">
        <v>199</v>
      </c>
      <c r="Q216">
        <v>1.097</v>
      </c>
      <c r="R216">
        <v>1.3180000000000001</v>
      </c>
      <c r="S216">
        <v>258655</v>
      </c>
      <c r="T216">
        <v>1605</v>
      </c>
      <c r="U216">
        <v>255081</v>
      </c>
      <c r="V216">
        <v>261630</v>
      </c>
      <c r="W216">
        <v>1405</v>
      </c>
      <c r="X216">
        <v>1324</v>
      </c>
      <c r="Y216">
        <v>0</v>
      </c>
      <c r="Z216">
        <v>0</v>
      </c>
      <c r="AA216">
        <v>0</v>
      </c>
      <c r="AB216">
        <v>1</v>
      </c>
      <c r="AC216" t="s">
        <v>1973</v>
      </c>
      <c r="AD216" t="s">
        <v>188</v>
      </c>
      <c r="AE216">
        <v>1.1318474333999999</v>
      </c>
      <c r="AF216" t="s">
        <v>112</v>
      </c>
    </row>
    <row r="217" spans="1:32">
      <c r="A217" t="s">
        <v>1974</v>
      </c>
      <c r="B217">
        <v>2012</v>
      </c>
      <c r="C217" t="s">
        <v>188</v>
      </c>
      <c r="D217" t="s">
        <v>108</v>
      </c>
      <c r="E217" t="s">
        <v>108</v>
      </c>
      <c r="F217" t="s">
        <v>108</v>
      </c>
      <c r="G217" t="s">
        <v>108</v>
      </c>
      <c r="H217" t="s">
        <v>108</v>
      </c>
      <c r="I217" t="s">
        <v>108</v>
      </c>
      <c r="J217" t="s">
        <v>108</v>
      </c>
      <c r="K217">
        <v>81.459281000000004</v>
      </c>
      <c r="L217">
        <v>0.44576399999999999</v>
      </c>
      <c r="M217">
        <v>80.558999999999997</v>
      </c>
      <c r="N217">
        <v>82.326999999999998</v>
      </c>
      <c r="O217" t="s">
        <v>203</v>
      </c>
      <c r="P217" t="s">
        <v>1975</v>
      </c>
      <c r="Q217">
        <v>0.86799999999999999</v>
      </c>
      <c r="R217">
        <v>0.90100000000000002</v>
      </c>
      <c r="S217">
        <v>2896633</v>
      </c>
      <c r="T217">
        <v>15874</v>
      </c>
      <c r="U217">
        <v>2864604</v>
      </c>
      <c r="V217">
        <v>2927504</v>
      </c>
      <c r="W217">
        <v>12969</v>
      </c>
      <c r="X217">
        <v>10122</v>
      </c>
      <c r="Y217">
        <v>0</v>
      </c>
      <c r="Z217">
        <v>0</v>
      </c>
      <c r="AA217">
        <v>0</v>
      </c>
      <c r="AB217">
        <v>1</v>
      </c>
      <c r="AC217" t="s">
        <v>1976</v>
      </c>
      <c r="AD217" t="s">
        <v>188</v>
      </c>
      <c r="AE217">
        <v>1.7061464696999999</v>
      </c>
      <c r="AF217" t="s">
        <v>112</v>
      </c>
    </row>
    <row r="218" spans="1:32">
      <c r="A218" t="s">
        <v>1977</v>
      </c>
      <c r="B218">
        <v>2012</v>
      </c>
      <c r="C218" t="s">
        <v>188</v>
      </c>
      <c r="D218" t="s">
        <v>108</v>
      </c>
      <c r="E218" t="s">
        <v>108</v>
      </c>
      <c r="F218" t="s">
        <v>108</v>
      </c>
      <c r="G218" t="s">
        <v>108</v>
      </c>
      <c r="H218" t="s">
        <v>108</v>
      </c>
      <c r="I218" t="s">
        <v>113</v>
      </c>
      <c r="J218" t="s">
        <v>108</v>
      </c>
      <c r="K218">
        <v>82.726124999999996</v>
      </c>
      <c r="L218">
        <v>0.516679</v>
      </c>
      <c r="M218">
        <v>81.677000000000007</v>
      </c>
      <c r="N218">
        <v>83.727000000000004</v>
      </c>
      <c r="O218" t="s">
        <v>203</v>
      </c>
      <c r="P218" t="s">
        <v>1978</v>
      </c>
      <c r="Q218">
        <v>1.0009999999999999</v>
      </c>
      <c r="R218">
        <v>1.0489999999999999</v>
      </c>
      <c r="S218">
        <v>1507370</v>
      </c>
      <c r="T218">
        <v>9644</v>
      </c>
      <c r="U218">
        <v>1488251</v>
      </c>
      <c r="V218">
        <v>1525612</v>
      </c>
      <c r="W218">
        <v>7516</v>
      </c>
      <c r="X218">
        <v>5857</v>
      </c>
      <c r="Y218">
        <v>0</v>
      </c>
      <c r="Z218">
        <v>0</v>
      </c>
      <c r="AA218">
        <v>0</v>
      </c>
      <c r="AB218">
        <v>1</v>
      </c>
      <c r="AC218" t="s">
        <v>1979</v>
      </c>
      <c r="AD218" t="s">
        <v>188</v>
      </c>
      <c r="AE218">
        <v>1.4039070551999999</v>
      </c>
      <c r="AF218" t="s">
        <v>112</v>
      </c>
    </row>
    <row r="219" spans="1:32">
      <c r="A219" t="s">
        <v>1980</v>
      </c>
      <c r="B219">
        <v>2012</v>
      </c>
      <c r="C219" t="s">
        <v>188</v>
      </c>
      <c r="D219" t="s">
        <v>108</v>
      </c>
      <c r="E219" t="s">
        <v>108</v>
      </c>
      <c r="F219" t="s">
        <v>108</v>
      </c>
      <c r="G219" t="s">
        <v>108</v>
      </c>
      <c r="H219" t="s">
        <v>108</v>
      </c>
      <c r="I219" t="s">
        <v>114</v>
      </c>
      <c r="J219" t="s">
        <v>108</v>
      </c>
      <c r="K219">
        <v>80.12791</v>
      </c>
      <c r="L219">
        <v>0.68916900000000003</v>
      </c>
      <c r="M219">
        <v>78.724999999999994</v>
      </c>
      <c r="N219">
        <v>81.459999999999994</v>
      </c>
      <c r="O219" t="s">
        <v>203</v>
      </c>
      <c r="P219" t="s">
        <v>1981</v>
      </c>
      <c r="Q219">
        <v>1.3320000000000001</v>
      </c>
      <c r="R219">
        <v>1.403</v>
      </c>
      <c r="S219">
        <v>1389264</v>
      </c>
      <c r="T219">
        <v>12045</v>
      </c>
      <c r="U219">
        <v>1364943</v>
      </c>
      <c r="V219">
        <v>1412358</v>
      </c>
      <c r="W219">
        <v>5453</v>
      </c>
      <c r="X219">
        <v>4265</v>
      </c>
      <c r="Y219">
        <v>0</v>
      </c>
      <c r="Z219">
        <v>0</v>
      </c>
      <c r="AA219">
        <v>0</v>
      </c>
      <c r="AB219">
        <v>1</v>
      </c>
      <c r="AC219" t="s">
        <v>1982</v>
      </c>
      <c r="AD219" t="s">
        <v>188</v>
      </c>
      <c r="AE219">
        <v>1.6262235688</v>
      </c>
      <c r="AF219" t="s">
        <v>112</v>
      </c>
    </row>
    <row r="220" spans="1:32">
      <c r="A220" t="s">
        <v>1983</v>
      </c>
      <c r="B220">
        <v>2012</v>
      </c>
      <c r="C220" t="s">
        <v>188</v>
      </c>
      <c r="D220" t="s">
        <v>108</v>
      </c>
      <c r="E220" t="s">
        <v>108</v>
      </c>
      <c r="F220" t="s">
        <v>108</v>
      </c>
      <c r="G220" t="s">
        <v>127</v>
      </c>
      <c r="H220" t="s">
        <v>108</v>
      </c>
      <c r="I220" t="s">
        <v>108</v>
      </c>
      <c r="J220" t="s">
        <v>108</v>
      </c>
      <c r="K220">
        <v>83.555766000000006</v>
      </c>
      <c r="L220">
        <v>0.54584299999999997</v>
      </c>
      <c r="M220">
        <v>82.444000000000003</v>
      </c>
      <c r="N220">
        <v>84.61</v>
      </c>
      <c r="O220" t="s">
        <v>203</v>
      </c>
      <c r="P220" t="s">
        <v>200</v>
      </c>
      <c r="Q220">
        <v>1.0549999999999999</v>
      </c>
      <c r="R220">
        <v>1.1120000000000001</v>
      </c>
      <c r="S220">
        <v>2265333</v>
      </c>
      <c r="T220">
        <v>16295</v>
      </c>
      <c r="U220">
        <v>2235192</v>
      </c>
      <c r="V220">
        <v>2293923</v>
      </c>
      <c r="W220">
        <v>9620</v>
      </c>
      <c r="X220">
        <v>7830</v>
      </c>
      <c r="Y220">
        <v>0</v>
      </c>
      <c r="Z220">
        <v>0</v>
      </c>
      <c r="AA220">
        <v>0</v>
      </c>
      <c r="AB220">
        <v>1</v>
      </c>
      <c r="AC220" t="s">
        <v>1984</v>
      </c>
      <c r="AD220" t="s">
        <v>188</v>
      </c>
      <c r="AE220">
        <v>2.0858138945000002</v>
      </c>
      <c r="AF220" t="s">
        <v>112</v>
      </c>
    </row>
    <row r="221" spans="1:32">
      <c r="A221" t="s">
        <v>1985</v>
      </c>
      <c r="B221">
        <v>2012</v>
      </c>
      <c r="C221" t="s">
        <v>188</v>
      </c>
      <c r="D221" t="s">
        <v>108</v>
      </c>
      <c r="E221" t="s">
        <v>108</v>
      </c>
      <c r="F221" t="s">
        <v>108</v>
      </c>
      <c r="G221" t="s">
        <v>127</v>
      </c>
      <c r="H221" t="s">
        <v>108</v>
      </c>
      <c r="I221" t="s">
        <v>113</v>
      </c>
      <c r="J221" t="s">
        <v>108</v>
      </c>
      <c r="K221">
        <v>84.823013000000003</v>
      </c>
      <c r="L221">
        <v>0.62568699999999999</v>
      </c>
      <c r="M221">
        <v>83.54</v>
      </c>
      <c r="N221">
        <v>86.022999999999996</v>
      </c>
      <c r="O221" t="s">
        <v>203</v>
      </c>
      <c r="P221" t="s">
        <v>1986</v>
      </c>
      <c r="Q221">
        <v>1.2</v>
      </c>
      <c r="R221">
        <v>1.2829999999999999</v>
      </c>
      <c r="S221">
        <v>1183632</v>
      </c>
      <c r="T221">
        <v>11589</v>
      </c>
      <c r="U221">
        <v>1165722</v>
      </c>
      <c r="V221">
        <v>1200378</v>
      </c>
      <c r="W221">
        <v>5538</v>
      </c>
      <c r="X221">
        <v>4519</v>
      </c>
      <c r="Y221">
        <v>0</v>
      </c>
      <c r="Z221">
        <v>0</v>
      </c>
      <c r="AA221">
        <v>0</v>
      </c>
      <c r="AB221">
        <v>1</v>
      </c>
      <c r="AC221" t="s">
        <v>1987</v>
      </c>
      <c r="AD221" t="s">
        <v>188</v>
      </c>
      <c r="AE221">
        <v>1.6837967970000001</v>
      </c>
      <c r="AF221" t="s">
        <v>112</v>
      </c>
    </row>
    <row r="222" spans="1:32">
      <c r="A222" t="s">
        <v>1988</v>
      </c>
      <c r="B222">
        <v>2012</v>
      </c>
      <c r="C222" t="s">
        <v>188</v>
      </c>
      <c r="D222" t="s">
        <v>108</v>
      </c>
      <c r="E222" t="s">
        <v>108</v>
      </c>
      <c r="F222" t="s">
        <v>108</v>
      </c>
      <c r="G222" t="s">
        <v>127</v>
      </c>
      <c r="H222" t="s">
        <v>108</v>
      </c>
      <c r="I222" t="s">
        <v>114</v>
      </c>
      <c r="J222" t="s">
        <v>108</v>
      </c>
      <c r="K222">
        <v>82.211792000000003</v>
      </c>
      <c r="L222">
        <v>0.77358199999999999</v>
      </c>
      <c r="M222">
        <v>80.625</v>
      </c>
      <c r="N222">
        <v>83.694999999999993</v>
      </c>
      <c r="O222" t="s">
        <v>203</v>
      </c>
      <c r="P222" t="s">
        <v>1989</v>
      </c>
      <c r="Q222">
        <v>1.4830000000000001</v>
      </c>
      <c r="R222">
        <v>1.587</v>
      </c>
      <c r="S222">
        <v>1081702</v>
      </c>
      <c r="T222">
        <v>13405</v>
      </c>
      <c r="U222">
        <v>1060821</v>
      </c>
      <c r="V222">
        <v>1101218</v>
      </c>
      <c r="W222">
        <v>4082</v>
      </c>
      <c r="X222">
        <v>3311</v>
      </c>
      <c r="Y222">
        <v>0</v>
      </c>
      <c r="Z222">
        <v>0</v>
      </c>
      <c r="AA222">
        <v>0</v>
      </c>
      <c r="AB222">
        <v>1</v>
      </c>
      <c r="AC222" t="s">
        <v>1990</v>
      </c>
      <c r="AD222" t="s">
        <v>188</v>
      </c>
      <c r="AE222">
        <v>1.6699886951</v>
      </c>
      <c r="AF222" t="s">
        <v>112</v>
      </c>
    </row>
    <row r="223" spans="1:32">
      <c r="A223" t="s">
        <v>1991</v>
      </c>
      <c r="B223">
        <v>2012</v>
      </c>
      <c r="C223" t="s">
        <v>188</v>
      </c>
      <c r="D223" t="s">
        <v>108</v>
      </c>
      <c r="E223" t="s">
        <v>108</v>
      </c>
      <c r="F223" t="s">
        <v>129</v>
      </c>
      <c r="G223" t="s">
        <v>108</v>
      </c>
      <c r="H223" t="s">
        <v>108</v>
      </c>
      <c r="I223" t="s">
        <v>108</v>
      </c>
      <c r="J223" t="s">
        <v>108</v>
      </c>
      <c r="K223">
        <v>89.512551000000002</v>
      </c>
      <c r="L223">
        <v>1.264629</v>
      </c>
      <c r="M223">
        <v>86.725999999999999</v>
      </c>
      <c r="N223">
        <v>91.77</v>
      </c>
      <c r="O223" t="s">
        <v>203</v>
      </c>
      <c r="P223" t="s">
        <v>1992</v>
      </c>
      <c r="Q223">
        <v>2.2570000000000001</v>
      </c>
      <c r="R223">
        <v>2.7869999999999999</v>
      </c>
      <c r="S223">
        <v>360030</v>
      </c>
      <c r="T223">
        <v>5070</v>
      </c>
      <c r="U223">
        <v>348822</v>
      </c>
      <c r="V223">
        <v>369109</v>
      </c>
      <c r="W223">
        <v>1017</v>
      </c>
      <c r="X223">
        <v>916</v>
      </c>
      <c r="Y223">
        <v>0</v>
      </c>
      <c r="Z223">
        <v>0</v>
      </c>
      <c r="AA223">
        <v>0</v>
      </c>
      <c r="AB223">
        <v>1</v>
      </c>
      <c r="AC223" t="s">
        <v>1993</v>
      </c>
      <c r="AD223" t="s">
        <v>188</v>
      </c>
      <c r="AE223">
        <v>1.7308756915000001</v>
      </c>
      <c r="AF223" t="s">
        <v>112</v>
      </c>
    </row>
    <row r="224" spans="1:32">
      <c r="A224" t="s">
        <v>1994</v>
      </c>
      <c r="B224">
        <v>2012</v>
      </c>
      <c r="C224" t="s">
        <v>188</v>
      </c>
      <c r="D224" t="s">
        <v>108</v>
      </c>
      <c r="E224" t="s">
        <v>108</v>
      </c>
      <c r="F224" t="s">
        <v>129</v>
      </c>
      <c r="G224" t="s">
        <v>108</v>
      </c>
      <c r="H224" t="s">
        <v>108</v>
      </c>
      <c r="I224" t="s">
        <v>113</v>
      </c>
      <c r="J224" t="s">
        <v>108</v>
      </c>
      <c r="K224">
        <v>95.387</v>
      </c>
      <c r="L224">
        <v>0.93848699999999996</v>
      </c>
      <c r="M224">
        <v>93.162999999999997</v>
      </c>
      <c r="N224">
        <v>97.051000000000002</v>
      </c>
      <c r="O224" t="s">
        <v>203</v>
      </c>
      <c r="P224" t="s">
        <v>1995</v>
      </c>
      <c r="Q224">
        <v>1.6639999999999999</v>
      </c>
      <c r="R224">
        <v>2.2240000000000002</v>
      </c>
      <c r="S224">
        <v>182701</v>
      </c>
      <c r="T224">
        <v>7338</v>
      </c>
      <c r="U224">
        <v>178442</v>
      </c>
      <c r="V224">
        <v>185887</v>
      </c>
      <c r="W224">
        <v>561</v>
      </c>
      <c r="X224">
        <v>529</v>
      </c>
      <c r="Y224">
        <v>0</v>
      </c>
      <c r="Z224">
        <v>0</v>
      </c>
      <c r="AA224">
        <v>0</v>
      </c>
      <c r="AB224">
        <v>1</v>
      </c>
      <c r="AC224" t="s">
        <v>1996</v>
      </c>
      <c r="AD224" t="s">
        <v>188</v>
      </c>
      <c r="AE224">
        <v>1.1209133441000001</v>
      </c>
      <c r="AF224" t="s">
        <v>112</v>
      </c>
    </row>
    <row r="225" spans="1:32">
      <c r="A225" t="s">
        <v>1997</v>
      </c>
      <c r="B225">
        <v>2012</v>
      </c>
      <c r="C225" t="s">
        <v>188</v>
      </c>
      <c r="D225" t="s">
        <v>108</v>
      </c>
      <c r="E225" t="s">
        <v>108</v>
      </c>
      <c r="F225" t="s">
        <v>129</v>
      </c>
      <c r="G225" t="s">
        <v>108</v>
      </c>
      <c r="H225" t="s">
        <v>108</v>
      </c>
      <c r="I225" t="s">
        <v>114</v>
      </c>
      <c r="J225" t="s">
        <v>108</v>
      </c>
      <c r="K225">
        <v>84.171790999999999</v>
      </c>
      <c r="L225">
        <v>2.341218</v>
      </c>
      <c r="M225">
        <v>78.957999999999998</v>
      </c>
      <c r="N225">
        <v>88.284999999999997</v>
      </c>
      <c r="O225" t="s">
        <v>203</v>
      </c>
      <c r="P225" t="s">
        <v>1998</v>
      </c>
      <c r="Q225">
        <v>4.1130000000000004</v>
      </c>
      <c r="R225">
        <v>5.2130000000000001</v>
      </c>
      <c r="S225">
        <v>177330</v>
      </c>
      <c r="T225">
        <v>8705</v>
      </c>
      <c r="U225">
        <v>166347</v>
      </c>
      <c r="V225">
        <v>185995</v>
      </c>
      <c r="W225">
        <v>456</v>
      </c>
      <c r="X225">
        <v>387</v>
      </c>
      <c r="Y225">
        <v>0</v>
      </c>
      <c r="Z225">
        <v>0</v>
      </c>
      <c r="AA225">
        <v>0</v>
      </c>
      <c r="AB225">
        <v>1</v>
      </c>
      <c r="AC225" t="s">
        <v>1999</v>
      </c>
      <c r="AD225" t="s">
        <v>188</v>
      </c>
      <c r="AE225">
        <v>1.8719613311000001</v>
      </c>
      <c r="AF225" t="s">
        <v>112</v>
      </c>
    </row>
    <row r="226" spans="1:32">
      <c r="A226" t="s">
        <v>2000</v>
      </c>
      <c r="B226">
        <v>2012</v>
      </c>
      <c r="C226" t="s">
        <v>188</v>
      </c>
      <c r="D226" t="s">
        <v>108</v>
      </c>
      <c r="E226" t="s">
        <v>130</v>
      </c>
      <c r="F226" t="s">
        <v>108</v>
      </c>
      <c r="G226" t="s">
        <v>108</v>
      </c>
      <c r="H226" t="s">
        <v>108</v>
      </c>
      <c r="I226" t="s">
        <v>108</v>
      </c>
      <c r="J226" t="s">
        <v>108</v>
      </c>
      <c r="K226">
        <v>74.197723999999994</v>
      </c>
      <c r="L226">
        <v>2.0150060000000001</v>
      </c>
      <c r="M226">
        <v>70.003</v>
      </c>
      <c r="N226">
        <v>77.989999999999995</v>
      </c>
      <c r="O226" t="s">
        <v>203</v>
      </c>
      <c r="P226" t="s">
        <v>2001</v>
      </c>
      <c r="Q226">
        <v>3.7919999999999998</v>
      </c>
      <c r="R226">
        <v>4.194</v>
      </c>
      <c r="S226">
        <v>151047</v>
      </c>
      <c r="T226">
        <v>4137</v>
      </c>
      <c r="U226">
        <v>142508</v>
      </c>
      <c r="V226">
        <v>158767</v>
      </c>
      <c r="W226">
        <v>779</v>
      </c>
      <c r="X226">
        <v>544</v>
      </c>
      <c r="Y226">
        <v>0</v>
      </c>
      <c r="Z226">
        <v>0</v>
      </c>
      <c r="AA226">
        <v>0</v>
      </c>
      <c r="AB226">
        <v>1</v>
      </c>
      <c r="AC226" t="s">
        <v>2002</v>
      </c>
      <c r="AD226" t="s">
        <v>188</v>
      </c>
      <c r="AE226">
        <v>1.6499988203</v>
      </c>
      <c r="AF226" t="s">
        <v>112</v>
      </c>
    </row>
    <row r="227" spans="1:32">
      <c r="A227" t="s">
        <v>2003</v>
      </c>
      <c r="B227">
        <v>2012</v>
      </c>
      <c r="C227" t="s">
        <v>188</v>
      </c>
      <c r="D227" t="s">
        <v>108</v>
      </c>
      <c r="E227" t="s">
        <v>130</v>
      </c>
      <c r="F227" t="s">
        <v>108</v>
      </c>
      <c r="G227" t="s">
        <v>108</v>
      </c>
      <c r="H227" t="s">
        <v>108</v>
      </c>
      <c r="I227" t="s">
        <v>113</v>
      </c>
      <c r="J227" t="s">
        <v>108</v>
      </c>
      <c r="K227">
        <v>76.087332000000004</v>
      </c>
      <c r="L227">
        <v>2.5473189999999999</v>
      </c>
      <c r="M227">
        <v>70.676000000000002</v>
      </c>
      <c r="N227">
        <v>80.772000000000006</v>
      </c>
      <c r="O227" t="s">
        <v>203</v>
      </c>
      <c r="P227" t="s">
        <v>2004</v>
      </c>
      <c r="Q227">
        <v>4.6840000000000002</v>
      </c>
      <c r="R227">
        <v>5.4109999999999996</v>
      </c>
      <c r="S227">
        <v>82577</v>
      </c>
      <c r="T227">
        <v>4754</v>
      </c>
      <c r="U227">
        <v>76704</v>
      </c>
      <c r="V227">
        <v>87661</v>
      </c>
      <c r="W227">
        <v>456</v>
      </c>
      <c r="X227">
        <v>327</v>
      </c>
      <c r="Y227">
        <v>0</v>
      </c>
      <c r="Z227">
        <v>0</v>
      </c>
      <c r="AA227">
        <v>0</v>
      </c>
      <c r="AB227">
        <v>1</v>
      </c>
      <c r="AC227" t="s">
        <v>2005</v>
      </c>
      <c r="AD227" t="s">
        <v>188</v>
      </c>
      <c r="AE227">
        <v>1.6226978887000001</v>
      </c>
      <c r="AF227" t="s">
        <v>112</v>
      </c>
    </row>
    <row r="228" spans="1:32">
      <c r="A228" t="s">
        <v>2006</v>
      </c>
      <c r="B228">
        <v>2012</v>
      </c>
      <c r="C228" t="s">
        <v>188</v>
      </c>
      <c r="D228" t="s">
        <v>108</v>
      </c>
      <c r="E228" t="s">
        <v>130</v>
      </c>
      <c r="F228" t="s">
        <v>108</v>
      </c>
      <c r="G228" t="s">
        <v>108</v>
      </c>
      <c r="H228" t="s">
        <v>108</v>
      </c>
      <c r="I228" t="s">
        <v>114</v>
      </c>
      <c r="J228" t="s">
        <v>108</v>
      </c>
      <c r="K228">
        <v>72.040028000000007</v>
      </c>
      <c r="L228">
        <v>2.646271</v>
      </c>
      <c r="M228">
        <v>66.503</v>
      </c>
      <c r="N228">
        <v>76.978999999999999</v>
      </c>
      <c r="O228" t="s">
        <v>203</v>
      </c>
      <c r="P228" t="s">
        <v>2007</v>
      </c>
      <c r="Q228">
        <v>4.9379999999999997</v>
      </c>
      <c r="R228">
        <v>5.5369999999999999</v>
      </c>
      <c r="S228">
        <v>68470</v>
      </c>
      <c r="T228">
        <v>3432</v>
      </c>
      <c r="U228">
        <v>63208</v>
      </c>
      <c r="V228">
        <v>73164</v>
      </c>
      <c r="W228">
        <v>323</v>
      </c>
      <c r="X228">
        <v>217</v>
      </c>
      <c r="Y228">
        <v>0</v>
      </c>
      <c r="Z228">
        <v>0</v>
      </c>
      <c r="AA228">
        <v>0</v>
      </c>
      <c r="AB228">
        <v>1</v>
      </c>
      <c r="AC228" t="s">
        <v>2008</v>
      </c>
      <c r="AD228" t="s">
        <v>188</v>
      </c>
      <c r="AE228">
        <v>1.1194739283999999</v>
      </c>
      <c r="AF228" t="s">
        <v>112</v>
      </c>
    </row>
    <row r="229" spans="1:32">
      <c r="A229" t="s">
        <v>2009</v>
      </c>
      <c r="B229">
        <v>2012</v>
      </c>
      <c r="C229" t="s">
        <v>188</v>
      </c>
      <c r="D229" t="s">
        <v>131</v>
      </c>
      <c r="E229" t="s">
        <v>108</v>
      </c>
      <c r="F229" t="s">
        <v>108</v>
      </c>
      <c r="G229" t="s">
        <v>108</v>
      </c>
      <c r="H229" t="s">
        <v>108</v>
      </c>
      <c r="I229" t="s">
        <v>108</v>
      </c>
      <c r="J229" t="s">
        <v>108</v>
      </c>
      <c r="K229">
        <v>59.283791999999998</v>
      </c>
      <c r="L229">
        <v>1.202053</v>
      </c>
      <c r="M229">
        <v>56.878999999999998</v>
      </c>
      <c r="N229">
        <v>61.645000000000003</v>
      </c>
      <c r="O229" t="s">
        <v>203</v>
      </c>
      <c r="P229" t="s">
        <v>2010</v>
      </c>
      <c r="Q229">
        <v>2.3610000000000002</v>
      </c>
      <c r="R229">
        <v>2.4049999999999998</v>
      </c>
      <c r="S229">
        <v>266423</v>
      </c>
      <c r="T229">
        <v>5401</v>
      </c>
      <c r="U229">
        <v>255615</v>
      </c>
      <c r="V229">
        <v>277035</v>
      </c>
      <c r="W229">
        <v>2635</v>
      </c>
      <c r="X229">
        <v>1547</v>
      </c>
      <c r="Y229">
        <v>0</v>
      </c>
      <c r="Z229">
        <v>0</v>
      </c>
      <c r="AA229">
        <v>0</v>
      </c>
      <c r="AB229">
        <v>1</v>
      </c>
      <c r="AC229" t="s">
        <v>2011</v>
      </c>
      <c r="AD229" t="s">
        <v>188</v>
      </c>
      <c r="AE229">
        <v>1.5767392683999999</v>
      </c>
      <c r="AF229" t="s">
        <v>112</v>
      </c>
    </row>
    <row r="230" spans="1:32">
      <c r="A230" t="s">
        <v>2012</v>
      </c>
      <c r="B230">
        <v>2012</v>
      </c>
      <c r="C230" t="s">
        <v>188</v>
      </c>
      <c r="D230" t="s">
        <v>131</v>
      </c>
      <c r="E230" t="s">
        <v>108</v>
      </c>
      <c r="F230" t="s">
        <v>108</v>
      </c>
      <c r="G230" t="s">
        <v>108</v>
      </c>
      <c r="H230" t="s">
        <v>108</v>
      </c>
      <c r="I230" t="s">
        <v>113</v>
      </c>
      <c r="J230" t="s">
        <v>108</v>
      </c>
      <c r="K230">
        <v>56.315170000000002</v>
      </c>
      <c r="L230">
        <v>1.258615</v>
      </c>
      <c r="M230">
        <v>53.804000000000002</v>
      </c>
      <c r="N230">
        <v>58.793999999999997</v>
      </c>
      <c r="O230" t="s">
        <v>203</v>
      </c>
      <c r="P230" t="s">
        <v>2013</v>
      </c>
      <c r="Q230">
        <v>2.4790000000000001</v>
      </c>
      <c r="R230">
        <v>2.5110000000000001</v>
      </c>
      <c r="S230">
        <v>131254</v>
      </c>
      <c r="T230">
        <v>2939</v>
      </c>
      <c r="U230">
        <v>125402</v>
      </c>
      <c r="V230">
        <v>137032</v>
      </c>
      <c r="W230">
        <v>1625</v>
      </c>
      <c r="X230">
        <v>902</v>
      </c>
      <c r="Y230">
        <v>0</v>
      </c>
      <c r="Z230">
        <v>0</v>
      </c>
      <c r="AA230">
        <v>0</v>
      </c>
      <c r="AB230">
        <v>1</v>
      </c>
      <c r="AC230" t="s">
        <v>2014</v>
      </c>
      <c r="AD230" t="s">
        <v>188</v>
      </c>
      <c r="AE230">
        <v>1.0457215901000001</v>
      </c>
      <c r="AF230" t="s">
        <v>112</v>
      </c>
    </row>
    <row r="231" spans="1:32">
      <c r="A231" t="s">
        <v>2015</v>
      </c>
      <c r="B231">
        <v>2012</v>
      </c>
      <c r="C231" t="s">
        <v>188</v>
      </c>
      <c r="D231" t="s">
        <v>131</v>
      </c>
      <c r="E231" t="s">
        <v>108</v>
      </c>
      <c r="F231" t="s">
        <v>108</v>
      </c>
      <c r="G231" t="s">
        <v>108</v>
      </c>
      <c r="H231" t="s">
        <v>108</v>
      </c>
      <c r="I231" t="s">
        <v>114</v>
      </c>
      <c r="J231" t="s">
        <v>108</v>
      </c>
      <c r="K231">
        <v>62.482112999999998</v>
      </c>
      <c r="L231">
        <v>1.945859</v>
      </c>
      <c r="M231">
        <v>58.55</v>
      </c>
      <c r="N231">
        <v>66.257000000000005</v>
      </c>
      <c r="O231" t="s">
        <v>203</v>
      </c>
      <c r="P231" t="s">
        <v>2016</v>
      </c>
      <c r="Q231">
        <v>3.774</v>
      </c>
      <c r="R231">
        <v>3.9319999999999999</v>
      </c>
      <c r="S231">
        <v>135169</v>
      </c>
      <c r="T231">
        <v>4234</v>
      </c>
      <c r="U231">
        <v>126662</v>
      </c>
      <c r="V231">
        <v>143334</v>
      </c>
      <c r="W231">
        <v>1010</v>
      </c>
      <c r="X231">
        <v>645</v>
      </c>
      <c r="Y231">
        <v>0</v>
      </c>
      <c r="Z231">
        <v>0</v>
      </c>
      <c r="AA231">
        <v>0</v>
      </c>
      <c r="AB231">
        <v>1</v>
      </c>
      <c r="AC231" t="s">
        <v>2017</v>
      </c>
      <c r="AD231" t="s">
        <v>188</v>
      </c>
      <c r="AE231">
        <v>1.6297450492000001</v>
      </c>
      <c r="AF231" t="s">
        <v>112</v>
      </c>
    </row>
    <row r="232" spans="1:32">
      <c r="A232" t="s">
        <v>201</v>
      </c>
      <c r="B232">
        <v>2006</v>
      </c>
      <c r="C232" t="s">
        <v>202</v>
      </c>
      <c r="D232" t="s">
        <v>108</v>
      </c>
      <c r="E232" t="s">
        <v>108</v>
      </c>
      <c r="F232" t="s">
        <v>108</v>
      </c>
      <c r="G232" t="s">
        <v>108</v>
      </c>
      <c r="H232" t="s">
        <v>109</v>
      </c>
      <c r="I232" t="s">
        <v>108</v>
      </c>
      <c r="J232" t="s">
        <v>108</v>
      </c>
      <c r="K232">
        <v>45.530253000000002</v>
      </c>
      <c r="L232">
        <v>4.6262970000000001</v>
      </c>
      <c r="M232">
        <v>36.274999999999999</v>
      </c>
      <c r="N232">
        <v>55.018000000000001</v>
      </c>
      <c r="O232" t="s">
        <v>203</v>
      </c>
      <c r="P232" t="s">
        <v>204</v>
      </c>
      <c r="Q232">
        <v>9.4879999999999995</v>
      </c>
      <c r="R232">
        <v>9.2550000000000008</v>
      </c>
      <c r="S232">
        <v>28777</v>
      </c>
      <c r="T232">
        <v>3428</v>
      </c>
      <c r="U232">
        <v>22927</v>
      </c>
      <c r="V232">
        <v>34774</v>
      </c>
      <c r="W232">
        <v>209</v>
      </c>
      <c r="X232">
        <v>110</v>
      </c>
      <c r="Y232">
        <v>0</v>
      </c>
      <c r="Z232">
        <v>0</v>
      </c>
      <c r="AA232">
        <v>0</v>
      </c>
      <c r="AB232">
        <v>1</v>
      </c>
      <c r="AC232" t="s">
        <v>205</v>
      </c>
      <c r="AD232" t="s">
        <v>202</v>
      </c>
      <c r="AE232">
        <v>1.8</v>
      </c>
    </row>
    <row r="233" spans="1:32">
      <c r="A233" t="s">
        <v>208</v>
      </c>
      <c r="B233">
        <v>2006</v>
      </c>
      <c r="C233" t="s">
        <v>202</v>
      </c>
      <c r="D233" t="s">
        <v>108</v>
      </c>
      <c r="E233" t="s">
        <v>108</v>
      </c>
      <c r="F233" t="s">
        <v>108</v>
      </c>
      <c r="G233" t="s">
        <v>108</v>
      </c>
      <c r="H233" t="s">
        <v>115</v>
      </c>
      <c r="I233" t="s">
        <v>108</v>
      </c>
      <c r="J233" t="s">
        <v>108</v>
      </c>
      <c r="K233">
        <v>45.302168999999999</v>
      </c>
      <c r="L233">
        <v>3.8704809999999998</v>
      </c>
      <c r="M233">
        <v>37.572000000000003</v>
      </c>
      <c r="N233">
        <v>53.203000000000003</v>
      </c>
      <c r="O233" t="s">
        <v>203</v>
      </c>
      <c r="P233" t="s">
        <v>209</v>
      </c>
      <c r="Q233">
        <v>7.9009999999999998</v>
      </c>
      <c r="R233">
        <v>7.73</v>
      </c>
      <c r="S233">
        <v>36336</v>
      </c>
      <c r="T233">
        <v>4062</v>
      </c>
      <c r="U233">
        <v>30136</v>
      </c>
      <c r="V233">
        <v>42673</v>
      </c>
      <c r="W233">
        <v>310</v>
      </c>
      <c r="X233">
        <v>165</v>
      </c>
      <c r="Y233">
        <v>0</v>
      </c>
      <c r="Z233">
        <v>0</v>
      </c>
      <c r="AA233">
        <v>0</v>
      </c>
      <c r="AB233">
        <v>1</v>
      </c>
      <c r="AC233" t="s">
        <v>210</v>
      </c>
      <c r="AD233" t="s">
        <v>202</v>
      </c>
      <c r="AE233">
        <v>1.87</v>
      </c>
    </row>
    <row r="234" spans="1:32">
      <c r="A234" t="s">
        <v>213</v>
      </c>
      <c r="B234">
        <v>2006</v>
      </c>
      <c r="C234" t="s">
        <v>202</v>
      </c>
      <c r="D234" t="s">
        <v>108</v>
      </c>
      <c r="E234" t="s">
        <v>108</v>
      </c>
      <c r="F234" t="s">
        <v>108</v>
      </c>
      <c r="G234" t="s">
        <v>108</v>
      </c>
      <c r="H234" t="s">
        <v>117</v>
      </c>
      <c r="I234" t="s">
        <v>108</v>
      </c>
      <c r="J234" t="s">
        <v>108</v>
      </c>
      <c r="K234">
        <v>45.159098999999998</v>
      </c>
      <c r="L234">
        <v>2.5739040000000002</v>
      </c>
      <c r="M234">
        <v>40.04</v>
      </c>
      <c r="N234">
        <v>50.354999999999997</v>
      </c>
      <c r="O234" t="s">
        <v>203</v>
      </c>
      <c r="P234" t="s">
        <v>214</v>
      </c>
      <c r="Q234">
        <v>5.1959999999999997</v>
      </c>
      <c r="R234">
        <v>5.1189999999999998</v>
      </c>
      <c r="S234">
        <v>69501</v>
      </c>
      <c r="T234">
        <v>4885</v>
      </c>
      <c r="U234">
        <v>61623</v>
      </c>
      <c r="V234">
        <v>77498</v>
      </c>
      <c r="W234">
        <v>699</v>
      </c>
      <c r="X234">
        <v>336</v>
      </c>
      <c r="Y234">
        <v>0</v>
      </c>
      <c r="Z234">
        <v>0</v>
      </c>
      <c r="AA234">
        <v>0</v>
      </c>
      <c r="AB234">
        <v>1</v>
      </c>
      <c r="AC234" t="s">
        <v>215</v>
      </c>
      <c r="AD234" t="s">
        <v>202</v>
      </c>
      <c r="AE234">
        <v>1.87</v>
      </c>
    </row>
    <row r="235" spans="1:32">
      <c r="A235" t="s">
        <v>217</v>
      </c>
      <c r="B235">
        <v>2006</v>
      </c>
      <c r="C235" t="s">
        <v>202</v>
      </c>
      <c r="D235" t="s">
        <v>108</v>
      </c>
      <c r="E235" t="s">
        <v>108</v>
      </c>
      <c r="F235" t="s">
        <v>108</v>
      </c>
      <c r="G235" t="s">
        <v>108</v>
      </c>
      <c r="H235" t="s">
        <v>119</v>
      </c>
      <c r="I235" t="s">
        <v>108</v>
      </c>
      <c r="J235" t="s">
        <v>108</v>
      </c>
      <c r="K235">
        <v>43.365321000000002</v>
      </c>
      <c r="L235">
        <v>2.558338</v>
      </c>
      <c r="M235">
        <v>38.290999999999997</v>
      </c>
      <c r="N235">
        <v>48.545000000000002</v>
      </c>
      <c r="O235" t="s">
        <v>203</v>
      </c>
      <c r="P235" t="s">
        <v>218</v>
      </c>
      <c r="Q235">
        <v>5.1790000000000003</v>
      </c>
      <c r="R235">
        <v>5.0739999999999998</v>
      </c>
      <c r="S235">
        <v>61113</v>
      </c>
      <c r="T235">
        <v>4413</v>
      </c>
      <c r="U235">
        <v>53962</v>
      </c>
      <c r="V235">
        <v>68412</v>
      </c>
      <c r="W235">
        <v>706</v>
      </c>
      <c r="X235">
        <v>322</v>
      </c>
      <c r="Y235">
        <v>0</v>
      </c>
      <c r="Z235">
        <v>0</v>
      </c>
      <c r="AA235">
        <v>0</v>
      </c>
      <c r="AB235">
        <v>1</v>
      </c>
      <c r="AC235" t="s">
        <v>219</v>
      </c>
      <c r="AD235" t="s">
        <v>202</v>
      </c>
      <c r="AE235">
        <v>1.88</v>
      </c>
    </row>
    <row r="236" spans="1:32">
      <c r="A236" t="s">
        <v>220</v>
      </c>
      <c r="B236">
        <v>2006</v>
      </c>
      <c r="C236" t="s">
        <v>202</v>
      </c>
      <c r="D236" t="s">
        <v>108</v>
      </c>
      <c r="E236" t="s">
        <v>108</v>
      </c>
      <c r="F236" t="s">
        <v>108</v>
      </c>
      <c r="G236" t="s">
        <v>108</v>
      </c>
      <c r="H236" t="s">
        <v>120</v>
      </c>
      <c r="I236" t="s">
        <v>108</v>
      </c>
      <c r="J236" t="s">
        <v>108</v>
      </c>
      <c r="K236">
        <v>38.933591999999997</v>
      </c>
      <c r="L236">
        <v>3.5075810000000001</v>
      </c>
      <c r="M236">
        <v>32.024999999999999</v>
      </c>
      <c r="N236">
        <v>46.186999999999998</v>
      </c>
      <c r="O236" t="s">
        <v>203</v>
      </c>
      <c r="P236" t="s">
        <v>221</v>
      </c>
      <c r="Q236">
        <v>7.2530000000000001</v>
      </c>
      <c r="R236">
        <v>6.9089999999999998</v>
      </c>
      <c r="S236">
        <v>48631</v>
      </c>
      <c r="T236">
        <v>5183</v>
      </c>
      <c r="U236">
        <v>40001</v>
      </c>
      <c r="V236">
        <v>57691</v>
      </c>
      <c r="W236">
        <v>538</v>
      </c>
      <c r="X236">
        <v>232</v>
      </c>
      <c r="Y236">
        <v>0</v>
      </c>
      <c r="Z236">
        <v>0</v>
      </c>
      <c r="AA236">
        <v>0</v>
      </c>
      <c r="AB236">
        <v>1</v>
      </c>
      <c r="AC236" t="s">
        <v>222</v>
      </c>
      <c r="AD236" t="s">
        <v>202</v>
      </c>
      <c r="AE236">
        <v>2.78</v>
      </c>
    </row>
    <row r="237" spans="1:32">
      <c r="A237" t="s">
        <v>224</v>
      </c>
      <c r="B237">
        <v>2006</v>
      </c>
      <c r="C237" t="s">
        <v>202</v>
      </c>
      <c r="D237" t="s">
        <v>108</v>
      </c>
      <c r="E237" t="s">
        <v>108</v>
      </c>
      <c r="F237" t="s">
        <v>108</v>
      </c>
      <c r="G237" t="s">
        <v>108</v>
      </c>
      <c r="H237" t="s">
        <v>121</v>
      </c>
      <c r="I237" t="s">
        <v>108</v>
      </c>
      <c r="J237" t="s">
        <v>108</v>
      </c>
      <c r="K237">
        <v>36.041269</v>
      </c>
      <c r="L237">
        <v>3.1823009999999998</v>
      </c>
      <c r="M237">
        <v>29.812999999999999</v>
      </c>
      <c r="N237">
        <v>42.637</v>
      </c>
      <c r="O237" t="s">
        <v>203</v>
      </c>
      <c r="P237" t="s">
        <v>225</v>
      </c>
      <c r="Q237">
        <v>6.5960000000000001</v>
      </c>
      <c r="R237">
        <v>6.2279999999999998</v>
      </c>
      <c r="S237">
        <v>23899</v>
      </c>
      <c r="T237">
        <v>2664</v>
      </c>
      <c r="U237">
        <v>19769</v>
      </c>
      <c r="V237">
        <v>28273</v>
      </c>
      <c r="W237">
        <v>313</v>
      </c>
      <c r="X237">
        <v>124</v>
      </c>
      <c r="Y237">
        <v>0</v>
      </c>
      <c r="Z237">
        <v>0</v>
      </c>
      <c r="AA237">
        <v>0</v>
      </c>
      <c r="AB237">
        <v>1</v>
      </c>
      <c r="AC237" t="s">
        <v>226</v>
      </c>
      <c r="AD237" t="s">
        <v>202</v>
      </c>
      <c r="AE237">
        <v>1.37</v>
      </c>
    </row>
    <row r="238" spans="1:32">
      <c r="A238" t="s">
        <v>228</v>
      </c>
      <c r="B238">
        <v>2006</v>
      </c>
      <c r="C238" t="s">
        <v>202</v>
      </c>
      <c r="D238" t="s">
        <v>108</v>
      </c>
      <c r="E238" t="s">
        <v>108</v>
      </c>
      <c r="F238" t="s">
        <v>108</v>
      </c>
      <c r="G238" t="s">
        <v>108</v>
      </c>
      <c r="H238" t="s">
        <v>123</v>
      </c>
      <c r="I238" t="s">
        <v>108</v>
      </c>
      <c r="J238" t="s">
        <v>108</v>
      </c>
      <c r="K238">
        <v>29.185517999999998</v>
      </c>
      <c r="L238">
        <v>4.1046950000000004</v>
      </c>
      <c r="M238">
        <v>21.353999999999999</v>
      </c>
      <c r="N238">
        <v>38.043999999999997</v>
      </c>
      <c r="O238" t="s">
        <v>203</v>
      </c>
      <c r="P238" t="s">
        <v>229</v>
      </c>
      <c r="Q238">
        <v>8.8580000000000005</v>
      </c>
      <c r="R238">
        <v>7.8310000000000004</v>
      </c>
      <c r="S238">
        <v>9099</v>
      </c>
      <c r="T238">
        <v>1517</v>
      </c>
      <c r="U238">
        <v>6658</v>
      </c>
      <c r="V238">
        <v>11861</v>
      </c>
      <c r="W238">
        <v>152</v>
      </c>
      <c r="X238">
        <v>53</v>
      </c>
      <c r="Y238">
        <v>0</v>
      </c>
      <c r="Z238">
        <v>0</v>
      </c>
      <c r="AA238">
        <v>0</v>
      </c>
      <c r="AB238">
        <v>1</v>
      </c>
      <c r="AC238" t="s">
        <v>230</v>
      </c>
      <c r="AD238" t="s">
        <v>202</v>
      </c>
      <c r="AE238">
        <v>1.23</v>
      </c>
    </row>
    <row r="239" spans="1:32">
      <c r="A239" t="s">
        <v>233</v>
      </c>
      <c r="B239">
        <v>2006</v>
      </c>
      <c r="C239" t="s">
        <v>202</v>
      </c>
      <c r="D239" t="s">
        <v>108</v>
      </c>
      <c r="E239" t="s">
        <v>108</v>
      </c>
      <c r="F239" t="s">
        <v>108</v>
      </c>
      <c r="G239" t="s">
        <v>108</v>
      </c>
      <c r="H239" t="s">
        <v>124</v>
      </c>
      <c r="I239" t="s">
        <v>108</v>
      </c>
      <c r="J239" t="s">
        <v>108</v>
      </c>
      <c r="K239">
        <v>25.617605000000001</v>
      </c>
      <c r="L239">
        <v>7.2012960000000001</v>
      </c>
      <c r="M239">
        <v>12.795</v>
      </c>
      <c r="N239">
        <v>42.491</v>
      </c>
      <c r="O239" t="s">
        <v>203</v>
      </c>
      <c r="P239" t="s">
        <v>234</v>
      </c>
      <c r="Q239">
        <v>16.873000000000001</v>
      </c>
      <c r="R239">
        <v>12.823</v>
      </c>
      <c r="S239">
        <v>2476</v>
      </c>
      <c r="T239">
        <v>777</v>
      </c>
      <c r="U239">
        <v>1237</v>
      </c>
      <c r="V239">
        <v>4108</v>
      </c>
      <c r="W239">
        <v>54</v>
      </c>
      <c r="X239">
        <v>14</v>
      </c>
      <c r="Y239">
        <v>0</v>
      </c>
      <c r="Z239">
        <v>0</v>
      </c>
      <c r="AA239">
        <v>0</v>
      </c>
      <c r="AB239">
        <v>1</v>
      </c>
      <c r="AC239" t="s">
        <v>235</v>
      </c>
      <c r="AD239" t="s">
        <v>202</v>
      </c>
      <c r="AE239">
        <v>1.44</v>
      </c>
    </row>
    <row r="240" spans="1:32">
      <c r="A240" t="s">
        <v>237</v>
      </c>
      <c r="B240">
        <v>2006</v>
      </c>
      <c r="C240" t="s">
        <v>202</v>
      </c>
      <c r="D240" t="s">
        <v>108</v>
      </c>
      <c r="E240" t="s">
        <v>108</v>
      </c>
      <c r="F240" t="s">
        <v>108</v>
      </c>
      <c r="G240" t="s">
        <v>108</v>
      </c>
      <c r="H240" t="s">
        <v>108</v>
      </c>
      <c r="I240" t="s">
        <v>108</v>
      </c>
      <c r="J240" t="s">
        <v>108</v>
      </c>
      <c r="K240">
        <v>41.747211999999998</v>
      </c>
      <c r="L240">
        <v>1.3878429999999999</v>
      </c>
      <c r="M240">
        <v>39.01</v>
      </c>
      <c r="N240">
        <v>44.523000000000003</v>
      </c>
      <c r="O240" t="s">
        <v>203</v>
      </c>
      <c r="P240" t="s">
        <v>238</v>
      </c>
      <c r="Q240">
        <v>2.7759999999999998</v>
      </c>
      <c r="R240">
        <v>2.7370000000000001</v>
      </c>
      <c r="S240">
        <v>279833</v>
      </c>
      <c r="T240">
        <v>11467</v>
      </c>
      <c r="U240">
        <v>261485</v>
      </c>
      <c r="V240">
        <v>298440</v>
      </c>
      <c r="W240">
        <v>2981</v>
      </c>
      <c r="X240">
        <v>1356</v>
      </c>
      <c r="Y240">
        <v>0</v>
      </c>
      <c r="Z240">
        <v>0</v>
      </c>
      <c r="AA240">
        <v>0</v>
      </c>
      <c r="AB240">
        <v>1</v>
      </c>
      <c r="AC240" t="s">
        <v>239</v>
      </c>
      <c r="AD240" t="s">
        <v>202</v>
      </c>
      <c r="AE240">
        <v>2.36</v>
      </c>
    </row>
    <row r="241" spans="1:31">
      <c r="A241" t="s">
        <v>241</v>
      </c>
      <c r="B241">
        <v>2006</v>
      </c>
      <c r="C241" t="s">
        <v>202</v>
      </c>
      <c r="D241" t="s">
        <v>108</v>
      </c>
      <c r="E241" t="s">
        <v>108</v>
      </c>
      <c r="F241" t="s">
        <v>108</v>
      </c>
      <c r="G241" t="s">
        <v>108</v>
      </c>
      <c r="H241" t="s">
        <v>108</v>
      </c>
      <c r="I241" t="s">
        <v>113</v>
      </c>
      <c r="J241" t="s">
        <v>108</v>
      </c>
      <c r="K241">
        <v>40.828021</v>
      </c>
      <c r="L241">
        <v>1.824843</v>
      </c>
      <c r="M241">
        <v>37.226999999999997</v>
      </c>
      <c r="N241">
        <v>44.503999999999998</v>
      </c>
      <c r="O241" t="s">
        <v>203</v>
      </c>
      <c r="P241" t="s">
        <v>242</v>
      </c>
      <c r="Q241">
        <v>3.6760000000000002</v>
      </c>
      <c r="R241">
        <v>3.601</v>
      </c>
      <c r="S241">
        <v>133094</v>
      </c>
      <c r="T241">
        <v>7221</v>
      </c>
      <c r="U241">
        <v>121355</v>
      </c>
      <c r="V241">
        <v>145076</v>
      </c>
      <c r="W241">
        <v>1729</v>
      </c>
      <c r="X241">
        <v>821</v>
      </c>
      <c r="Y241">
        <v>0</v>
      </c>
      <c r="Z241">
        <v>0</v>
      </c>
      <c r="AA241">
        <v>0</v>
      </c>
      <c r="AB241">
        <v>1</v>
      </c>
      <c r="AC241" t="s">
        <v>243</v>
      </c>
      <c r="AD241" t="s">
        <v>202</v>
      </c>
      <c r="AE241">
        <v>2.38</v>
      </c>
    </row>
    <row r="242" spans="1:31">
      <c r="A242" t="s">
        <v>246</v>
      </c>
      <c r="B242">
        <v>2006</v>
      </c>
      <c r="C242" t="s">
        <v>202</v>
      </c>
      <c r="D242" t="s">
        <v>108</v>
      </c>
      <c r="E242" t="s">
        <v>108</v>
      </c>
      <c r="F242" t="s">
        <v>108</v>
      </c>
      <c r="G242" t="s">
        <v>108</v>
      </c>
      <c r="H242" t="s">
        <v>108</v>
      </c>
      <c r="I242" t="s">
        <v>114</v>
      </c>
      <c r="J242" t="s">
        <v>108</v>
      </c>
      <c r="K242">
        <v>42.617466</v>
      </c>
      <c r="L242">
        <v>1.9056169999999999</v>
      </c>
      <c r="M242">
        <v>38.848999999999997</v>
      </c>
      <c r="N242">
        <v>46.451000000000001</v>
      </c>
      <c r="O242" t="s">
        <v>203</v>
      </c>
      <c r="P242" t="s">
        <v>247</v>
      </c>
      <c r="Q242">
        <v>3.8330000000000002</v>
      </c>
      <c r="R242">
        <v>3.7679999999999998</v>
      </c>
      <c r="S242">
        <v>146739</v>
      </c>
      <c r="T242">
        <v>8227</v>
      </c>
      <c r="U242">
        <v>133765</v>
      </c>
      <c r="V242">
        <v>159938</v>
      </c>
      <c r="W242">
        <v>1252</v>
      </c>
      <c r="X242">
        <v>535</v>
      </c>
      <c r="Y242">
        <v>0</v>
      </c>
      <c r="Z242">
        <v>0</v>
      </c>
      <c r="AA242">
        <v>0</v>
      </c>
      <c r="AB242">
        <v>1</v>
      </c>
      <c r="AC242" t="s">
        <v>248</v>
      </c>
      <c r="AD242" t="s">
        <v>202</v>
      </c>
      <c r="AE242">
        <v>1.86</v>
      </c>
    </row>
    <row r="243" spans="1:31">
      <c r="A243" t="s">
        <v>273</v>
      </c>
      <c r="B243">
        <v>2006</v>
      </c>
      <c r="C243" t="s">
        <v>202</v>
      </c>
      <c r="D243" t="s">
        <v>108</v>
      </c>
      <c r="E243" t="s">
        <v>108</v>
      </c>
      <c r="F243" t="s">
        <v>108</v>
      </c>
      <c r="G243" t="s">
        <v>127</v>
      </c>
      <c r="H243" t="s">
        <v>108</v>
      </c>
      <c r="I243" t="s">
        <v>108</v>
      </c>
      <c r="J243" t="s">
        <v>108</v>
      </c>
      <c r="K243">
        <v>42.667903000000003</v>
      </c>
      <c r="L243">
        <v>1.68424</v>
      </c>
      <c r="M243">
        <v>39.340000000000003</v>
      </c>
      <c r="N243">
        <v>46.045999999999999</v>
      </c>
      <c r="O243" t="s">
        <v>203</v>
      </c>
      <c r="P243" t="s">
        <v>274</v>
      </c>
      <c r="Q243">
        <v>3.3780000000000001</v>
      </c>
      <c r="R243">
        <v>3.3279999999999998</v>
      </c>
      <c r="S243">
        <v>216708</v>
      </c>
      <c r="T243">
        <v>10575</v>
      </c>
      <c r="U243">
        <v>199805</v>
      </c>
      <c r="V243">
        <v>233867</v>
      </c>
      <c r="W243">
        <v>1822</v>
      </c>
      <c r="X243">
        <v>835</v>
      </c>
      <c r="Y243">
        <v>0</v>
      </c>
      <c r="Z243">
        <v>0</v>
      </c>
      <c r="AA243">
        <v>0</v>
      </c>
      <c r="AB243">
        <v>1</v>
      </c>
      <c r="AC243" t="s">
        <v>275</v>
      </c>
      <c r="AD243" t="s">
        <v>202</v>
      </c>
      <c r="AE243">
        <v>2.11</v>
      </c>
    </row>
    <row r="244" spans="1:31">
      <c r="A244" t="s">
        <v>276</v>
      </c>
      <c r="B244">
        <v>2006</v>
      </c>
      <c r="C244" t="s">
        <v>202</v>
      </c>
      <c r="D244" t="s">
        <v>108</v>
      </c>
      <c r="E244" t="s">
        <v>108</v>
      </c>
      <c r="F244" t="s">
        <v>108</v>
      </c>
      <c r="G244" t="s">
        <v>127</v>
      </c>
      <c r="H244" t="s">
        <v>108</v>
      </c>
      <c r="I244" t="s">
        <v>113</v>
      </c>
      <c r="J244" t="s">
        <v>108</v>
      </c>
      <c r="K244">
        <v>39.707155</v>
      </c>
      <c r="L244">
        <v>2.1318380000000001</v>
      </c>
      <c r="M244">
        <v>35.503999999999998</v>
      </c>
      <c r="N244">
        <v>44.027000000000001</v>
      </c>
      <c r="O244" t="s">
        <v>203</v>
      </c>
      <c r="P244" t="s">
        <v>277</v>
      </c>
      <c r="Q244">
        <v>4.319</v>
      </c>
      <c r="R244">
        <v>4.2030000000000003</v>
      </c>
      <c r="S244">
        <v>99949</v>
      </c>
      <c r="T244">
        <v>6500</v>
      </c>
      <c r="U244">
        <v>89369</v>
      </c>
      <c r="V244">
        <v>110821</v>
      </c>
      <c r="W244">
        <v>1077</v>
      </c>
      <c r="X244">
        <v>492</v>
      </c>
      <c r="Y244">
        <v>0</v>
      </c>
      <c r="Z244">
        <v>0</v>
      </c>
      <c r="AA244">
        <v>0</v>
      </c>
      <c r="AB244">
        <v>1</v>
      </c>
      <c r="AC244" t="s">
        <v>278</v>
      </c>
      <c r="AD244" t="s">
        <v>202</v>
      </c>
      <c r="AE244">
        <v>2.04</v>
      </c>
    </row>
    <row r="245" spans="1:31">
      <c r="A245" t="s">
        <v>279</v>
      </c>
      <c r="B245">
        <v>2006</v>
      </c>
      <c r="C245" t="s">
        <v>202</v>
      </c>
      <c r="D245" t="s">
        <v>108</v>
      </c>
      <c r="E245" t="s">
        <v>108</v>
      </c>
      <c r="F245" t="s">
        <v>108</v>
      </c>
      <c r="G245" t="s">
        <v>127</v>
      </c>
      <c r="H245" t="s">
        <v>108</v>
      </c>
      <c r="I245" t="s">
        <v>114</v>
      </c>
      <c r="J245" t="s">
        <v>108</v>
      </c>
      <c r="K245">
        <v>45.577047</v>
      </c>
      <c r="L245">
        <v>2.4752339999999999</v>
      </c>
      <c r="M245">
        <v>40.652999999999999</v>
      </c>
      <c r="N245">
        <v>50.566000000000003</v>
      </c>
      <c r="O245" t="s">
        <v>203</v>
      </c>
      <c r="P245" t="s">
        <v>280</v>
      </c>
      <c r="Q245">
        <v>4.9889999999999999</v>
      </c>
      <c r="R245">
        <v>4.9240000000000004</v>
      </c>
      <c r="S245">
        <v>116759</v>
      </c>
      <c r="T245">
        <v>7885</v>
      </c>
      <c r="U245">
        <v>104146</v>
      </c>
      <c r="V245">
        <v>129539</v>
      </c>
      <c r="W245">
        <v>745</v>
      </c>
      <c r="X245">
        <v>343</v>
      </c>
      <c r="Y245">
        <v>0</v>
      </c>
      <c r="Z245">
        <v>0</v>
      </c>
      <c r="AA245">
        <v>0</v>
      </c>
      <c r="AB245">
        <v>1</v>
      </c>
      <c r="AC245" t="s">
        <v>281</v>
      </c>
      <c r="AD245" t="s">
        <v>202</v>
      </c>
      <c r="AE245">
        <v>1.84</v>
      </c>
    </row>
    <row r="246" spans="1:31">
      <c r="A246" t="s">
        <v>284</v>
      </c>
      <c r="B246">
        <v>2006</v>
      </c>
      <c r="C246" t="s">
        <v>202</v>
      </c>
      <c r="D246" t="s">
        <v>108</v>
      </c>
      <c r="E246" t="s">
        <v>108</v>
      </c>
      <c r="F246" t="s">
        <v>129</v>
      </c>
      <c r="G246" t="s">
        <v>108</v>
      </c>
      <c r="H246" t="s">
        <v>108</v>
      </c>
      <c r="I246" t="s">
        <v>108</v>
      </c>
      <c r="J246" t="s">
        <v>108</v>
      </c>
      <c r="K246">
        <v>11.732131000000001</v>
      </c>
      <c r="L246">
        <v>2.6838329999999999</v>
      </c>
      <c r="M246">
        <v>6.98</v>
      </c>
      <c r="N246">
        <v>18.126999999999999</v>
      </c>
      <c r="O246" t="s">
        <v>203</v>
      </c>
      <c r="P246" t="s">
        <v>285</v>
      </c>
      <c r="Q246">
        <v>6.3949999999999996</v>
      </c>
      <c r="R246">
        <v>4.7519999999999998</v>
      </c>
      <c r="S246">
        <v>3915</v>
      </c>
      <c r="T246">
        <v>916</v>
      </c>
      <c r="U246">
        <v>2329</v>
      </c>
      <c r="V246">
        <v>6049</v>
      </c>
      <c r="W246">
        <v>179</v>
      </c>
      <c r="X246">
        <v>27</v>
      </c>
      <c r="Y246">
        <v>0</v>
      </c>
      <c r="Z246">
        <v>0</v>
      </c>
      <c r="AA246">
        <v>0</v>
      </c>
      <c r="AB246">
        <v>1</v>
      </c>
      <c r="AC246" t="s">
        <v>255</v>
      </c>
      <c r="AD246" t="s">
        <v>202</v>
      </c>
      <c r="AE246">
        <v>1.24</v>
      </c>
    </row>
    <row r="247" spans="1:31">
      <c r="A247" t="s">
        <v>286</v>
      </c>
      <c r="B247">
        <v>2006</v>
      </c>
      <c r="C247" t="s">
        <v>202</v>
      </c>
      <c r="D247" t="s">
        <v>108</v>
      </c>
      <c r="E247" t="s">
        <v>108</v>
      </c>
      <c r="F247" t="s">
        <v>129</v>
      </c>
      <c r="G247" t="s">
        <v>108</v>
      </c>
      <c r="H247" t="s">
        <v>108</v>
      </c>
      <c r="I247" t="s">
        <v>113</v>
      </c>
      <c r="J247" t="s">
        <v>108</v>
      </c>
      <c r="K247">
        <v>26.301984999999998</v>
      </c>
      <c r="L247">
        <v>8.8252020000000009</v>
      </c>
      <c r="M247">
        <v>11.004</v>
      </c>
      <c r="N247">
        <v>47.393000000000001</v>
      </c>
      <c r="O247" t="s">
        <v>203</v>
      </c>
      <c r="P247" t="s">
        <v>287</v>
      </c>
      <c r="Q247">
        <v>21.091000000000001</v>
      </c>
      <c r="R247">
        <v>15.298</v>
      </c>
      <c r="S247">
        <v>2173</v>
      </c>
      <c r="T247">
        <v>644</v>
      </c>
      <c r="U247">
        <v>909</v>
      </c>
      <c r="V247">
        <v>3915</v>
      </c>
      <c r="W247">
        <v>47</v>
      </c>
      <c r="X247">
        <v>16</v>
      </c>
      <c r="Y247">
        <v>0</v>
      </c>
      <c r="Z247">
        <v>0</v>
      </c>
      <c r="AA247">
        <v>0</v>
      </c>
      <c r="AB247">
        <v>1</v>
      </c>
      <c r="AC247" t="s">
        <v>235</v>
      </c>
      <c r="AD247" t="s">
        <v>202</v>
      </c>
      <c r="AE247">
        <v>1.85</v>
      </c>
    </row>
    <row r="248" spans="1:31">
      <c r="A248" t="s">
        <v>288</v>
      </c>
      <c r="B248">
        <v>2006</v>
      </c>
      <c r="C248" t="s">
        <v>202</v>
      </c>
      <c r="D248" t="s">
        <v>108</v>
      </c>
      <c r="E248" t="s">
        <v>108</v>
      </c>
      <c r="F248" t="s">
        <v>129</v>
      </c>
      <c r="G248" t="s">
        <v>108</v>
      </c>
      <c r="H248" t="s">
        <v>108</v>
      </c>
      <c r="I248" t="s">
        <v>114</v>
      </c>
      <c r="J248" t="s">
        <v>108</v>
      </c>
      <c r="K248">
        <v>6.9388269999999999</v>
      </c>
      <c r="L248">
        <v>2.74553</v>
      </c>
      <c r="M248">
        <v>2.5859999999999999</v>
      </c>
      <c r="N248">
        <v>14.502000000000001</v>
      </c>
      <c r="O248" t="s">
        <v>203</v>
      </c>
      <c r="P248" t="s">
        <v>289</v>
      </c>
      <c r="Q248">
        <v>7.5629999999999997</v>
      </c>
      <c r="R248">
        <v>4.3529999999999998</v>
      </c>
      <c r="S248">
        <v>1742</v>
      </c>
      <c r="T248">
        <v>690</v>
      </c>
      <c r="U248">
        <v>649</v>
      </c>
      <c r="V248">
        <v>3641</v>
      </c>
      <c r="W248">
        <v>132</v>
      </c>
      <c r="X248">
        <v>11</v>
      </c>
      <c r="Y248">
        <v>0</v>
      </c>
      <c r="Z248">
        <v>0</v>
      </c>
      <c r="AA248">
        <v>0</v>
      </c>
      <c r="AB248">
        <v>1</v>
      </c>
      <c r="AC248" t="s">
        <v>235</v>
      </c>
      <c r="AD248" t="s">
        <v>202</v>
      </c>
      <c r="AE248">
        <v>1.53</v>
      </c>
    </row>
    <row r="249" spans="1:31">
      <c r="A249" t="s">
        <v>304</v>
      </c>
      <c r="B249">
        <v>2006</v>
      </c>
      <c r="C249" t="s">
        <v>202</v>
      </c>
      <c r="D249" t="s">
        <v>108</v>
      </c>
      <c r="E249" t="s">
        <v>130</v>
      </c>
      <c r="F249" t="s">
        <v>108</v>
      </c>
      <c r="G249" t="s">
        <v>108</v>
      </c>
      <c r="H249" t="s">
        <v>108</v>
      </c>
      <c r="I249" t="s">
        <v>108</v>
      </c>
      <c r="J249" t="s">
        <v>108</v>
      </c>
      <c r="K249">
        <v>25.539218999999999</v>
      </c>
      <c r="L249">
        <v>3.1673490000000002</v>
      </c>
      <c r="M249">
        <v>19.504999999999999</v>
      </c>
      <c r="N249">
        <v>32.351999999999997</v>
      </c>
      <c r="O249" t="s">
        <v>203</v>
      </c>
      <c r="P249" t="s">
        <v>305</v>
      </c>
      <c r="Q249">
        <v>6.8129999999999997</v>
      </c>
      <c r="R249">
        <v>6.0339999999999998</v>
      </c>
      <c r="S249">
        <v>12142</v>
      </c>
      <c r="T249">
        <v>1545</v>
      </c>
      <c r="U249">
        <v>9273</v>
      </c>
      <c r="V249">
        <v>15381</v>
      </c>
      <c r="W249">
        <v>293</v>
      </c>
      <c r="X249">
        <v>86</v>
      </c>
      <c r="Y249">
        <v>0</v>
      </c>
      <c r="Z249">
        <v>0</v>
      </c>
      <c r="AA249">
        <v>0</v>
      </c>
      <c r="AB249">
        <v>1</v>
      </c>
      <c r="AC249" t="s">
        <v>306</v>
      </c>
      <c r="AD249" t="s">
        <v>202</v>
      </c>
      <c r="AE249">
        <v>1.54</v>
      </c>
    </row>
    <row r="250" spans="1:31">
      <c r="A250" t="s">
        <v>307</v>
      </c>
      <c r="B250">
        <v>2006</v>
      </c>
      <c r="C250" t="s">
        <v>202</v>
      </c>
      <c r="D250" t="s">
        <v>108</v>
      </c>
      <c r="E250" t="s">
        <v>130</v>
      </c>
      <c r="F250" t="s">
        <v>108</v>
      </c>
      <c r="G250" t="s">
        <v>108</v>
      </c>
      <c r="H250" t="s">
        <v>108</v>
      </c>
      <c r="I250" t="s">
        <v>113</v>
      </c>
      <c r="J250" t="s">
        <v>108</v>
      </c>
      <c r="K250">
        <v>30.498716999999999</v>
      </c>
      <c r="L250">
        <v>5.9313719999999996</v>
      </c>
      <c r="M250">
        <v>19.324000000000002</v>
      </c>
      <c r="N250">
        <v>43.652999999999999</v>
      </c>
      <c r="O250" t="s">
        <v>203</v>
      </c>
      <c r="P250" t="s">
        <v>308</v>
      </c>
      <c r="Q250">
        <v>13.154</v>
      </c>
      <c r="R250">
        <v>11.175000000000001</v>
      </c>
      <c r="S250">
        <v>5884</v>
      </c>
      <c r="T250">
        <v>1238</v>
      </c>
      <c r="U250">
        <v>3728</v>
      </c>
      <c r="V250">
        <v>8423</v>
      </c>
      <c r="W250">
        <v>147</v>
      </c>
      <c r="X250">
        <v>51</v>
      </c>
      <c r="Y250">
        <v>0</v>
      </c>
      <c r="Z250">
        <v>0</v>
      </c>
      <c r="AA250">
        <v>0</v>
      </c>
      <c r="AB250">
        <v>1</v>
      </c>
      <c r="AC250" t="s">
        <v>232</v>
      </c>
      <c r="AD250" t="s">
        <v>202</v>
      </c>
      <c r="AE250">
        <v>2.42</v>
      </c>
    </row>
    <row r="251" spans="1:31">
      <c r="A251" t="s">
        <v>309</v>
      </c>
      <c r="B251">
        <v>2006</v>
      </c>
      <c r="C251" t="s">
        <v>202</v>
      </c>
      <c r="D251" t="s">
        <v>108</v>
      </c>
      <c r="E251" t="s">
        <v>130</v>
      </c>
      <c r="F251" t="s">
        <v>108</v>
      </c>
      <c r="G251" t="s">
        <v>108</v>
      </c>
      <c r="H251" t="s">
        <v>108</v>
      </c>
      <c r="I251" t="s">
        <v>114</v>
      </c>
      <c r="J251" t="s">
        <v>108</v>
      </c>
      <c r="K251">
        <v>22.151789000000001</v>
      </c>
      <c r="L251">
        <v>4.2879379999999996</v>
      </c>
      <c r="M251">
        <v>14.252000000000001</v>
      </c>
      <c r="N251">
        <v>31.867000000000001</v>
      </c>
      <c r="O251" t="s">
        <v>203</v>
      </c>
      <c r="P251" t="s">
        <v>310</v>
      </c>
      <c r="Q251">
        <v>9.7149999999999999</v>
      </c>
      <c r="R251">
        <v>7.9</v>
      </c>
      <c r="S251">
        <v>6258</v>
      </c>
      <c r="T251">
        <v>1274</v>
      </c>
      <c r="U251">
        <v>4026</v>
      </c>
      <c r="V251">
        <v>9002</v>
      </c>
      <c r="W251">
        <v>146</v>
      </c>
      <c r="X251">
        <v>35</v>
      </c>
      <c r="Y251">
        <v>0</v>
      </c>
      <c r="Z251">
        <v>0</v>
      </c>
      <c r="AA251">
        <v>0</v>
      </c>
      <c r="AB251">
        <v>1</v>
      </c>
      <c r="AC251" t="s">
        <v>311</v>
      </c>
      <c r="AD251" t="s">
        <v>202</v>
      </c>
      <c r="AE251">
        <v>1.55</v>
      </c>
    </row>
    <row r="252" spans="1:31">
      <c r="A252" t="s">
        <v>315</v>
      </c>
      <c r="B252">
        <v>2006</v>
      </c>
      <c r="C252" t="s">
        <v>202</v>
      </c>
      <c r="D252" t="s">
        <v>131</v>
      </c>
      <c r="E252" t="s">
        <v>108</v>
      </c>
      <c r="F252" t="s">
        <v>108</v>
      </c>
      <c r="G252" t="s">
        <v>108</v>
      </c>
      <c r="H252" t="s">
        <v>108</v>
      </c>
      <c r="I252" t="s">
        <v>108</v>
      </c>
      <c r="J252" t="s">
        <v>108</v>
      </c>
      <c r="K252">
        <v>53.778740999999997</v>
      </c>
      <c r="L252">
        <v>2.0861830000000001</v>
      </c>
      <c r="M252">
        <v>49.593000000000004</v>
      </c>
      <c r="N252">
        <v>57.924999999999997</v>
      </c>
      <c r="O252" t="s">
        <v>203</v>
      </c>
      <c r="P252" t="s">
        <v>316</v>
      </c>
      <c r="Q252">
        <v>4.1459999999999999</v>
      </c>
      <c r="R252">
        <v>4.1849999999999996</v>
      </c>
      <c r="S252">
        <v>94147</v>
      </c>
      <c r="T252">
        <v>4443</v>
      </c>
      <c r="U252">
        <v>86819</v>
      </c>
      <c r="V252">
        <v>101405</v>
      </c>
      <c r="W252">
        <v>1361</v>
      </c>
      <c r="X252">
        <v>768</v>
      </c>
      <c r="Y252">
        <v>0</v>
      </c>
      <c r="Z252">
        <v>0</v>
      </c>
      <c r="AA252">
        <v>0</v>
      </c>
      <c r="AB252">
        <v>1</v>
      </c>
      <c r="AC252" t="s">
        <v>317</v>
      </c>
      <c r="AD252" t="s">
        <v>202</v>
      </c>
      <c r="AE252">
        <v>2.38</v>
      </c>
    </row>
    <row r="253" spans="1:31">
      <c r="A253" t="s">
        <v>318</v>
      </c>
      <c r="B253">
        <v>2006</v>
      </c>
      <c r="C253" t="s">
        <v>202</v>
      </c>
      <c r="D253" t="s">
        <v>131</v>
      </c>
      <c r="E253" t="s">
        <v>108</v>
      </c>
      <c r="F253" t="s">
        <v>108</v>
      </c>
      <c r="G253" t="s">
        <v>108</v>
      </c>
      <c r="H253" t="s">
        <v>108</v>
      </c>
      <c r="I253" t="s">
        <v>113</v>
      </c>
      <c r="J253" t="s">
        <v>108</v>
      </c>
      <c r="K253">
        <v>53.599555000000002</v>
      </c>
      <c r="L253">
        <v>2.5697359999999998</v>
      </c>
      <c r="M253">
        <v>48.421999999999997</v>
      </c>
      <c r="N253">
        <v>58.72</v>
      </c>
      <c r="O253" t="s">
        <v>203</v>
      </c>
      <c r="P253" t="s">
        <v>180</v>
      </c>
      <c r="Q253">
        <v>5.1210000000000004</v>
      </c>
      <c r="R253">
        <v>5.1779999999999999</v>
      </c>
      <c r="S253">
        <v>52444</v>
      </c>
      <c r="T253">
        <v>3133</v>
      </c>
      <c r="U253">
        <v>47378</v>
      </c>
      <c r="V253">
        <v>57455</v>
      </c>
      <c r="W253">
        <v>907</v>
      </c>
      <c r="X253">
        <v>514</v>
      </c>
      <c r="Y253">
        <v>0</v>
      </c>
      <c r="Z253">
        <v>0</v>
      </c>
      <c r="AA253">
        <v>0</v>
      </c>
      <c r="AB253">
        <v>1</v>
      </c>
      <c r="AC253" t="s">
        <v>319</v>
      </c>
      <c r="AD253" t="s">
        <v>202</v>
      </c>
      <c r="AE253">
        <v>2.41</v>
      </c>
    </row>
    <row r="254" spans="1:31">
      <c r="A254" t="s">
        <v>320</v>
      </c>
      <c r="B254">
        <v>2006</v>
      </c>
      <c r="C254" t="s">
        <v>202</v>
      </c>
      <c r="D254" t="s">
        <v>131</v>
      </c>
      <c r="E254" t="s">
        <v>108</v>
      </c>
      <c r="F254" t="s">
        <v>108</v>
      </c>
      <c r="G254" t="s">
        <v>108</v>
      </c>
      <c r="H254" t="s">
        <v>108</v>
      </c>
      <c r="I254" t="s">
        <v>114</v>
      </c>
      <c r="J254" t="s">
        <v>108</v>
      </c>
      <c r="K254">
        <v>54.005791000000002</v>
      </c>
      <c r="L254">
        <v>3.0478260000000001</v>
      </c>
      <c r="M254">
        <v>47.835999999999999</v>
      </c>
      <c r="N254">
        <v>60.085999999999999</v>
      </c>
      <c r="O254" t="s">
        <v>203</v>
      </c>
      <c r="P254" t="s">
        <v>321</v>
      </c>
      <c r="Q254">
        <v>6.08</v>
      </c>
      <c r="R254">
        <v>6.17</v>
      </c>
      <c r="S254">
        <v>41702</v>
      </c>
      <c r="T254">
        <v>3131</v>
      </c>
      <c r="U254">
        <v>36938</v>
      </c>
      <c r="V254">
        <v>46397</v>
      </c>
      <c r="W254">
        <v>454</v>
      </c>
      <c r="X254">
        <v>254</v>
      </c>
      <c r="Y254">
        <v>0</v>
      </c>
      <c r="Z254">
        <v>0</v>
      </c>
      <c r="AA254">
        <v>0</v>
      </c>
      <c r="AB254">
        <v>1</v>
      </c>
      <c r="AC254" t="s">
        <v>322</v>
      </c>
      <c r="AD254" t="s">
        <v>202</v>
      </c>
      <c r="AE254">
        <v>1.69</v>
      </c>
    </row>
    <row r="255" spans="1:31">
      <c r="A255" t="s">
        <v>340</v>
      </c>
      <c r="B255">
        <v>2012</v>
      </c>
      <c r="C255" t="s">
        <v>202</v>
      </c>
      <c r="D255" t="s">
        <v>108</v>
      </c>
      <c r="E255" t="s">
        <v>108</v>
      </c>
      <c r="F255" t="s">
        <v>108</v>
      </c>
      <c r="G255" t="s">
        <v>108</v>
      </c>
      <c r="H255" t="s">
        <v>109</v>
      </c>
      <c r="I255" t="s">
        <v>108</v>
      </c>
      <c r="J255" t="s">
        <v>108</v>
      </c>
      <c r="K255">
        <v>37.266019</v>
      </c>
      <c r="L255">
        <v>5.4041889999999997</v>
      </c>
      <c r="M255">
        <v>26.756</v>
      </c>
      <c r="N255">
        <v>48.738999999999997</v>
      </c>
      <c r="O255" t="s">
        <v>203</v>
      </c>
      <c r="P255" t="s">
        <v>341</v>
      </c>
      <c r="Q255">
        <v>11.473000000000001</v>
      </c>
      <c r="R255">
        <v>10.51</v>
      </c>
      <c r="S255">
        <v>14573</v>
      </c>
      <c r="T255">
        <v>2281</v>
      </c>
      <c r="U255">
        <v>10463</v>
      </c>
      <c r="V255">
        <v>19060</v>
      </c>
      <c r="W255">
        <v>113</v>
      </c>
      <c r="X255">
        <v>46</v>
      </c>
      <c r="Y255">
        <v>0</v>
      </c>
      <c r="Z255">
        <v>0</v>
      </c>
      <c r="AA255">
        <v>0</v>
      </c>
      <c r="AB255">
        <v>1</v>
      </c>
      <c r="AC255" t="s">
        <v>335</v>
      </c>
      <c r="AD255" t="s">
        <v>202</v>
      </c>
      <c r="AE255">
        <v>1.4</v>
      </c>
    </row>
    <row r="256" spans="1:31">
      <c r="A256" t="s">
        <v>342</v>
      </c>
      <c r="B256">
        <v>2012</v>
      </c>
      <c r="C256" t="s">
        <v>202</v>
      </c>
      <c r="D256" t="s">
        <v>108</v>
      </c>
      <c r="E256" t="s">
        <v>108</v>
      </c>
      <c r="F256" t="s">
        <v>108</v>
      </c>
      <c r="G256" t="s">
        <v>108</v>
      </c>
      <c r="H256" t="s">
        <v>115</v>
      </c>
      <c r="I256" t="s">
        <v>108</v>
      </c>
      <c r="J256" t="s">
        <v>108</v>
      </c>
      <c r="K256">
        <v>43.260278999999997</v>
      </c>
      <c r="L256">
        <v>3.9147660000000002</v>
      </c>
      <c r="M256">
        <v>35.476999999999997</v>
      </c>
      <c r="N256">
        <v>51.296999999999997</v>
      </c>
      <c r="O256" t="s">
        <v>203</v>
      </c>
      <c r="P256" t="s">
        <v>343</v>
      </c>
      <c r="Q256">
        <v>8.0359999999999996</v>
      </c>
      <c r="R256">
        <v>7.7830000000000004</v>
      </c>
      <c r="S256">
        <v>36263</v>
      </c>
      <c r="T256">
        <v>3772</v>
      </c>
      <c r="U256">
        <v>29739</v>
      </c>
      <c r="V256">
        <v>42999</v>
      </c>
      <c r="W256">
        <v>322</v>
      </c>
      <c r="X256">
        <v>159</v>
      </c>
      <c r="Y256">
        <v>0</v>
      </c>
      <c r="Z256">
        <v>0</v>
      </c>
      <c r="AA256">
        <v>0</v>
      </c>
      <c r="AB256">
        <v>1</v>
      </c>
      <c r="AC256" t="s">
        <v>210</v>
      </c>
      <c r="AD256" t="s">
        <v>202</v>
      </c>
      <c r="AE256">
        <v>2</v>
      </c>
    </row>
    <row r="257" spans="1:31">
      <c r="A257" t="s">
        <v>345</v>
      </c>
      <c r="B257">
        <v>2012</v>
      </c>
      <c r="C257" t="s">
        <v>202</v>
      </c>
      <c r="D257" t="s">
        <v>108</v>
      </c>
      <c r="E257" t="s">
        <v>108</v>
      </c>
      <c r="F257" t="s">
        <v>108</v>
      </c>
      <c r="G257" t="s">
        <v>108</v>
      </c>
      <c r="H257" t="s">
        <v>117</v>
      </c>
      <c r="I257" t="s">
        <v>108</v>
      </c>
      <c r="J257" t="s">
        <v>108</v>
      </c>
      <c r="K257">
        <v>45.428649999999998</v>
      </c>
      <c r="L257">
        <v>3.2366549999999998</v>
      </c>
      <c r="M257">
        <v>38.972000000000001</v>
      </c>
      <c r="N257">
        <v>52.000999999999998</v>
      </c>
      <c r="O257" t="s">
        <v>203</v>
      </c>
      <c r="P257" t="s">
        <v>346</v>
      </c>
      <c r="Q257">
        <v>6.5720000000000001</v>
      </c>
      <c r="R257">
        <v>6.4569999999999999</v>
      </c>
      <c r="S257">
        <v>64858</v>
      </c>
      <c r="T257">
        <v>5737</v>
      </c>
      <c r="U257">
        <v>55640</v>
      </c>
      <c r="V257">
        <v>74241</v>
      </c>
      <c r="W257">
        <v>569</v>
      </c>
      <c r="X257">
        <v>274</v>
      </c>
      <c r="Y257">
        <v>0</v>
      </c>
      <c r="Z257">
        <v>0</v>
      </c>
      <c r="AA257">
        <v>0</v>
      </c>
      <c r="AB257">
        <v>1</v>
      </c>
      <c r="AC257" t="s">
        <v>347</v>
      </c>
      <c r="AD257" t="s">
        <v>202</v>
      </c>
      <c r="AE257">
        <v>2.4</v>
      </c>
    </row>
    <row r="258" spans="1:31">
      <c r="A258" t="s">
        <v>348</v>
      </c>
      <c r="B258">
        <v>2012</v>
      </c>
      <c r="C258" t="s">
        <v>202</v>
      </c>
      <c r="D258" t="s">
        <v>108</v>
      </c>
      <c r="E258" t="s">
        <v>108</v>
      </c>
      <c r="F258" t="s">
        <v>108</v>
      </c>
      <c r="G258" t="s">
        <v>108</v>
      </c>
      <c r="H258" t="s">
        <v>119</v>
      </c>
      <c r="I258" t="s">
        <v>108</v>
      </c>
      <c r="J258" t="s">
        <v>108</v>
      </c>
      <c r="K258">
        <v>46.756104000000001</v>
      </c>
      <c r="L258">
        <v>2.5277620000000001</v>
      </c>
      <c r="M258">
        <v>41.719000000000001</v>
      </c>
      <c r="N258">
        <v>51.843000000000004</v>
      </c>
      <c r="O258" t="s">
        <v>203</v>
      </c>
      <c r="P258" t="s">
        <v>349</v>
      </c>
      <c r="Q258">
        <v>5.0869999999999997</v>
      </c>
      <c r="R258">
        <v>5.0369999999999999</v>
      </c>
      <c r="S258">
        <v>56179</v>
      </c>
      <c r="T258">
        <v>3917</v>
      </c>
      <c r="U258">
        <v>50127</v>
      </c>
      <c r="V258">
        <v>62290</v>
      </c>
      <c r="W258">
        <v>570</v>
      </c>
      <c r="X258">
        <v>280</v>
      </c>
      <c r="Y258">
        <v>0</v>
      </c>
      <c r="Z258">
        <v>0</v>
      </c>
      <c r="AA258">
        <v>0</v>
      </c>
      <c r="AB258">
        <v>1</v>
      </c>
      <c r="AC258" t="s">
        <v>350</v>
      </c>
      <c r="AD258" t="s">
        <v>202</v>
      </c>
      <c r="AE258">
        <v>1.46</v>
      </c>
    </row>
    <row r="259" spans="1:31">
      <c r="A259" t="s">
        <v>351</v>
      </c>
      <c r="B259">
        <v>2012</v>
      </c>
      <c r="C259" t="s">
        <v>202</v>
      </c>
      <c r="D259" t="s">
        <v>108</v>
      </c>
      <c r="E259" t="s">
        <v>108</v>
      </c>
      <c r="F259" t="s">
        <v>108</v>
      </c>
      <c r="G259" t="s">
        <v>108</v>
      </c>
      <c r="H259" t="s">
        <v>120</v>
      </c>
      <c r="I259" t="s">
        <v>108</v>
      </c>
      <c r="J259" t="s">
        <v>108</v>
      </c>
      <c r="K259">
        <v>39.853667000000002</v>
      </c>
      <c r="L259">
        <v>2.7069230000000002</v>
      </c>
      <c r="M259">
        <v>34.512999999999998</v>
      </c>
      <c r="N259">
        <v>45.378999999999998</v>
      </c>
      <c r="O259" t="s">
        <v>203</v>
      </c>
      <c r="P259" t="s">
        <v>352</v>
      </c>
      <c r="Q259">
        <v>5.5250000000000004</v>
      </c>
      <c r="R259">
        <v>5.34</v>
      </c>
      <c r="S259">
        <v>49118</v>
      </c>
      <c r="T259">
        <v>3956</v>
      </c>
      <c r="U259">
        <v>42536</v>
      </c>
      <c r="V259">
        <v>55928</v>
      </c>
      <c r="W259">
        <v>557</v>
      </c>
      <c r="X259">
        <v>248</v>
      </c>
      <c r="Y259">
        <v>0</v>
      </c>
      <c r="Z259">
        <v>0</v>
      </c>
      <c r="AA259">
        <v>0</v>
      </c>
      <c r="AB259">
        <v>1</v>
      </c>
      <c r="AC259" t="s">
        <v>353</v>
      </c>
      <c r="AD259" t="s">
        <v>202</v>
      </c>
      <c r="AE259">
        <v>1.7</v>
      </c>
    </row>
    <row r="260" spans="1:31">
      <c r="A260" t="s">
        <v>355</v>
      </c>
      <c r="B260">
        <v>2012</v>
      </c>
      <c r="C260" t="s">
        <v>202</v>
      </c>
      <c r="D260" t="s">
        <v>108</v>
      </c>
      <c r="E260" t="s">
        <v>108</v>
      </c>
      <c r="F260" t="s">
        <v>108</v>
      </c>
      <c r="G260" t="s">
        <v>108</v>
      </c>
      <c r="H260" t="s">
        <v>121</v>
      </c>
      <c r="I260" t="s">
        <v>108</v>
      </c>
      <c r="J260" t="s">
        <v>108</v>
      </c>
      <c r="K260">
        <v>36.203099999999999</v>
      </c>
      <c r="L260">
        <v>3.3571719999999998</v>
      </c>
      <c r="M260">
        <v>29.632000000000001</v>
      </c>
      <c r="N260">
        <v>43.179000000000002</v>
      </c>
      <c r="O260" t="s">
        <v>203</v>
      </c>
      <c r="P260" t="s">
        <v>356</v>
      </c>
      <c r="Q260">
        <v>6.976</v>
      </c>
      <c r="R260">
        <v>6.5709999999999997</v>
      </c>
      <c r="S260">
        <v>26946</v>
      </c>
      <c r="T260">
        <v>2848</v>
      </c>
      <c r="U260">
        <v>22055</v>
      </c>
      <c r="V260">
        <v>32138</v>
      </c>
      <c r="W260">
        <v>342</v>
      </c>
      <c r="X260">
        <v>136</v>
      </c>
      <c r="Y260">
        <v>0</v>
      </c>
      <c r="Z260">
        <v>0</v>
      </c>
      <c r="AA260">
        <v>0</v>
      </c>
      <c r="AB260">
        <v>1</v>
      </c>
      <c r="AC260" t="s">
        <v>357</v>
      </c>
      <c r="AD260" t="s">
        <v>202</v>
      </c>
      <c r="AE260">
        <v>1.66</v>
      </c>
    </row>
    <row r="261" spans="1:31">
      <c r="A261" t="s">
        <v>358</v>
      </c>
      <c r="B261">
        <v>2012</v>
      </c>
      <c r="C261" t="s">
        <v>202</v>
      </c>
      <c r="D261" t="s">
        <v>108</v>
      </c>
      <c r="E261" t="s">
        <v>108</v>
      </c>
      <c r="F261" t="s">
        <v>108</v>
      </c>
      <c r="G261" t="s">
        <v>108</v>
      </c>
      <c r="H261" t="s">
        <v>123</v>
      </c>
      <c r="I261" t="s">
        <v>108</v>
      </c>
      <c r="J261" t="s">
        <v>108</v>
      </c>
      <c r="K261">
        <v>27.395806</v>
      </c>
      <c r="L261">
        <v>4.5089160000000001</v>
      </c>
      <c r="M261">
        <v>18.888999999999999</v>
      </c>
      <c r="N261">
        <v>37.308999999999997</v>
      </c>
      <c r="O261" t="s">
        <v>203</v>
      </c>
      <c r="P261" t="s">
        <v>359</v>
      </c>
      <c r="Q261">
        <v>9.9130000000000003</v>
      </c>
      <c r="R261">
        <v>8.5069999999999997</v>
      </c>
      <c r="S261">
        <v>7552</v>
      </c>
      <c r="T261">
        <v>1263</v>
      </c>
      <c r="U261">
        <v>5207</v>
      </c>
      <c r="V261">
        <v>10285</v>
      </c>
      <c r="W261">
        <v>161</v>
      </c>
      <c r="X261">
        <v>56</v>
      </c>
      <c r="Y261">
        <v>0</v>
      </c>
      <c r="Z261">
        <v>0</v>
      </c>
      <c r="AA261">
        <v>0</v>
      </c>
      <c r="AB261">
        <v>1</v>
      </c>
      <c r="AC261" t="s">
        <v>360</v>
      </c>
      <c r="AD261" t="s">
        <v>202</v>
      </c>
      <c r="AE261">
        <v>1.64</v>
      </c>
    </row>
    <row r="262" spans="1:31">
      <c r="A262" t="s">
        <v>362</v>
      </c>
      <c r="B262">
        <v>2012</v>
      </c>
      <c r="C262" t="s">
        <v>202</v>
      </c>
      <c r="D262" t="s">
        <v>108</v>
      </c>
      <c r="E262" t="s">
        <v>108</v>
      </c>
      <c r="F262" t="s">
        <v>108</v>
      </c>
      <c r="G262" t="s">
        <v>108</v>
      </c>
      <c r="H262" t="s">
        <v>124</v>
      </c>
      <c r="I262" t="s">
        <v>108</v>
      </c>
      <c r="J262" t="s">
        <v>108</v>
      </c>
      <c r="K262">
        <v>23.942599000000001</v>
      </c>
      <c r="L262">
        <v>5.9039450000000002</v>
      </c>
      <c r="M262">
        <v>13.289</v>
      </c>
      <c r="N262">
        <v>37.651000000000003</v>
      </c>
      <c r="O262" t="s">
        <v>203</v>
      </c>
      <c r="P262" t="s">
        <v>363</v>
      </c>
      <c r="Q262">
        <v>13.708</v>
      </c>
      <c r="R262">
        <v>10.653</v>
      </c>
      <c r="S262">
        <v>2840</v>
      </c>
      <c r="T262">
        <v>716</v>
      </c>
      <c r="U262">
        <v>1576</v>
      </c>
      <c r="V262">
        <v>4466</v>
      </c>
      <c r="W262">
        <v>76</v>
      </c>
      <c r="X262">
        <v>23</v>
      </c>
      <c r="Y262">
        <v>0</v>
      </c>
      <c r="Z262">
        <v>0</v>
      </c>
      <c r="AA262">
        <v>0</v>
      </c>
      <c r="AB262">
        <v>1</v>
      </c>
      <c r="AC262" t="s">
        <v>259</v>
      </c>
      <c r="AD262" t="s">
        <v>202</v>
      </c>
      <c r="AE262">
        <v>1.44</v>
      </c>
    </row>
    <row r="263" spans="1:31">
      <c r="A263" t="s">
        <v>364</v>
      </c>
      <c r="B263">
        <v>2012</v>
      </c>
      <c r="C263" t="s">
        <v>202</v>
      </c>
      <c r="D263" t="s">
        <v>108</v>
      </c>
      <c r="E263" t="s">
        <v>108</v>
      </c>
      <c r="F263" t="s">
        <v>108</v>
      </c>
      <c r="G263" t="s">
        <v>108</v>
      </c>
      <c r="H263" t="s">
        <v>108</v>
      </c>
      <c r="I263" t="s">
        <v>108</v>
      </c>
      <c r="J263" t="s">
        <v>108</v>
      </c>
      <c r="K263">
        <v>41.468209999999999</v>
      </c>
      <c r="L263">
        <v>1.5734159999999999</v>
      </c>
      <c r="M263">
        <v>38.363999999999997</v>
      </c>
      <c r="N263">
        <v>44.624000000000002</v>
      </c>
      <c r="O263" t="s">
        <v>203</v>
      </c>
      <c r="P263" t="s">
        <v>365</v>
      </c>
      <c r="Q263">
        <v>3.1560000000000001</v>
      </c>
      <c r="R263">
        <v>3.105</v>
      </c>
      <c r="S263">
        <v>258329</v>
      </c>
      <c r="T263">
        <v>11885</v>
      </c>
      <c r="U263">
        <v>238988</v>
      </c>
      <c r="V263">
        <v>277989</v>
      </c>
      <c r="W263">
        <v>2710</v>
      </c>
      <c r="X263">
        <v>1222</v>
      </c>
      <c r="Y263">
        <v>0</v>
      </c>
      <c r="Z263">
        <v>0</v>
      </c>
      <c r="AA263">
        <v>0</v>
      </c>
      <c r="AB263">
        <v>1</v>
      </c>
      <c r="AC263" t="s">
        <v>366</v>
      </c>
      <c r="AD263" t="s">
        <v>202</v>
      </c>
      <c r="AE263">
        <v>2.76</v>
      </c>
    </row>
    <row r="264" spans="1:31">
      <c r="A264" t="s">
        <v>367</v>
      </c>
      <c r="B264">
        <v>2012</v>
      </c>
      <c r="C264" t="s">
        <v>202</v>
      </c>
      <c r="D264" t="s">
        <v>108</v>
      </c>
      <c r="E264" t="s">
        <v>108</v>
      </c>
      <c r="F264" t="s">
        <v>108</v>
      </c>
      <c r="G264" t="s">
        <v>108</v>
      </c>
      <c r="H264" t="s">
        <v>108</v>
      </c>
      <c r="I264" t="s">
        <v>113</v>
      </c>
      <c r="J264" t="s">
        <v>108</v>
      </c>
      <c r="K264">
        <v>41.868392999999998</v>
      </c>
      <c r="L264">
        <v>1.9528239999999999</v>
      </c>
      <c r="M264">
        <v>38.009</v>
      </c>
      <c r="N264">
        <v>45.802999999999997</v>
      </c>
      <c r="O264" t="s">
        <v>203</v>
      </c>
      <c r="P264" t="s">
        <v>368</v>
      </c>
      <c r="Q264">
        <v>3.9350000000000001</v>
      </c>
      <c r="R264">
        <v>3.859</v>
      </c>
      <c r="S264">
        <v>125164</v>
      </c>
      <c r="T264">
        <v>7333</v>
      </c>
      <c r="U264">
        <v>113627</v>
      </c>
      <c r="V264">
        <v>136927</v>
      </c>
      <c r="W264">
        <v>1583</v>
      </c>
      <c r="X264">
        <v>723</v>
      </c>
      <c r="Y264">
        <v>0</v>
      </c>
      <c r="Z264">
        <v>0</v>
      </c>
      <c r="AA264">
        <v>0</v>
      </c>
      <c r="AB264">
        <v>1</v>
      </c>
      <c r="AC264" t="s">
        <v>369</v>
      </c>
      <c r="AD264" t="s">
        <v>202</v>
      </c>
      <c r="AE264">
        <v>2.48</v>
      </c>
    </row>
    <row r="265" spans="1:31">
      <c r="A265" t="s">
        <v>371</v>
      </c>
      <c r="B265">
        <v>2012</v>
      </c>
      <c r="C265" t="s">
        <v>202</v>
      </c>
      <c r="D265" t="s">
        <v>108</v>
      </c>
      <c r="E265" t="s">
        <v>108</v>
      </c>
      <c r="F265" t="s">
        <v>108</v>
      </c>
      <c r="G265" t="s">
        <v>108</v>
      </c>
      <c r="H265" t="s">
        <v>108</v>
      </c>
      <c r="I265" t="s">
        <v>114</v>
      </c>
      <c r="J265" t="s">
        <v>108</v>
      </c>
      <c r="K265">
        <v>41.098984000000002</v>
      </c>
      <c r="L265">
        <v>2.2080549999999999</v>
      </c>
      <c r="M265">
        <v>36.737000000000002</v>
      </c>
      <c r="N265">
        <v>45.567999999999998</v>
      </c>
      <c r="O265" t="s">
        <v>203</v>
      </c>
      <c r="P265" t="s">
        <v>372</v>
      </c>
      <c r="Q265">
        <v>4.4690000000000003</v>
      </c>
      <c r="R265">
        <v>4.3620000000000001</v>
      </c>
      <c r="S265">
        <v>133165</v>
      </c>
      <c r="T265">
        <v>7843</v>
      </c>
      <c r="U265">
        <v>119031</v>
      </c>
      <c r="V265">
        <v>147644</v>
      </c>
      <c r="W265">
        <v>1127</v>
      </c>
      <c r="X265">
        <v>499</v>
      </c>
      <c r="Y265">
        <v>0</v>
      </c>
      <c r="Z265">
        <v>0</v>
      </c>
      <c r="AA265">
        <v>0</v>
      </c>
      <c r="AB265">
        <v>1</v>
      </c>
      <c r="AC265" t="s">
        <v>373</v>
      </c>
      <c r="AD265" t="s">
        <v>202</v>
      </c>
      <c r="AE265">
        <v>2.27</v>
      </c>
    </row>
    <row r="266" spans="1:31">
      <c r="A266" t="s">
        <v>380</v>
      </c>
      <c r="B266">
        <v>2012</v>
      </c>
      <c r="C266" t="s">
        <v>202</v>
      </c>
      <c r="D266" t="s">
        <v>108</v>
      </c>
      <c r="E266" t="s">
        <v>108</v>
      </c>
      <c r="F266" t="s">
        <v>108</v>
      </c>
      <c r="G266" t="s">
        <v>127</v>
      </c>
      <c r="H266" t="s">
        <v>108</v>
      </c>
      <c r="I266" t="s">
        <v>108</v>
      </c>
      <c r="J266" t="s">
        <v>108</v>
      </c>
      <c r="K266">
        <v>42.231639999999999</v>
      </c>
      <c r="L266">
        <v>1.8598220000000001</v>
      </c>
      <c r="M266">
        <v>38.555999999999997</v>
      </c>
      <c r="N266">
        <v>45.972999999999999</v>
      </c>
      <c r="O266" t="s">
        <v>203</v>
      </c>
      <c r="P266" t="s">
        <v>381</v>
      </c>
      <c r="Q266">
        <v>3.7410000000000001</v>
      </c>
      <c r="R266">
        <v>3.6760000000000002</v>
      </c>
      <c r="S266">
        <v>175514</v>
      </c>
      <c r="T266">
        <v>10490</v>
      </c>
      <c r="U266">
        <v>160237</v>
      </c>
      <c r="V266">
        <v>191062</v>
      </c>
      <c r="W266">
        <v>1685</v>
      </c>
      <c r="X266">
        <v>754</v>
      </c>
      <c r="Y266">
        <v>0</v>
      </c>
      <c r="Z266">
        <v>0</v>
      </c>
      <c r="AA266">
        <v>0</v>
      </c>
      <c r="AB266">
        <v>1</v>
      </c>
      <c r="AC266" t="s">
        <v>382</v>
      </c>
      <c r="AD266" t="s">
        <v>202</v>
      </c>
      <c r="AE266">
        <v>2.39</v>
      </c>
    </row>
    <row r="267" spans="1:31">
      <c r="A267" t="s">
        <v>383</v>
      </c>
      <c r="B267">
        <v>2012</v>
      </c>
      <c r="C267" t="s">
        <v>202</v>
      </c>
      <c r="D267" t="s">
        <v>108</v>
      </c>
      <c r="E267" t="s">
        <v>108</v>
      </c>
      <c r="F267" t="s">
        <v>108</v>
      </c>
      <c r="G267" t="s">
        <v>127</v>
      </c>
      <c r="H267" t="s">
        <v>108</v>
      </c>
      <c r="I267" t="s">
        <v>113</v>
      </c>
      <c r="J267" t="s">
        <v>108</v>
      </c>
      <c r="K267">
        <v>41.793157000000001</v>
      </c>
      <c r="L267">
        <v>2.5003899999999999</v>
      </c>
      <c r="M267">
        <v>36.844999999999999</v>
      </c>
      <c r="N267">
        <v>46.866999999999997</v>
      </c>
      <c r="O267" t="s">
        <v>203</v>
      </c>
      <c r="P267" t="s">
        <v>384</v>
      </c>
      <c r="Q267">
        <v>5.0730000000000004</v>
      </c>
      <c r="R267">
        <v>4.9480000000000004</v>
      </c>
      <c r="S267">
        <v>83450</v>
      </c>
      <c r="T267">
        <v>6309</v>
      </c>
      <c r="U267">
        <v>73570</v>
      </c>
      <c r="V267">
        <v>93580</v>
      </c>
      <c r="W267">
        <v>965</v>
      </c>
      <c r="X267">
        <v>439</v>
      </c>
      <c r="Y267">
        <v>0</v>
      </c>
      <c r="Z267">
        <v>0</v>
      </c>
      <c r="AA267">
        <v>0</v>
      </c>
      <c r="AB267">
        <v>1</v>
      </c>
      <c r="AC267" t="s">
        <v>385</v>
      </c>
      <c r="AD267" t="s">
        <v>202</v>
      </c>
      <c r="AE267">
        <v>2.48</v>
      </c>
    </row>
    <row r="268" spans="1:31">
      <c r="A268" t="s">
        <v>386</v>
      </c>
      <c r="B268">
        <v>2012</v>
      </c>
      <c r="C268" t="s">
        <v>202</v>
      </c>
      <c r="D268" t="s">
        <v>108</v>
      </c>
      <c r="E268" t="s">
        <v>108</v>
      </c>
      <c r="F268" t="s">
        <v>108</v>
      </c>
      <c r="G268" t="s">
        <v>127</v>
      </c>
      <c r="H268" t="s">
        <v>108</v>
      </c>
      <c r="I268" t="s">
        <v>114</v>
      </c>
      <c r="J268" t="s">
        <v>108</v>
      </c>
      <c r="K268">
        <v>42.637121</v>
      </c>
      <c r="L268">
        <v>2.5955840000000001</v>
      </c>
      <c r="M268">
        <v>37.494</v>
      </c>
      <c r="N268">
        <v>47.901000000000003</v>
      </c>
      <c r="O268" t="s">
        <v>203</v>
      </c>
      <c r="P268" t="s">
        <v>387</v>
      </c>
      <c r="Q268">
        <v>5.2640000000000002</v>
      </c>
      <c r="R268">
        <v>5.1429999999999998</v>
      </c>
      <c r="S268">
        <v>92064</v>
      </c>
      <c r="T268">
        <v>7540</v>
      </c>
      <c r="U268">
        <v>80959</v>
      </c>
      <c r="V268">
        <v>103430</v>
      </c>
      <c r="W268">
        <v>720</v>
      </c>
      <c r="X268">
        <v>315</v>
      </c>
      <c r="Y268">
        <v>0</v>
      </c>
      <c r="Z268">
        <v>0</v>
      </c>
      <c r="AA268">
        <v>0</v>
      </c>
      <c r="AB268">
        <v>1</v>
      </c>
      <c r="AC268" t="s">
        <v>388</v>
      </c>
      <c r="AD268" t="s">
        <v>202</v>
      </c>
      <c r="AE268">
        <v>1.98</v>
      </c>
    </row>
    <row r="269" spans="1:31">
      <c r="A269" t="s">
        <v>389</v>
      </c>
      <c r="B269">
        <v>2012</v>
      </c>
      <c r="C269" t="s">
        <v>202</v>
      </c>
      <c r="D269" t="s">
        <v>108</v>
      </c>
      <c r="E269" t="s">
        <v>108</v>
      </c>
      <c r="F269" t="s">
        <v>129</v>
      </c>
      <c r="G269" t="s">
        <v>108</v>
      </c>
      <c r="H269" t="s">
        <v>108</v>
      </c>
      <c r="I269" t="s">
        <v>108</v>
      </c>
      <c r="J269" t="s">
        <v>108</v>
      </c>
      <c r="K269">
        <v>15.352417000000001</v>
      </c>
      <c r="L269">
        <v>4.6222110000000001</v>
      </c>
      <c r="M269">
        <v>7.4249999999999998</v>
      </c>
      <c r="N269">
        <v>26.821000000000002</v>
      </c>
      <c r="O269" t="s">
        <v>203</v>
      </c>
      <c r="P269" t="s">
        <v>390</v>
      </c>
      <c r="Q269">
        <v>11.468999999999999</v>
      </c>
      <c r="R269">
        <v>7.9269999999999996</v>
      </c>
      <c r="S269">
        <v>6315</v>
      </c>
      <c r="T269">
        <v>2020</v>
      </c>
      <c r="U269">
        <v>3054</v>
      </c>
      <c r="V269">
        <v>11033</v>
      </c>
      <c r="W269">
        <v>97</v>
      </c>
      <c r="X269">
        <v>20</v>
      </c>
      <c r="Y269">
        <v>0</v>
      </c>
      <c r="Z269">
        <v>0</v>
      </c>
      <c r="AA269">
        <v>0</v>
      </c>
      <c r="AB269">
        <v>1</v>
      </c>
      <c r="AC269" t="s">
        <v>324</v>
      </c>
      <c r="AD269" t="s">
        <v>202</v>
      </c>
      <c r="AE269">
        <v>1.58</v>
      </c>
    </row>
    <row r="270" spans="1:31">
      <c r="A270" t="s">
        <v>391</v>
      </c>
      <c r="B270">
        <v>2012</v>
      </c>
      <c r="C270" t="s">
        <v>202</v>
      </c>
      <c r="D270" t="s">
        <v>108</v>
      </c>
      <c r="E270" t="s">
        <v>108</v>
      </c>
      <c r="F270" t="s">
        <v>129</v>
      </c>
      <c r="G270" t="s">
        <v>108</v>
      </c>
      <c r="H270" t="s">
        <v>108</v>
      </c>
      <c r="I270" t="s">
        <v>114</v>
      </c>
      <c r="J270" t="s">
        <v>108</v>
      </c>
      <c r="K270">
        <v>10.839097000000001</v>
      </c>
      <c r="L270">
        <v>4.1290990000000001</v>
      </c>
      <c r="M270">
        <v>4.181</v>
      </c>
      <c r="N270">
        <v>21.841000000000001</v>
      </c>
      <c r="O270" t="s">
        <v>203</v>
      </c>
      <c r="P270" t="s">
        <v>392</v>
      </c>
      <c r="Q270">
        <v>11.002000000000001</v>
      </c>
      <c r="R270">
        <v>6.6580000000000004</v>
      </c>
      <c r="S270">
        <v>3569</v>
      </c>
      <c r="T270">
        <v>1383</v>
      </c>
      <c r="U270">
        <v>1377</v>
      </c>
      <c r="V270">
        <v>7192</v>
      </c>
      <c r="W270">
        <v>68</v>
      </c>
      <c r="X270">
        <v>10</v>
      </c>
      <c r="Y270">
        <v>0</v>
      </c>
      <c r="Z270">
        <v>0</v>
      </c>
      <c r="AA270">
        <v>0</v>
      </c>
      <c r="AB270">
        <v>1</v>
      </c>
      <c r="AC270" t="s">
        <v>393</v>
      </c>
      <c r="AD270" t="s">
        <v>202</v>
      </c>
      <c r="AE270">
        <v>1.18</v>
      </c>
    </row>
    <row r="271" spans="1:31">
      <c r="A271" t="s">
        <v>399</v>
      </c>
      <c r="B271">
        <v>2012</v>
      </c>
      <c r="C271" t="s">
        <v>202</v>
      </c>
      <c r="D271" t="s">
        <v>108</v>
      </c>
      <c r="E271" t="s">
        <v>130</v>
      </c>
      <c r="F271" t="s">
        <v>108</v>
      </c>
      <c r="G271" t="s">
        <v>108</v>
      </c>
      <c r="H271" t="s">
        <v>108</v>
      </c>
      <c r="I271" t="s">
        <v>108</v>
      </c>
      <c r="J271" t="s">
        <v>108</v>
      </c>
      <c r="K271">
        <v>20.556557000000002</v>
      </c>
      <c r="L271">
        <v>3.4911240000000001</v>
      </c>
      <c r="M271">
        <v>14.08</v>
      </c>
      <c r="N271">
        <v>28.373000000000001</v>
      </c>
      <c r="O271" t="s">
        <v>203</v>
      </c>
      <c r="P271" t="s">
        <v>400</v>
      </c>
      <c r="Q271">
        <v>7.8170000000000002</v>
      </c>
      <c r="R271">
        <v>6.4770000000000003</v>
      </c>
      <c r="S271">
        <v>10265</v>
      </c>
      <c r="T271">
        <v>1818</v>
      </c>
      <c r="U271">
        <v>7031</v>
      </c>
      <c r="V271">
        <v>14169</v>
      </c>
      <c r="W271">
        <v>223</v>
      </c>
      <c r="X271">
        <v>52</v>
      </c>
      <c r="Y271">
        <v>0</v>
      </c>
      <c r="Z271">
        <v>0</v>
      </c>
      <c r="AA271">
        <v>0</v>
      </c>
      <c r="AB271">
        <v>1</v>
      </c>
      <c r="AC271" t="s">
        <v>332</v>
      </c>
      <c r="AD271" t="s">
        <v>202</v>
      </c>
      <c r="AE271">
        <v>1.66</v>
      </c>
    </row>
    <row r="272" spans="1:31">
      <c r="A272" t="s">
        <v>401</v>
      </c>
      <c r="B272">
        <v>2012</v>
      </c>
      <c r="C272" t="s">
        <v>202</v>
      </c>
      <c r="D272" t="s">
        <v>108</v>
      </c>
      <c r="E272" t="s">
        <v>130</v>
      </c>
      <c r="F272" t="s">
        <v>108</v>
      </c>
      <c r="G272" t="s">
        <v>108</v>
      </c>
      <c r="H272" t="s">
        <v>108</v>
      </c>
      <c r="I272" t="s">
        <v>113</v>
      </c>
      <c r="J272" t="s">
        <v>108</v>
      </c>
      <c r="K272">
        <v>21.496593000000001</v>
      </c>
      <c r="L272">
        <v>4.8239729999999996</v>
      </c>
      <c r="M272">
        <v>12.746</v>
      </c>
      <c r="N272">
        <v>32.661000000000001</v>
      </c>
      <c r="O272" t="s">
        <v>203</v>
      </c>
      <c r="P272" t="s">
        <v>402</v>
      </c>
      <c r="Q272">
        <v>11.164999999999999</v>
      </c>
      <c r="R272">
        <v>8.7509999999999994</v>
      </c>
      <c r="S272">
        <v>5246</v>
      </c>
      <c r="T272">
        <v>1325</v>
      </c>
      <c r="U272">
        <v>3110</v>
      </c>
      <c r="V272">
        <v>7971</v>
      </c>
      <c r="W272">
        <v>121</v>
      </c>
      <c r="X272">
        <v>26</v>
      </c>
      <c r="Y272">
        <v>0</v>
      </c>
      <c r="Z272">
        <v>0</v>
      </c>
      <c r="AA272">
        <v>0</v>
      </c>
      <c r="AB272">
        <v>1</v>
      </c>
      <c r="AC272" t="s">
        <v>254</v>
      </c>
      <c r="AD272" t="s">
        <v>202</v>
      </c>
      <c r="AE272">
        <v>1.65</v>
      </c>
    </row>
    <row r="273" spans="1:31">
      <c r="A273" t="s">
        <v>403</v>
      </c>
      <c r="B273">
        <v>2012</v>
      </c>
      <c r="C273" t="s">
        <v>202</v>
      </c>
      <c r="D273" t="s">
        <v>108</v>
      </c>
      <c r="E273" t="s">
        <v>130</v>
      </c>
      <c r="F273" t="s">
        <v>108</v>
      </c>
      <c r="G273" t="s">
        <v>108</v>
      </c>
      <c r="H273" t="s">
        <v>108</v>
      </c>
      <c r="I273" t="s">
        <v>114</v>
      </c>
      <c r="J273" t="s">
        <v>108</v>
      </c>
      <c r="K273">
        <v>19.658080000000002</v>
      </c>
      <c r="L273">
        <v>4.4192729999999996</v>
      </c>
      <c r="M273">
        <v>11.686999999999999</v>
      </c>
      <c r="N273">
        <v>29.931000000000001</v>
      </c>
      <c r="O273" t="s">
        <v>203</v>
      </c>
      <c r="P273" t="s">
        <v>404</v>
      </c>
      <c r="Q273">
        <v>10.273</v>
      </c>
      <c r="R273">
        <v>7.9710000000000001</v>
      </c>
      <c r="S273">
        <v>5019</v>
      </c>
      <c r="T273">
        <v>1136</v>
      </c>
      <c r="U273">
        <v>2984</v>
      </c>
      <c r="V273">
        <v>7642</v>
      </c>
      <c r="W273">
        <v>102</v>
      </c>
      <c r="X273">
        <v>26</v>
      </c>
      <c r="Y273">
        <v>0</v>
      </c>
      <c r="Z273">
        <v>0</v>
      </c>
      <c r="AA273">
        <v>0</v>
      </c>
      <c r="AB273">
        <v>1</v>
      </c>
      <c r="AC273" t="s">
        <v>254</v>
      </c>
      <c r="AD273" t="s">
        <v>202</v>
      </c>
      <c r="AE273">
        <v>1.25</v>
      </c>
    </row>
    <row r="274" spans="1:31">
      <c r="A274" t="s">
        <v>406</v>
      </c>
      <c r="B274">
        <v>2012</v>
      </c>
      <c r="C274" t="s">
        <v>202</v>
      </c>
      <c r="D274" t="s">
        <v>131</v>
      </c>
      <c r="E274" t="s">
        <v>108</v>
      </c>
      <c r="F274" t="s">
        <v>108</v>
      </c>
      <c r="G274" t="s">
        <v>108</v>
      </c>
      <c r="H274" t="s">
        <v>108</v>
      </c>
      <c r="I274" t="s">
        <v>108</v>
      </c>
      <c r="J274" t="s">
        <v>108</v>
      </c>
      <c r="K274">
        <v>53.242942999999997</v>
      </c>
      <c r="L274">
        <v>2.1685660000000002</v>
      </c>
      <c r="M274">
        <v>48.892000000000003</v>
      </c>
      <c r="N274">
        <v>57.557000000000002</v>
      </c>
      <c r="O274" t="s">
        <v>203</v>
      </c>
      <c r="P274" t="s">
        <v>407</v>
      </c>
      <c r="Q274">
        <v>4.3140000000000001</v>
      </c>
      <c r="R274">
        <v>4.351</v>
      </c>
      <c r="S274">
        <v>93718</v>
      </c>
      <c r="T274">
        <v>4467</v>
      </c>
      <c r="U274">
        <v>86060</v>
      </c>
      <c r="V274">
        <v>101312</v>
      </c>
      <c r="W274">
        <v>1052</v>
      </c>
      <c r="X274">
        <v>570</v>
      </c>
      <c r="Y274">
        <v>0</v>
      </c>
      <c r="Z274">
        <v>0</v>
      </c>
      <c r="AA274">
        <v>0</v>
      </c>
      <c r="AB274">
        <v>1</v>
      </c>
      <c r="AC274" t="s">
        <v>408</v>
      </c>
      <c r="AD274" t="s">
        <v>202</v>
      </c>
      <c r="AE274">
        <v>1.99</v>
      </c>
    </row>
    <row r="275" spans="1:31">
      <c r="A275" t="s">
        <v>409</v>
      </c>
      <c r="B275">
        <v>2012</v>
      </c>
      <c r="C275" t="s">
        <v>202</v>
      </c>
      <c r="D275" t="s">
        <v>131</v>
      </c>
      <c r="E275" t="s">
        <v>108</v>
      </c>
      <c r="F275" t="s">
        <v>108</v>
      </c>
      <c r="G275" t="s">
        <v>108</v>
      </c>
      <c r="H275" t="s">
        <v>108</v>
      </c>
      <c r="I275" t="s">
        <v>113</v>
      </c>
      <c r="J275" t="s">
        <v>108</v>
      </c>
      <c r="K275">
        <v>52.411189</v>
      </c>
      <c r="L275">
        <v>2.293231</v>
      </c>
      <c r="M275">
        <v>47.811</v>
      </c>
      <c r="N275">
        <v>56.981000000000002</v>
      </c>
      <c r="O275" t="s">
        <v>203</v>
      </c>
      <c r="P275" t="s">
        <v>410</v>
      </c>
      <c r="Q275">
        <v>4.57</v>
      </c>
      <c r="R275">
        <v>4.5999999999999996</v>
      </c>
      <c r="S275">
        <v>51018</v>
      </c>
      <c r="T275">
        <v>2589</v>
      </c>
      <c r="U275">
        <v>46541</v>
      </c>
      <c r="V275">
        <v>55466</v>
      </c>
      <c r="W275">
        <v>697</v>
      </c>
      <c r="X275">
        <v>369</v>
      </c>
      <c r="Y275">
        <v>0</v>
      </c>
      <c r="Z275">
        <v>0</v>
      </c>
      <c r="AA275">
        <v>0</v>
      </c>
      <c r="AB275">
        <v>1</v>
      </c>
      <c r="AC275" t="s">
        <v>411</v>
      </c>
      <c r="AD275" t="s">
        <v>202</v>
      </c>
      <c r="AE275">
        <v>1.47</v>
      </c>
    </row>
    <row r="276" spans="1:31">
      <c r="A276" t="s">
        <v>412</v>
      </c>
      <c r="B276">
        <v>2012</v>
      </c>
      <c r="C276" t="s">
        <v>202</v>
      </c>
      <c r="D276" t="s">
        <v>131</v>
      </c>
      <c r="E276" t="s">
        <v>108</v>
      </c>
      <c r="F276" t="s">
        <v>108</v>
      </c>
      <c r="G276" t="s">
        <v>108</v>
      </c>
      <c r="H276" t="s">
        <v>108</v>
      </c>
      <c r="I276" t="s">
        <v>114</v>
      </c>
      <c r="J276" t="s">
        <v>108</v>
      </c>
      <c r="K276">
        <v>54.272005</v>
      </c>
      <c r="L276">
        <v>3.7309480000000002</v>
      </c>
      <c r="M276">
        <v>46.671999999999997</v>
      </c>
      <c r="N276">
        <v>61.728000000000002</v>
      </c>
      <c r="O276" t="s">
        <v>203</v>
      </c>
      <c r="P276" t="s">
        <v>413</v>
      </c>
      <c r="Q276">
        <v>7.4560000000000004</v>
      </c>
      <c r="R276">
        <v>7.6</v>
      </c>
      <c r="S276">
        <v>42700</v>
      </c>
      <c r="T276">
        <v>3386</v>
      </c>
      <c r="U276">
        <v>36720</v>
      </c>
      <c r="V276">
        <v>48567</v>
      </c>
      <c r="W276">
        <v>355</v>
      </c>
      <c r="X276">
        <v>201</v>
      </c>
      <c r="Y276">
        <v>0</v>
      </c>
      <c r="Z276">
        <v>0</v>
      </c>
      <c r="AA276">
        <v>0</v>
      </c>
      <c r="AB276">
        <v>1</v>
      </c>
      <c r="AC276" t="s">
        <v>374</v>
      </c>
      <c r="AD276" t="s">
        <v>202</v>
      </c>
      <c r="AE276">
        <v>1.99</v>
      </c>
    </row>
    <row r="277" spans="1:31">
      <c r="A277" t="s">
        <v>419</v>
      </c>
      <c r="B277">
        <v>2006</v>
      </c>
      <c r="C277" t="s">
        <v>420</v>
      </c>
      <c r="D277" t="s">
        <v>108</v>
      </c>
      <c r="E277" t="s">
        <v>108</v>
      </c>
      <c r="F277" t="s">
        <v>108</v>
      </c>
      <c r="G277" t="s">
        <v>108</v>
      </c>
      <c r="H277" t="s">
        <v>109</v>
      </c>
      <c r="I277" t="s">
        <v>108</v>
      </c>
      <c r="J277" t="s">
        <v>108</v>
      </c>
      <c r="K277">
        <v>25.270745999999999</v>
      </c>
      <c r="L277">
        <v>3.8893849999999999</v>
      </c>
      <c r="M277">
        <v>17.939</v>
      </c>
      <c r="N277">
        <v>33.805999999999997</v>
      </c>
      <c r="O277" t="s">
        <v>203</v>
      </c>
      <c r="P277" t="s">
        <v>421</v>
      </c>
      <c r="Q277">
        <v>8.5359999999999996</v>
      </c>
      <c r="R277">
        <v>7.3319999999999999</v>
      </c>
      <c r="S277">
        <v>15972</v>
      </c>
      <c r="T277">
        <v>2682</v>
      </c>
      <c r="U277">
        <v>11338</v>
      </c>
      <c r="V277">
        <v>21367</v>
      </c>
      <c r="W277">
        <v>209</v>
      </c>
      <c r="X277">
        <v>49</v>
      </c>
      <c r="Y277">
        <v>0</v>
      </c>
      <c r="Z277">
        <v>0</v>
      </c>
      <c r="AA277">
        <v>0</v>
      </c>
      <c r="AB277">
        <v>1</v>
      </c>
      <c r="AC277" t="s">
        <v>422</v>
      </c>
      <c r="AD277" t="s">
        <v>420</v>
      </c>
      <c r="AE277">
        <v>1.67</v>
      </c>
    </row>
    <row r="278" spans="1:31">
      <c r="A278" t="s">
        <v>423</v>
      </c>
      <c r="B278">
        <v>2006</v>
      </c>
      <c r="C278" t="s">
        <v>420</v>
      </c>
      <c r="D278" t="s">
        <v>108</v>
      </c>
      <c r="E278" t="s">
        <v>108</v>
      </c>
      <c r="F278" t="s">
        <v>108</v>
      </c>
      <c r="G278" t="s">
        <v>108</v>
      </c>
      <c r="H278" t="s">
        <v>115</v>
      </c>
      <c r="I278" t="s">
        <v>108</v>
      </c>
      <c r="J278" t="s">
        <v>108</v>
      </c>
      <c r="K278">
        <v>21.816199999999998</v>
      </c>
      <c r="L278">
        <v>3.2216719999999999</v>
      </c>
      <c r="M278">
        <v>15.769</v>
      </c>
      <c r="N278">
        <v>28.904</v>
      </c>
      <c r="O278" t="s">
        <v>203</v>
      </c>
      <c r="P278" t="s">
        <v>424</v>
      </c>
      <c r="Q278">
        <v>7.0880000000000001</v>
      </c>
      <c r="R278">
        <v>6.0469999999999997</v>
      </c>
      <c r="S278">
        <v>17498</v>
      </c>
      <c r="T278">
        <v>2828</v>
      </c>
      <c r="U278">
        <v>12648</v>
      </c>
      <c r="V278">
        <v>23184</v>
      </c>
      <c r="W278">
        <v>310</v>
      </c>
      <c r="X278">
        <v>56</v>
      </c>
      <c r="Y278">
        <v>0</v>
      </c>
      <c r="Z278">
        <v>0</v>
      </c>
      <c r="AA278">
        <v>0</v>
      </c>
      <c r="AB278">
        <v>1</v>
      </c>
      <c r="AC278" t="s">
        <v>299</v>
      </c>
      <c r="AD278" t="s">
        <v>420</v>
      </c>
      <c r="AE278">
        <v>1.88</v>
      </c>
    </row>
    <row r="279" spans="1:31">
      <c r="A279" t="s">
        <v>426</v>
      </c>
      <c r="B279">
        <v>2006</v>
      </c>
      <c r="C279" t="s">
        <v>420</v>
      </c>
      <c r="D279" t="s">
        <v>108</v>
      </c>
      <c r="E279" t="s">
        <v>108</v>
      </c>
      <c r="F279" t="s">
        <v>108</v>
      </c>
      <c r="G279" t="s">
        <v>108</v>
      </c>
      <c r="H279" t="s">
        <v>117</v>
      </c>
      <c r="I279" t="s">
        <v>108</v>
      </c>
      <c r="J279" t="s">
        <v>108</v>
      </c>
      <c r="K279">
        <v>14.013581</v>
      </c>
      <c r="L279">
        <v>1.8982669999999999</v>
      </c>
      <c r="M279">
        <v>10.478999999999999</v>
      </c>
      <c r="N279">
        <v>18.2</v>
      </c>
      <c r="O279" t="s">
        <v>203</v>
      </c>
      <c r="P279" t="s">
        <v>427</v>
      </c>
      <c r="Q279">
        <v>4.1859999999999999</v>
      </c>
      <c r="R279">
        <v>3.5339999999999998</v>
      </c>
      <c r="S279">
        <v>21567</v>
      </c>
      <c r="T279">
        <v>3148</v>
      </c>
      <c r="U279">
        <v>16128</v>
      </c>
      <c r="V279">
        <v>28009</v>
      </c>
      <c r="W279">
        <v>699</v>
      </c>
      <c r="X279">
        <v>104</v>
      </c>
      <c r="Y279">
        <v>0</v>
      </c>
      <c r="Z279">
        <v>0</v>
      </c>
      <c r="AA279">
        <v>0</v>
      </c>
      <c r="AB279">
        <v>1</v>
      </c>
      <c r="AC279" t="s">
        <v>428</v>
      </c>
      <c r="AD279" t="s">
        <v>420</v>
      </c>
      <c r="AE279">
        <v>2.09</v>
      </c>
    </row>
    <row r="280" spans="1:31">
      <c r="A280" t="s">
        <v>429</v>
      </c>
      <c r="B280">
        <v>2006</v>
      </c>
      <c r="C280" t="s">
        <v>420</v>
      </c>
      <c r="D280" t="s">
        <v>108</v>
      </c>
      <c r="E280" t="s">
        <v>108</v>
      </c>
      <c r="F280" t="s">
        <v>108</v>
      </c>
      <c r="G280" t="s">
        <v>108</v>
      </c>
      <c r="H280" t="s">
        <v>119</v>
      </c>
      <c r="I280" t="s">
        <v>108</v>
      </c>
      <c r="J280" t="s">
        <v>108</v>
      </c>
      <c r="K280">
        <v>11.422447</v>
      </c>
      <c r="L280">
        <v>1.4185559999999999</v>
      </c>
      <c r="M280">
        <v>8.7780000000000005</v>
      </c>
      <c r="N280">
        <v>14.529</v>
      </c>
      <c r="O280" t="s">
        <v>203</v>
      </c>
      <c r="P280" t="s">
        <v>430</v>
      </c>
      <c r="Q280">
        <v>3.1070000000000002</v>
      </c>
      <c r="R280">
        <v>2.6440000000000001</v>
      </c>
      <c r="S280">
        <v>16097</v>
      </c>
      <c r="T280">
        <v>2069</v>
      </c>
      <c r="U280">
        <v>12371</v>
      </c>
      <c r="V280">
        <v>20476</v>
      </c>
      <c r="W280">
        <v>706</v>
      </c>
      <c r="X280">
        <v>86</v>
      </c>
      <c r="Y280">
        <v>0</v>
      </c>
      <c r="Z280">
        <v>0</v>
      </c>
      <c r="AA280">
        <v>0</v>
      </c>
      <c r="AB280">
        <v>1</v>
      </c>
      <c r="AC280" t="s">
        <v>415</v>
      </c>
      <c r="AD280" t="s">
        <v>420</v>
      </c>
      <c r="AE280">
        <v>1.4</v>
      </c>
    </row>
    <row r="281" spans="1:31">
      <c r="A281" t="s">
        <v>432</v>
      </c>
      <c r="B281">
        <v>2006</v>
      </c>
      <c r="C281" t="s">
        <v>420</v>
      </c>
      <c r="D281" t="s">
        <v>108</v>
      </c>
      <c r="E281" t="s">
        <v>108</v>
      </c>
      <c r="F281" t="s">
        <v>108</v>
      </c>
      <c r="G281" t="s">
        <v>108</v>
      </c>
      <c r="H281" t="s">
        <v>120</v>
      </c>
      <c r="I281" t="s">
        <v>108</v>
      </c>
      <c r="J281" t="s">
        <v>108</v>
      </c>
      <c r="K281">
        <v>5.913322</v>
      </c>
      <c r="L281">
        <v>1.1737409999999999</v>
      </c>
      <c r="M281">
        <v>3.8220000000000001</v>
      </c>
      <c r="N281">
        <v>8.6760000000000002</v>
      </c>
      <c r="O281" t="s">
        <v>203</v>
      </c>
      <c r="P281" t="s">
        <v>433</v>
      </c>
      <c r="Q281">
        <v>2.7629999999999999</v>
      </c>
      <c r="R281">
        <v>2.0910000000000002</v>
      </c>
      <c r="S281">
        <v>7386</v>
      </c>
      <c r="T281">
        <v>1458</v>
      </c>
      <c r="U281">
        <v>4774</v>
      </c>
      <c r="V281">
        <v>10837</v>
      </c>
      <c r="W281">
        <v>538</v>
      </c>
      <c r="X281">
        <v>42</v>
      </c>
      <c r="Y281">
        <v>0</v>
      </c>
      <c r="Z281">
        <v>0</v>
      </c>
      <c r="AA281">
        <v>0</v>
      </c>
      <c r="AB281">
        <v>1</v>
      </c>
      <c r="AC281" t="s">
        <v>331</v>
      </c>
      <c r="AD281" t="s">
        <v>420</v>
      </c>
      <c r="AE281">
        <v>1.33</v>
      </c>
    </row>
    <row r="282" spans="1:31">
      <c r="A282" t="s">
        <v>434</v>
      </c>
      <c r="B282">
        <v>2006</v>
      </c>
      <c r="C282" t="s">
        <v>420</v>
      </c>
      <c r="D282" t="s">
        <v>108</v>
      </c>
      <c r="E282" t="s">
        <v>108</v>
      </c>
      <c r="F282" t="s">
        <v>108</v>
      </c>
      <c r="G282" t="s">
        <v>108</v>
      </c>
      <c r="H282" t="s">
        <v>121</v>
      </c>
      <c r="I282" t="s">
        <v>108</v>
      </c>
      <c r="J282" t="s">
        <v>108</v>
      </c>
      <c r="K282">
        <v>3.4945719999999998</v>
      </c>
      <c r="L282">
        <v>1.1894830000000001</v>
      </c>
      <c r="M282">
        <v>1.554</v>
      </c>
      <c r="N282">
        <v>6.6779999999999999</v>
      </c>
      <c r="O282" t="s">
        <v>203</v>
      </c>
      <c r="P282" t="s">
        <v>435</v>
      </c>
      <c r="Q282">
        <v>3.1840000000000002</v>
      </c>
      <c r="R282">
        <v>1.9410000000000001</v>
      </c>
      <c r="S282">
        <v>2317</v>
      </c>
      <c r="T282">
        <v>789</v>
      </c>
      <c r="U282">
        <v>1030</v>
      </c>
      <c r="V282">
        <v>4428</v>
      </c>
      <c r="W282">
        <v>313</v>
      </c>
      <c r="X282">
        <v>14</v>
      </c>
      <c r="Y282">
        <v>0</v>
      </c>
      <c r="Z282">
        <v>0</v>
      </c>
      <c r="AA282">
        <v>0</v>
      </c>
      <c r="AB282">
        <v>1</v>
      </c>
      <c r="AC282" t="s">
        <v>235</v>
      </c>
      <c r="AD282" t="s">
        <v>420</v>
      </c>
      <c r="AE282">
        <v>1.31</v>
      </c>
    </row>
    <row r="283" spans="1:31">
      <c r="A283" t="s">
        <v>436</v>
      </c>
      <c r="B283">
        <v>2006</v>
      </c>
      <c r="C283" t="s">
        <v>420</v>
      </c>
      <c r="D283" t="s">
        <v>108</v>
      </c>
      <c r="E283" t="s">
        <v>108</v>
      </c>
      <c r="F283" t="s">
        <v>108</v>
      </c>
      <c r="G283" t="s">
        <v>108</v>
      </c>
      <c r="H283" t="s">
        <v>123</v>
      </c>
      <c r="I283" t="s">
        <v>108</v>
      </c>
      <c r="J283" t="s">
        <v>108</v>
      </c>
      <c r="K283">
        <v>1.158255</v>
      </c>
      <c r="L283">
        <v>0.75146100000000005</v>
      </c>
      <c r="M283">
        <v>0.17899999999999999</v>
      </c>
      <c r="N283">
        <v>3.7690000000000001</v>
      </c>
      <c r="O283" t="s">
        <v>203</v>
      </c>
      <c r="P283" t="s">
        <v>437</v>
      </c>
      <c r="Q283">
        <v>2.6110000000000002</v>
      </c>
      <c r="R283">
        <v>0.97899999999999998</v>
      </c>
      <c r="S283">
        <v>361</v>
      </c>
      <c r="T283">
        <v>234</v>
      </c>
      <c r="U283">
        <v>56</v>
      </c>
      <c r="V283">
        <v>1175</v>
      </c>
      <c r="W283">
        <v>152</v>
      </c>
      <c r="X283">
        <v>4</v>
      </c>
      <c r="Y283">
        <v>0</v>
      </c>
      <c r="Z283">
        <v>0</v>
      </c>
      <c r="AA283">
        <v>0</v>
      </c>
      <c r="AB283">
        <v>1</v>
      </c>
      <c r="AC283" t="s">
        <v>283</v>
      </c>
      <c r="AD283" t="s">
        <v>420</v>
      </c>
      <c r="AE283">
        <v>0.74</v>
      </c>
    </row>
    <row r="284" spans="1:31">
      <c r="A284" t="s">
        <v>438</v>
      </c>
      <c r="B284">
        <v>2006</v>
      </c>
      <c r="C284" t="s">
        <v>420</v>
      </c>
      <c r="D284" t="s">
        <v>108</v>
      </c>
      <c r="E284" t="s">
        <v>108</v>
      </c>
      <c r="F284" t="s">
        <v>108</v>
      </c>
      <c r="G284" t="s">
        <v>108</v>
      </c>
      <c r="H284" t="s">
        <v>124</v>
      </c>
      <c r="I284" t="s">
        <v>108</v>
      </c>
      <c r="J284" t="s">
        <v>108</v>
      </c>
      <c r="K284">
        <v>2.0375760000000001</v>
      </c>
      <c r="L284">
        <v>1.3658429999999999</v>
      </c>
      <c r="M284">
        <v>0.28999999999999998</v>
      </c>
      <c r="N284">
        <v>6.7789999999999999</v>
      </c>
      <c r="O284" t="s">
        <v>203</v>
      </c>
      <c r="P284" t="s">
        <v>439</v>
      </c>
      <c r="Q284">
        <v>4.7409999999999997</v>
      </c>
      <c r="R284">
        <v>1.748</v>
      </c>
      <c r="S284">
        <v>197</v>
      </c>
      <c r="T284">
        <v>129</v>
      </c>
      <c r="U284">
        <v>28</v>
      </c>
      <c r="V284">
        <v>655</v>
      </c>
      <c r="W284">
        <v>54</v>
      </c>
      <c r="X284">
        <v>3</v>
      </c>
      <c r="Y284">
        <v>0</v>
      </c>
      <c r="Z284">
        <v>0</v>
      </c>
      <c r="AA284">
        <v>0</v>
      </c>
      <c r="AB284">
        <v>1</v>
      </c>
      <c r="AC284" t="s">
        <v>283</v>
      </c>
      <c r="AD284" t="s">
        <v>420</v>
      </c>
      <c r="AE284">
        <v>0.5</v>
      </c>
    </row>
    <row r="285" spans="1:31">
      <c r="A285" t="s">
        <v>440</v>
      </c>
      <c r="B285">
        <v>2006</v>
      </c>
      <c r="C285" t="s">
        <v>420</v>
      </c>
      <c r="D285" t="s">
        <v>108</v>
      </c>
      <c r="E285" t="s">
        <v>108</v>
      </c>
      <c r="F285" t="s">
        <v>108</v>
      </c>
      <c r="G285" t="s">
        <v>108</v>
      </c>
      <c r="H285" t="s">
        <v>108</v>
      </c>
      <c r="I285" t="s">
        <v>108</v>
      </c>
      <c r="J285" t="s">
        <v>108</v>
      </c>
      <c r="K285">
        <v>12.143231999999999</v>
      </c>
      <c r="L285">
        <v>0.73061799999999999</v>
      </c>
      <c r="M285">
        <v>10.743</v>
      </c>
      <c r="N285">
        <v>13.656000000000001</v>
      </c>
      <c r="O285" t="s">
        <v>203</v>
      </c>
      <c r="P285" t="s">
        <v>441</v>
      </c>
      <c r="Q285">
        <v>1.512</v>
      </c>
      <c r="R285">
        <v>1.4</v>
      </c>
      <c r="S285">
        <v>81397</v>
      </c>
      <c r="T285">
        <v>5480</v>
      </c>
      <c r="U285">
        <v>72009</v>
      </c>
      <c r="V285">
        <v>91535</v>
      </c>
      <c r="W285">
        <v>2981</v>
      </c>
      <c r="X285">
        <v>358</v>
      </c>
      <c r="Y285">
        <v>0</v>
      </c>
      <c r="Z285">
        <v>0</v>
      </c>
      <c r="AA285">
        <v>0</v>
      </c>
      <c r="AB285">
        <v>1</v>
      </c>
      <c r="AC285" t="s">
        <v>442</v>
      </c>
      <c r="AD285" t="s">
        <v>420</v>
      </c>
      <c r="AE285">
        <v>1.49</v>
      </c>
    </row>
    <row r="286" spans="1:31">
      <c r="A286" t="s">
        <v>446</v>
      </c>
      <c r="B286">
        <v>2006</v>
      </c>
      <c r="C286" t="s">
        <v>420</v>
      </c>
      <c r="D286" t="s">
        <v>108</v>
      </c>
      <c r="E286" t="s">
        <v>108</v>
      </c>
      <c r="F286" t="s">
        <v>108</v>
      </c>
      <c r="G286" t="s">
        <v>108</v>
      </c>
      <c r="H286" t="s">
        <v>108</v>
      </c>
      <c r="I286" t="s">
        <v>113</v>
      </c>
      <c r="J286" t="s">
        <v>108</v>
      </c>
      <c r="K286">
        <v>11.593140999999999</v>
      </c>
      <c r="L286">
        <v>1.0178860000000001</v>
      </c>
      <c r="M286">
        <v>9.6649999999999991</v>
      </c>
      <c r="N286">
        <v>13.753</v>
      </c>
      <c r="O286" t="s">
        <v>203</v>
      </c>
      <c r="P286" t="s">
        <v>447</v>
      </c>
      <c r="Q286">
        <v>2.16</v>
      </c>
      <c r="R286">
        <v>1.9279999999999999</v>
      </c>
      <c r="S286">
        <v>37792</v>
      </c>
      <c r="T286">
        <v>3680</v>
      </c>
      <c r="U286">
        <v>31506</v>
      </c>
      <c r="V286">
        <v>44834</v>
      </c>
      <c r="W286">
        <v>1729</v>
      </c>
      <c r="X286">
        <v>209</v>
      </c>
      <c r="Y286">
        <v>0</v>
      </c>
      <c r="Z286">
        <v>0</v>
      </c>
      <c r="AA286">
        <v>0</v>
      </c>
      <c r="AB286">
        <v>1</v>
      </c>
      <c r="AC286" t="s">
        <v>448</v>
      </c>
      <c r="AD286" t="s">
        <v>420</v>
      </c>
      <c r="AE286">
        <v>1.75</v>
      </c>
    </row>
    <row r="287" spans="1:31">
      <c r="A287" t="s">
        <v>450</v>
      </c>
      <c r="B287">
        <v>2006</v>
      </c>
      <c r="C287" t="s">
        <v>420</v>
      </c>
      <c r="D287" t="s">
        <v>108</v>
      </c>
      <c r="E287" t="s">
        <v>108</v>
      </c>
      <c r="F287" t="s">
        <v>108</v>
      </c>
      <c r="G287" t="s">
        <v>108</v>
      </c>
      <c r="H287" t="s">
        <v>108</v>
      </c>
      <c r="I287" t="s">
        <v>114</v>
      </c>
      <c r="J287" t="s">
        <v>108</v>
      </c>
      <c r="K287">
        <v>12.664035999999999</v>
      </c>
      <c r="L287">
        <v>1.2178089999999999</v>
      </c>
      <c r="M287">
        <v>10.362</v>
      </c>
      <c r="N287">
        <v>15.265000000000001</v>
      </c>
      <c r="O287" t="s">
        <v>203</v>
      </c>
      <c r="P287" t="s">
        <v>451</v>
      </c>
      <c r="Q287">
        <v>2.601</v>
      </c>
      <c r="R287">
        <v>2.302</v>
      </c>
      <c r="S287">
        <v>43604</v>
      </c>
      <c r="T287">
        <v>4435</v>
      </c>
      <c r="U287">
        <v>35680</v>
      </c>
      <c r="V287">
        <v>52561</v>
      </c>
      <c r="W287">
        <v>1252</v>
      </c>
      <c r="X287">
        <v>149</v>
      </c>
      <c r="Y287">
        <v>0</v>
      </c>
      <c r="Z287">
        <v>0</v>
      </c>
      <c r="AA287">
        <v>0</v>
      </c>
      <c r="AB287">
        <v>1</v>
      </c>
      <c r="AC287" t="s">
        <v>452</v>
      </c>
      <c r="AD287" t="s">
        <v>420</v>
      </c>
      <c r="AE287">
        <v>1.68</v>
      </c>
    </row>
    <row r="288" spans="1:31">
      <c r="A288" t="s">
        <v>459</v>
      </c>
      <c r="B288">
        <v>2006</v>
      </c>
      <c r="C288" t="s">
        <v>420</v>
      </c>
      <c r="D288" t="s">
        <v>108</v>
      </c>
      <c r="E288" t="s">
        <v>108</v>
      </c>
      <c r="F288" t="s">
        <v>108</v>
      </c>
      <c r="G288" t="s">
        <v>127</v>
      </c>
      <c r="H288" t="s">
        <v>108</v>
      </c>
      <c r="I288" t="s">
        <v>108</v>
      </c>
      <c r="J288" t="s">
        <v>108</v>
      </c>
      <c r="K288">
        <v>11.220606999999999</v>
      </c>
      <c r="L288">
        <v>0.87605900000000003</v>
      </c>
      <c r="M288">
        <v>9.5549999999999997</v>
      </c>
      <c r="N288">
        <v>13.064</v>
      </c>
      <c r="O288" t="s">
        <v>203</v>
      </c>
      <c r="P288" t="s">
        <v>460</v>
      </c>
      <c r="Q288">
        <v>1.8440000000000001</v>
      </c>
      <c r="R288">
        <v>1.6659999999999999</v>
      </c>
      <c r="S288">
        <v>56989</v>
      </c>
      <c r="T288">
        <v>4929</v>
      </c>
      <c r="U288">
        <v>48528</v>
      </c>
      <c r="V288">
        <v>66352</v>
      </c>
      <c r="W288">
        <v>1822</v>
      </c>
      <c r="X288">
        <v>194</v>
      </c>
      <c r="Y288">
        <v>0</v>
      </c>
      <c r="Z288">
        <v>0</v>
      </c>
      <c r="AA288">
        <v>0</v>
      </c>
      <c r="AB288">
        <v>1</v>
      </c>
      <c r="AC288" t="s">
        <v>461</v>
      </c>
      <c r="AD288" t="s">
        <v>420</v>
      </c>
      <c r="AE288">
        <v>1.4</v>
      </c>
    </row>
    <row r="289" spans="1:31">
      <c r="A289" t="s">
        <v>462</v>
      </c>
      <c r="B289">
        <v>2006</v>
      </c>
      <c r="C289" t="s">
        <v>420</v>
      </c>
      <c r="D289" t="s">
        <v>108</v>
      </c>
      <c r="E289" t="s">
        <v>108</v>
      </c>
      <c r="F289" t="s">
        <v>108</v>
      </c>
      <c r="G289" t="s">
        <v>127</v>
      </c>
      <c r="H289" t="s">
        <v>108</v>
      </c>
      <c r="I289" t="s">
        <v>113</v>
      </c>
      <c r="J289" t="s">
        <v>108</v>
      </c>
      <c r="K289">
        <v>10.105337</v>
      </c>
      <c r="L289">
        <v>1.2085950000000001</v>
      </c>
      <c r="M289">
        <v>7.851</v>
      </c>
      <c r="N289">
        <v>12.746</v>
      </c>
      <c r="O289" t="s">
        <v>203</v>
      </c>
      <c r="P289" t="s">
        <v>463</v>
      </c>
      <c r="Q289">
        <v>2.641</v>
      </c>
      <c r="R289">
        <v>2.254</v>
      </c>
      <c r="S289">
        <v>25437</v>
      </c>
      <c r="T289">
        <v>3267</v>
      </c>
      <c r="U289">
        <v>19763</v>
      </c>
      <c r="V289">
        <v>32083</v>
      </c>
      <c r="W289">
        <v>1077</v>
      </c>
      <c r="X289">
        <v>108</v>
      </c>
      <c r="Y289">
        <v>0</v>
      </c>
      <c r="Z289">
        <v>0</v>
      </c>
      <c r="AA289">
        <v>0</v>
      </c>
      <c r="AB289">
        <v>1</v>
      </c>
      <c r="AC289" t="s">
        <v>267</v>
      </c>
      <c r="AD289" t="s">
        <v>420</v>
      </c>
      <c r="AE289">
        <v>1.73</v>
      </c>
    </row>
    <row r="290" spans="1:31">
      <c r="A290" t="s">
        <v>464</v>
      </c>
      <c r="B290">
        <v>2006</v>
      </c>
      <c r="C290" t="s">
        <v>420</v>
      </c>
      <c r="D290" t="s">
        <v>108</v>
      </c>
      <c r="E290" t="s">
        <v>108</v>
      </c>
      <c r="F290" t="s">
        <v>108</v>
      </c>
      <c r="G290" t="s">
        <v>127</v>
      </c>
      <c r="H290" t="s">
        <v>108</v>
      </c>
      <c r="I290" t="s">
        <v>114</v>
      </c>
      <c r="J290" t="s">
        <v>108</v>
      </c>
      <c r="K290">
        <v>12.316439000000001</v>
      </c>
      <c r="L290">
        <v>1.5057259999999999</v>
      </c>
      <c r="M290">
        <v>9.5039999999999996</v>
      </c>
      <c r="N290">
        <v>15.606</v>
      </c>
      <c r="O290" t="s">
        <v>203</v>
      </c>
      <c r="P290" t="s">
        <v>465</v>
      </c>
      <c r="Q290">
        <v>3.29</v>
      </c>
      <c r="R290">
        <v>2.8130000000000002</v>
      </c>
      <c r="S290">
        <v>31552</v>
      </c>
      <c r="T290">
        <v>4036</v>
      </c>
      <c r="U290">
        <v>24347</v>
      </c>
      <c r="V290">
        <v>39980</v>
      </c>
      <c r="W290">
        <v>745</v>
      </c>
      <c r="X290">
        <v>86</v>
      </c>
      <c r="Y290">
        <v>0</v>
      </c>
      <c r="Z290">
        <v>0</v>
      </c>
      <c r="AA290">
        <v>0</v>
      </c>
      <c r="AB290">
        <v>1</v>
      </c>
      <c r="AC290" t="s">
        <v>466</v>
      </c>
      <c r="AD290" t="s">
        <v>420</v>
      </c>
      <c r="AE290">
        <v>1.56</v>
      </c>
    </row>
    <row r="291" spans="1:31">
      <c r="A291" t="s">
        <v>467</v>
      </c>
      <c r="B291">
        <v>2006</v>
      </c>
      <c r="C291" t="s">
        <v>420</v>
      </c>
      <c r="D291" t="s">
        <v>108</v>
      </c>
      <c r="E291" t="s">
        <v>108</v>
      </c>
      <c r="F291" t="s">
        <v>129</v>
      </c>
      <c r="G291" t="s">
        <v>108</v>
      </c>
      <c r="H291" t="s">
        <v>108</v>
      </c>
      <c r="I291" t="s">
        <v>108</v>
      </c>
      <c r="J291" t="s">
        <v>108</v>
      </c>
      <c r="K291">
        <v>6.5322110000000002</v>
      </c>
      <c r="L291">
        <v>4.2464190000000004</v>
      </c>
      <c r="M291">
        <v>0.94</v>
      </c>
      <c r="N291">
        <v>20.571000000000002</v>
      </c>
      <c r="O291" t="s">
        <v>203</v>
      </c>
      <c r="P291" t="s">
        <v>468</v>
      </c>
      <c r="Q291">
        <v>14.039</v>
      </c>
      <c r="R291">
        <v>5.5919999999999996</v>
      </c>
      <c r="S291">
        <v>2180</v>
      </c>
      <c r="T291">
        <v>1455</v>
      </c>
      <c r="U291">
        <v>314</v>
      </c>
      <c r="V291">
        <v>6864</v>
      </c>
      <c r="W291">
        <v>179</v>
      </c>
      <c r="X291">
        <v>6</v>
      </c>
      <c r="Y291">
        <v>0</v>
      </c>
      <c r="Z291">
        <v>0</v>
      </c>
      <c r="AA291">
        <v>0</v>
      </c>
      <c r="AB291">
        <v>1</v>
      </c>
      <c r="AC291" t="s">
        <v>469</v>
      </c>
      <c r="AD291" t="s">
        <v>420</v>
      </c>
      <c r="AE291">
        <v>5.26</v>
      </c>
    </row>
    <row r="292" spans="1:31">
      <c r="A292" t="s">
        <v>470</v>
      </c>
      <c r="B292">
        <v>2006</v>
      </c>
      <c r="C292" t="s">
        <v>420</v>
      </c>
      <c r="D292" t="s">
        <v>108</v>
      </c>
      <c r="E292" t="s">
        <v>108</v>
      </c>
      <c r="F292" t="s">
        <v>129</v>
      </c>
      <c r="G292" t="s">
        <v>108</v>
      </c>
      <c r="H292" t="s">
        <v>108</v>
      </c>
      <c r="I292" t="s">
        <v>113</v>
      </c>
      <c r="J292" t="s">
        <v>108</v>
      </c>
      <c r="K292">
        <v>18.200551999999998</v>
      </c>
      <c r="L292">
        <v>16.695219999999999</v>
      </c>
      <c r="M292">
        <v>0.45</v>
      </c>
      <c r="N292">
        <v>67.924000000000007</v>
      </c>
      <c r="O292" t="s">
        <v>203</v>
      </c>
      <c r="P292" t="s">
        <v>471</v>
      </c>
      <c r="Q292">
        <v>49.723999999999997</v>
      </c>
      <c r="R292">
        <v>17.751000000000001</v>
      </c>
      <c r="S292">
        <v>1503</v>
      </c>
      <c r="T292">
        <v>1395</v>
      </c>
      <c r="U292">
        <v>37</v>
      </c>
      <c r="V292">
        <v>5611</v>
      </c>
      <c r="W292">
        <v>47</v>
      </c>
      <c r="X292">
        <v>2</v>
      </c>
      <c r="Y292">
        <v>0</v>
      </c>
      <c r="Z292">
        <v>0</v>
      </c>
      <c r="AA292">
        <v>0</v>
      </c>
      <c r="AB292">
        <v>1</v>
      </c>
      <c r="AC292" t="s">
        <v>472</v>
      </c>
      <c r="AD292" t="s">
        <v>420</v>
      </c>
      <c r="AE292">
        <v>8.61</v>
      </c>
    </row>
    <row r="293" spans="1:31">
      <c r="A293" t="s">
        <v>473</v>
      </c>
      <c r="B293">
        <v>2006</v>
      </c>
      <c r="C293" t="s">
        <v>420</v>
      </c>
      <c r="D293" t="s">
        <v>108</v>
      </c>
      <c r="E293" t="s">
        <v>108</v>
      </c>
      <c r="F293" t="s">
        <v>129</v>
      </c>
      <c r="G293" t="s">
        <v>108</v>
      </c>
      <c r="H293" t="s">
        <v>108</v>
      </c>
      <c r="I293" t="s">
        <v>114</v>
      </c>
      <c r="J293" t="s">
        <v>108</v>
      </c>
      <c r="K293">
        <v>2.69347</v>
      </c>
      <c r="L293">
        <v>1.5214110000000001</v>
      </c>
      <c r="M293">
        <v>0.57399999999999995</v>
      </c>
      <c r="N293">
        <v>7.585</v>
      </c>
      <c r="O293" t="s">
        <v>203</v>
      </c>
      <c r="P293" t="s">
        <v>474</v>
      </c>
      <c r="Q293">
        <v>4.891</v>
      </c>
      <c r="R293">
        <v>2.12</v>
      </c>
      <c r="S293">
        <v>676</v>
      </c>
      <c r="T293">
        <v>394</v>
      </c>
      <c r="U293">
        <v>144</v>
      </c>
      <c r="V293">
        <v>1904</v>
      </c>
      <c r="W293">
        <v>132</v>
      </c>
      <c r="X293">
        <v>4</v>
      </c>
      <c r="Y293">
        <v>0</v>
      </c>
      <c r="Z293">
        <v>0</v>
      </c>
      <c r="AA293">
        <v>0</v>
      </c>
      <c r="AB293">
        <v>1</v>
      </c>
      <c r="AC293" t="s">
        <v>236</v>
      </c>
      <c r="AD293" t="s">
        <v>420</v>
      </c>
      <c r="AE293">
        <v>1.1599999999999999</v>
      </c>
    </row>
    <row r="294" spans="1:31">
      <c r="A294" t="s">
        <v>476</v>
      </c>
      <c r="B294">
        <v>2006</v>
      </c>
      <c r="C294" t="s">
        <v>420</v>
      </c>
      <c r="D294" t="s">
        <v>108</v>
      </c>
      <c r="E294" t="s">
        <v>130</v>
      </c>
      <c r="F294" t="s">
        <v>108</v>
      </c>
      <c r="G294" t="s">
        <v>108</v>
      </c>
      <c r="H294" t="s">
        <v>108</v>
      </c>
      <c r="I294" t="s">
        <v>108</v>
      </c>
      <c r="J294" t="s">
        <v>108</v>
      </c>
      <c r="K294">
        <v>15.020478000000001</v>
      </c>
      <c r="L294">
        <v>2.862517</v>
      </c>
      <c r="M294">
        <v>9.8149999999999995</v>
      </c>
      <c r="N294">
        <v>21.603000000000002</v>
      </c>
      <c r="O294" t="s">
        <v>203</v>
      </c>
      <c r="P294" t="s">
        <v>477</v>
      </c>
      <c r="Q294">
        <v>6.5819999999999999</v>
      </c>
      <c r="R294">
        <v>5.2050000000000001</v>
      </c>
      <c r="S294">
        <v>7141</v>
      </c>
      <c r="T294">
        <v>1393</v>
      </c>
      <c r="U294">
        <v>4666</v>
      </c>
      <c r="V294">
        <v>10270</v>
      </c>
      <c r="W294">
        <v>293</v>
      </c>
      <c r="X294">
        <v>45</v>
      </c>
      <c r="Y294">
        <v>0</v>
      </c>
      <c r="Z294">
        <v>0</v>
      </c>
      <c r="AA294">
        <v>0</v>
      </c>
      <c r="AB294">
        <v>1</v>
      </c>
      <c r="AC294" t="s">
        <v>360</v>
      </c>
      <c r="AD294" t="s">
        <v>420</v>
      </c>
      <c r="AE294">
        <v>1.87</v>
      </c>
    </row>
    <row r="295" spans="1:31">
      <c r="A295" t="s">
        <v>478</v>
      </c>
      <c r="B295">
        <v>2006</v>
      </c>
      <c r="C295" t="s">
        <v>420</v>
      </c>
      <c r="D295" t="s">
        <v>108</v>
      </c>
      <c r="E295" t="s">
        <v>130</v>
      </c>
      <c r="F295" t="s">
        <v>108</v>
      </c>
      <c r="G295" t="s">
        <v>108</v>
      </c>
      <c r="H295" t="s">
        <v>108</v>
      </c>
      <c r="I295" t="s">
        <v>113</v>
      </c>
      <c r="J295" t="s">
        <v>108</v>
      </c>
      <c r="K295">
        <v>11.022773000000001</v>
      </c>
      <c r="L295">
        <v>3.1011250000000001</v>
      </c>
      <c r="M295">
        <v>5.6970000000000001</v>
      </c>
      <c r="N295">
        <v>18.731999999999999</v>
      </c>
      <c r="O295" t="s">
        <v>203</v>
      </c>
      <c r="P295" t="s">
        <v>479</v>
      </c>
      <c r="Q295">
        <v>7.7089999999999996</v>
      </c>
      <c r="R295">
        <v>5.3259999999999996</v>
      </c>
      <c r="S295">
        <v>2127</v>
      </c>
      <c r="T295">
        <v>599</v>
      </c>
      <c r="U295">
        <v>1099</v>
      </c>
      <c r="V295">
        <v>3614</v>
      </c>
      <c r="W295">
        <v>147</v>
      </c>
      <c r="X295">
        <v>19</v>
      </c>
      <c r="Y295">
        <v>0</v>
      </c>
      <c r="Z295">
        <v>0</v>
      </c>
      <c r="AA295">
        <v>0</v>
      </c>
      <c r="AB295">
        <v>1</v>
      </c>
      <c r="AC295" t="s">
        <v>235</v>
      </c>
      <c r="AD295" t="s">
        <v>420</v>
      </c>
      <c r="AE295">
        <v>1.43</v>
      </c>
    </row>
    <row r="296" spans="1:31">
      <c r="A296" t="s">
        <v>480</v>
      </c>
      <c r="B296">
        <v>2006</v>
      </c>
      <c r="C296" t="s">
        <v>420</v>
      </c>
      <c r="D296" t="s">
        <v>108</v>
      </c>
      <c r="E296" t="s">
        <v>130</v>
      </c>
      <c r="F296" t="s">
        <v>108</v>
      </c>
      <c r="G296" t="s">
        <v>108</v>
      </c>
      <c r="H296" t="s">
        <v>108</v>
      </c>
      <c r="I296" t="s">
        <v>114</v>
      </c>
      <c r="J296" t="s">
        <v>108</v>
      </c>
      <c r="K296">
        <v>17.750986999999999</v>
      </c>
      <c r="L296">
        <v>3.8742869999999998</v>
      </c>
      <c r="M296">
        <v>10.765000000000001</v>
      </c>
      <c r="N296">
        <v>26.774999999999999</v>
      </c>
      <c r="O296" t="s">
        <v>203</v>
      </c>
      <c r="P296" t="s">
        <v>481</v>
      </c>
      <c r="Q296">
        <v>9.0239999999999991</v>
      </c>
      <c r="R296">
        <v>6.9859999999999998</v>
      </c>
      <c r="S296">
        <v>5014</v>
      </c>
      <c r="T296">
        <v>1130</v>
      </c>
      <c r="U296">
        <v>3041</v>
      </c>
      <c r="V296">
        <v>7564</v>
      </c>
      <c r="W296">
        <v>146</v>
      </c>
      <c r="X296">
        <v>26</v>
      </c>
      <c r="Y296">
        <v>0</v>
      </c>
      <c r="Z296">
        <v>0</v>
      </c>
      <c r="AA296">
        <v>0</v>
      </c>
      <c r="AB296">
        <v>1</v>
      </c>
      <c r="AC296" t="s">
        <v>254</v>
      </c>
      <c r="AD296" t="s">
        <v>420</v>
      </c>
      <c r="AE296">
        <v>1.49</v>
      </c>
    </row>
    <row r="297" spans="1:31">
      <c r="A297" t="s">
        <v>482</v>
      </c>
      <c r="B297">
        <v>2006</v>
      </c>
      <c r="C297" t="s">
        <v>420</v>
      </c>
      <c r="D297" t="s">
        <v>131</v>
      </c>
      <c r="E297" t="s">
        <v>108</v>
      </c>
      <c r="F297" t="s">
        <v>108</v>
      </c>
      <c r="G297" t="s">
        <v>108</v>
      </c>
      <c r="H297" t="s">
        <v>108</v>
      </c>
      <c r="I297" t="s">
        <v>108</v>
      </c>
      <c r="J297" t="s">
        <v>108</v>
      </c>
      <c r="K297">
        <v>16.193680000000001</v>
      </c>
      <c r="L297">
        <v>1.475827</v>
      </c>
      <c r="M297">
        <v>13.388</v>
      </c>
      <c r="N297">
        <v>19.324000000000002</v>
      </c>
      <c r="O297" t="s">
        <v>203</v>
      </c>
      <c r="P297" t="s">
        <v>483</v>
      </c>
      <c r="Q297">
        <v>3.13</v>
      </c>
      <c r="R297">
        <v>2.806</v>
      </c>
      <c r="S297">
        <v>28349</v>
      </c>
      <c r="T297">
        <v>2661</v>
      </c>
      <c r="U297">
        <v>23437</v>
      </c>
      <c r="V297">
        <v>33829</v>
      </c>
      <c r="W297">
        <v>1361</v>
      </c>
      <c r="X297">
        <v>203</v>
      </c>
      <c r="Y297">
        <v>0</v>
      </c>
      <c r="Z297">
        <v>0</v>
      </c>
      <c r="AA297">
        <v>0</v>
      </c>
      <c r="AB297">
        <v>1</v>
      </c>
      <c r="AC297" t="s">
        <v>290</v>
      </c>
      <c r="AD297" t="s">
        <v>420</v>
      </c>
      <c r="AE297">
        <v>2.1800000000000002</v>
      </c>
    </row>
    <row r="298" spans="1:31">
      <c r="A298" t="s">
        <v>484</v>
      </c>
      <c r="B298">
        <v>2006</v>
      </c>
      <c r="C298" t="s">
        <v>420</v>
      </c>
      <c r="D298" t="s">
        <v>131</v>
      </c>
      <c r="E298" t="s">
        <v>108</v>
      </c>
      <c r="F298" t="s">
        <v>108</v>
      </c>
      <c r="G298" t="s">
        <v>108</v>
      </c>
      <c r="H298" t="s">
        <v>108</v>
      </c>
      <c r="I298" t="s">
        <v>113</v>
      </c>
      <c r="J298" t="s">
        <v>108</v>
      </c>
      <c r="K298">
        <v>15.032461</v>
      </c>
      <c r="L298">
        <v>1.7994349999999999</v>
      </c>
      <c r="M298">
        <v>11.654</v>
      </c>
      <c r="N298">
        <v>18.945</v>
      </c>
      <c r="O298" t="s">
        <v>203</v>
      </c>
      <c r="P298" t="s">
        <v>485</v>
      </c>
      <c r="Q298">
        <v>3.9129999999999998</v>
      </c>
      <c r="R298">
        <v>3.3780000000000001</v>
      </c>
      <c r="S298">
        <v>14708</v>
      </c>
      <c r="T298">
        <v>1811</v>
      </c>
      <c r="U298">
        <v>11403</v>
      </c>
      <c r="V298">
        <v>18537</v>
      </c>
      <c r="W298">
        <v>907</v>
      </c>
      <c r="X298">
        <v>132</v>
      </c>
      <c r="Y298">
        <v>0</v>
      </c>
      <c r="Z298">
        <v>0</v>
      </c>
      <c r="AA298">
        <v>0</v>
      </c>
      <c r="AB298">
        <v>1</v>
      </c>
      <c r="AC298" t="s">
        <v>207</v>
      </c>
      <c r="AD298" t="s">
        <v>420</v>
      </c>
      <c r="AE298">
        <v>2.2999999999999998</v>
      </c>
    </row>
    <row r="299" spans="1:31">
      <c r="A299" t="s">
        <v>487</v>
      </c>
      <c r="B299">
        <v>2006</v>
      </c>
      <c r="C299" t="s">
        <v>420</v>
      </c>
      <c r="D299" t="s">
        <v>131</v>
      </c>
      <c r="E299" t="s">
        <v>108</v>
      </c>
      <c r="F299" t="s">
        <v>108</v>
      </c>
      <c r="G299" t="s">
        <v>108</v>
      </c>
      <c r="H299" t="s">
        <v>108</v>
      </c>
      <c r="I299" t="s">
        <v>114</v>
      </c>
      <c r="J299" t="s">
        <v>108</v>
      </c>
      <c r="K299">
        <v>17.665082999999999</v>
      </c>
      <c r="L299">
        <v>2.4354339999999999</v>
      </c>
      <c r="M299">
        <v>13.11</v>
      </c>
      <c r="N299">
        <v>23.018999999999998</v>
      </c>
      <c r="O299" t="s">
        <v>203</v>
      </c>
      <c r="P299" t="s">
        <v>488</v>
      </c>
      <c r="Q299">
        <v>5.3540000000000001</v>
      </c>
      <c r="R299">
        <v>4.5549999999999997</v>
      </c>
      <c r="S299">
        <v>13641</v>
      </c>
      <c r="T299">
        <v>2090</v>
      </c>
      <c r="U299">
        <v>10123</v>
      </c>
      <c r="V299">
        <v>17775</v>
      </c>
      <c r="W299">
        <v>454</v>
      </c>
      <c r="X299">
        <v>71</v>
      </c>
      <c r="Y299">
        <v>0</v>
      </c>
      <c r="Z299">
        <v>0</v>
      </c>
      <c r="AA299">
        <v>0</v>
      </c>
      <c r="AB299">
        <v>1</v>
      </c>
      <c r="AC299" t="s">
        <v>206</v>
      </c>
      <c r="AD299" t="s">
        <v>420</v>
      </c>
      <c r="AE299">
        <v>1.85</v>
      </c>
    </row>
    <row r="300" spans="1:31">
      <c r="A300" t="s">
        <v>495</v>
      </c>
      <c r="B300">
        <v>2012</v>
      </c>
      <c r="C300" t="s">
        <v>420</v>
      </c>
      <c r="D300" t="s">
        <v>108</v>
      </c>
      <c r="E300" t="s">
        <v>108</v>
      </c>
      <c r="F300" t="s">
        <v>108</v>
      </c>
      <c r="G300" t="s">
        <v>108</v>
      </c>
      <c r="H300" t="s">
        <v>109</v>
      </c>
      <c r="I300" t="s">
        <v>108</v>
      </c>
      <c r="J300" t="s">
        <v>108</v>
      </c>
      <c r="K300">
        <v>41.330699000000003</v>
      </c>
      <c r="L300">
        <v>5.5521250000000002</v>
      </c>
      <c r="M300">
        <v>30.384</v>
      </c>
      <c r="N300">
        <v>52.944000000000003</v>
      </c>
      <c r="O300" t="s">
        <v>203</v>
      </c>
      <c r="P300" t="s">
        <v>496</v>
      </c>
      <c r="Q300">
        <v>11.614000000000001</v>
      </c>
      <c r="R300">
        <v>10.946999999999999</v>
      </c>
      <c r="S300">
        <v>16162</v>
      </c>
      <c r="T300">
        <v>3041</v>
      </c>
      <c r="U300">
        <v>11882</v>
      </c>
      <c r="V300">
        <v>20704</v>
      </c>
      <c r="W300">
        <v>113</v>
      </c>
      <c r="X300">
        <v>43</v>
      </c>
      <c r="Y300">
        <v>0</v>
      </c>
      <c r="Z300">
        <v>0</v>
      </c>
      <c r="AA300">
        <v>0</v>
      </c>
      <c r="AB300">
        <v>1</v>
      </c>
      <c r="AC300" t="s">
        <v>456</v>
      </c>
      <c r="AD300" t="s">
        <v>420</v>
      </c>
      <c r="AE300">
        <v>1.42</v>
      </c>
    </row>
    <row r="301" spans="1:31">
      <c r="A301" t="s">
        <v>497</v>
      </c>
      <c r="B301">
        <v>2012</v>
      </c>
      <c r="C301" t="s">
        <v>420</v>
      </c>
      <c r="D301" t="s">
        <v>108</v>
      </c>
      <c r="E301" t="s">
        <v>108</v>
      </c>
      <c r="F301" t="s">
        <v>108</v>
      </c>
      <c r="G301" t="s">
        <v>108</v>
      </c>
      <c r="H301" t="s">
        <v>115</v>
      </c>
      <c r="I301" t="s">
        <v>108</v>
      </c>
      <c r="J301" t="s">
        <v>108</v>
      </c>
      <c r="K301">
        <v>20.670884000000001</v>
      </c>
      <c r="L301">
        <v>2.5452029999999999</v>
      </c>
      <c r="M301">
        <v>15.862</v>
      </c>
      <c r="N301">
        <v>26.178999999999998</v>
      </c>
      <c r="O301" t="s">
        <v>203</v>
      </c>
      <c r="P301" t="s">
        <v>498</v>
      </c>
      <c r="Q301">
        <v>5.508</v>
      </c>
      <c r="R301">
        <v>4.8090000000000002</v>
      </c>
      <c r="S301">
        <v>17327</v>
      </c>
      <c r="T301">
        <v>2624</v>
      </c>
      <c r="U301">
        <v>13296</v>
      </c>
      <c r="V301">
        <v>21944</v>
      </c>
      <c r="W301">
        <v>322</v>
      </c>
      <c r="X301">
        <v>70</v>
      </c>
      <c r="Y301">
        <v>0</v>
      </c>
      <c r="Z301">
        <v>0</v>
      </c>
      <c r="AA301">
        <v>0</v>
      </c>
      <c r="AB301">
        <v>1</v>
      </c>
      <c r="AC301" t="s">
        <v>499</v>
      </c>
      <c r="AD301" t="s">
        <v>420</v>
      </c>
      <c r="AE301">
        <v>1.27</v>
      </c>
    </row>
    <row r="302" spans="1:31">
      <c r="A302" t="s">
        <v>500</v>
      </c>
      <c r="B302">
        <v>2012</v>
      </c>
      <c r="C302" t="s">
        <v>420</v>
      </c>
      <c r="D302" t="s">
        <v>108</v>
      </c>
      <c r="E302" t="s">
        <v>108</v>
      </c>
      <c r="F302" t="s">
        <v>108</v>
      </c>
      <c r="G302" t="s">
        <v>108</v>
      </c>
      <c r="H302" t="s">
        <v>117</v>
      </c>
      <c r="I302" t="s">
        <v>108</v>
      </c>
      <c r="J302" t="s">
        <v>108</v>
      </c>
      <c r="K302">
        <v>11.659233</v>
      </c>
      <c r="L302">
        <v>1.878077</v>
      </c>
      <c r="M302">
        <v>8.2159999999999993</v>
      </c>
      <c r="N302">
        <v>15.903</v>
      </c>
      <c r="O302" t="s">
        <v>203</v>
      </c>
      <c r="P302" t="s">
        <v>501</v>
      </c>
      <c r="Q302">
        <v>4.2430000000000003</v>
      </c>
      <c r="R302">
        <v>3.4430000000000001</v>
      </c>
      <c r="S302">
        <v>16646</v>
      </c>
      <c r="T302">
        <v>2743</v>
      </c>
      <c r="U302">
        <v>11730</v>
      </c>
      <c r="V302">
        <v>22704</v>
      </c>
      <c r="W302">
        <v>569</v>
      </c>
      <c r="X302">
        <v>76</v>
      </c>
      <c r="Y302">
        <v>0</v>
      </c>
      <c r="Z302">
        <v>0</v>
      </c>
      <c r="AA302">
        <v>0</v>
      </c>
      <c r="AB302">
        <v>1</v>
      </c>
      <c r="AC302" t="s">
        <v>445</v>
      </c>
      <c r="AD302" t="s">
        <v>420</v>
      </c>
      <c r="AE302">
        <v>1.95</v>
      </c>
    </row>
    <row r="303" spans="1:31">
      <c r="A303" t="s">
        <v>502</v>
      </c>
      <c r="B303">
        <v>2012</v>
      </c>
      <c r="C303" t="s">
        <v>420</v>
      </c>
      <c r="D303" t="s">
        <v>108</v>
      </c>
      <c r="E303" t="s">
        <v>108</v>
      </c>
      <c r="F303" t="s">
        <v>108</v>
      </c>
      <c r="G303" t="s">
        <v>108</v>
      </c>
      <c r="H303" t="s">
        <v>119</v>
      </c>
      <c r="I303" t="s">
        <v>108</v>
      </c>
      <c r="J303" t="s">
        <v>108</v>
      </c>
      <c r="K303">
        <v>10.829027</v>
      </c>
      <c r="L303">
        <v>1.45279</v>
      </c>
      <c r="M303">
        <v>8.1359999999999992</v>
      </c>
      <c r="N303">
        <v>14.04</v>
      </c>
      <c r="O303" t="s">
        <v>203</v>
      </c>
      <c r="P303" t="s">
        <v>503</v>
      </c>
      <c r="Q303">
        <v>3.2109999999999999</v>
      </c>
      <c r="R303">
        <v>2.6930000000000001</v>
      </c>
      <c r="S303">
        <v>13011</v>
      </c>
      <c r="T303">
        <v>1841</v>
      </c>
      <c r="U303">
        <v>9775</v>
      </c>
      <c r="V303">
        <v>16869</v>
      </c>
      <c r="W303">
        <v>570</v>
      </c>
      <c r="X303">
        <v>76</v>
      </c>
      <c r="Y303">
        <v>0</v>
      </c>
      <c r="Z303">
        <v>0</v>
      </c>
      <c r="AA303">
        <v>0</v>
      </c>
      <c r="AB303">
        <v>1</v>
      </c>
      <c r="AC303" t="s">
        <v>504</v>
      </c>
      <c r="AD303" t="s">
        <v>420</v>
      </c>
      <c r="AE303">
        <v>1.24</v>
      </c>
    </row>
    <row r="304" spans="1:31">
      <c r="A304" t="s">
        <v>505</v>
      </c>
      <c r="B304">
        <v>2012</v>
      </c>
      <c r="C304" t="s">
        <v>420</v>
      </c>
      <c r="D304" t="s">
        <v>108</v>
      </c>
      <c r="E304" t="s">
        <v>108</v>
      </c>
      <c r="F304" t="s">
        <v>108</v>
      </c>
      <c r="G304" t="s">
        <v>108</v>
      </c>
      <c r="H304" t="s">
        <v>120</v>
      </c>
      <c r="I304" t="s">
        <v>108</v>
      </c>
      <c r="J304" t="s">
        <v>108</v>
      </c>
      <c r="K304">
        <v>7.3050810000000004</v>
      </c>
      <c r="L304">
        <v>1.1704730000000001</v>
      </c>
      <c r="M304">
        <v>5.173</v>
      </c>
      <c r="N304">
        <v>9.9629999999999992</v>
      </c>
      <c r="O304" t="s">
        <v>203</v>
      </c>
      <c r="P304" t="s">
        <v>506</v>
      </c>
      <c r="Q304">
        <v>2.6579999999999999</v>
      </c>
      <c r="R304">
        <v>2.1320000000000001</v>
      </c>
      <c r="S304">
        <v>9003</v>
      </c>
      <c r="T304">
        <v>1628</v>
      </c>
      <c r="U304">
        <v>6376</v>
      </c>
      <c r="V304">
        <v>12279</v>
      </c>
      <c r="W304">
        <v>557</v>
      </c>
      <c r="X304">
        <v>47</v>
      </c>
      <c r="Y304">
        <v>0</v>
      </c>
      <c r="Z304">
        <v>0</v>
      </c>
      <c r="AA304">
        <v>0</v>
      </c>
      <c r="AB304">
        <v>1</v>
      </c>
      <c r="AC304" t="s">
        <v>302</v>
      </c>
      <c r="AD304" t="s">
        <v>420</v>
      </c>
      <c r="AE304">
        <v>1.1200000000000001</v>
      </c>
    </row>
    <row r="305" spans="1:31">
      <c r="A305" t="s">
        <v>507</v>
      </c>
      <c r="B305">
        <v>2012</v>
      </c>
      <c r="C305" t="s">
        <v>420</v>
      </c>
      <c r="D305" t="s">
        <v>108</v>
      </c>
      <c r="E305" t="s">
        <v>108</v>
      </c>
      <c r="F305" t="s">
        <v>108</v>
      </c>
      <c r="G305" t="s">
        <v>108</v>
      </c>
      <c r="H305" t="s">
        <v>121</v>
      </c>
      <c r="I305" t="s">
        <v>108</v>
      </c>
      <c r="J305" t="s">
        <v>108</v>
      </c>
      <c r="K305">
        <v>6.8798459999999997</v>
      </c>
      <c r="L305">
        <v>1.854527</v>
      </c>
      <c r="M305">
        <v>3.6989999999999998</v>
      </c>
      <c r="N305">
        <v>11.51</v>
      </c>
      <c r="O305" t="s">
        <v>203</v>
      </c>
      <c r="P305" t="s">
        <v>508</v>
      </c>
      <c r="Q305">
        <v>4.63</v>
      </c>
      <c r="R305">
        <v>3.181</v>
      </c>
      <c r="S305">
        <v>5121</v>
      </c>
      <c r="T305">
        <v>1417</v>
      </c>
      <c r="U305">
        <v>2753</v>
      </c>
      <c r="V305">
        <v>8567</v>
      </c>
      <c r="W305">
        <v>342</v>
      </c>
      <c r="X305">
        <v>28</v>
      </c>
      <c r="Y305">
        <v>0</v>
      </c>
      <c r="Z305">
        <v>0</v>
      </c>
      <c r="AA305">
        <v>0</v>
      </c>
      <c r="AB305">
        <v>1</v>
      </c>
      <c r="AC305" t="s">
        <v>443</v>
      </c>
      <c r="AD305" t="s">
        <v>420</v>
      </c>
      <c r="AE305">
        <v>1.83</v>
      </c>
    </row>
    <row r="306" spans="1:31">
      <c r="A306" t="s">
        <v>509</v>
      </c>
      <c r="B306">
        <v>2012</v>
      </c>
      <c r="C306" t="s">
        <v>420</v>
      </c>
      <c r="D306" t="s">
        <v>108</v>
      </c>
      <c r="E306" t="s">
        <v>108</v>
      </c>
      <c r="F306" t="s">
        <v>108</v>
      </c>
      <c r="G306" t="s">
        <v>108</v>
      </c>
      <c r="H306" t="s">
        <v>123</v>
      </c>
      <c r="I306" t="s">
        <v>108</v>
      </c>
      <c r="J306" t="s">
        <v>108</v>
      </c>
      <c r="K306">
        <v>5.559869</v>
      </c>
      <c r="L306">
        <v>2.338355</v>
      </c>
      <c r="M306">
        <v>1.9239999999999999</v>
      </c>
      <c r="N306">
        <v>12.175000000000001</v>
      </c>
      <c r="O306" t="s">
        <v>203</v>
      </c>
      <c r="P306" t="s">
        <v>510</v>
      </c>
      <c r="Q306">
        <v>6.6150000000000002</v>
      </c>
      <c r="R306">
        <v>3.6360000000000001</v>
      </c>
      <c r="S306">
        <v>1533</v>
      </c>
      <c r="T306">
        <v>662</v>
      </c>
      <c r="U306">
        <v>530</v>
      </c>
      <c r="V306">
        <v>3356</v>
      </c>
      <c r="W306">
        <v>161</v>
      </c>
      <c r="X306">
        <v>10</v>
      </c>
      <c r="Y306">
        <v>0</v>
      </c>
      <c r="Z306">
        <v>0</v>
      </c>
      <c r="AA306">
        <v>0</v>
      </c>
      <c r="AB306">
        <v>1</v>
      </c>
      <c r="AC306" t="s">
        <v>303</v>
      </c>
      <c r="AD306" t="s">
        <v>420</v>
      </c>
      <c r="AE306">
        <v>1.67</v>
      </c>
    </row>
    <row r="307" spans="1:31">
      <c r="A307" t="s">
        <v>511</v>
      </c>
      <c r="B307">
        <v>2012</v>
      </c>
      <c r="C307" t="s">
        <v>420</v>
      </c>
      <c r="D307" t="s">
        <v>108</v>
      </c>
      <c r="E307" t="s">
        <v>108</v>
      </c>
      <c r="F307" t="s">
        <v>108</v>
      </c>
      <c r="G307" t="s">
        <v>108</v>
      </c>
      <c r="H307" t="s">
        <v>124</v>
      </c>
      <c r="I307" t="s">
        <v>108</v>
      </c>
      <c r="J307" t="s">
        <v>108</v>
      </c>
      <c r="K307">
        <v>5.3942399999999999</v>
      </c>
      <c r="L307">
        <v>3.3336109999999999</v>
      </c>
      <c r="M307">
        <v>0.91200000000000003</v>
      </c>
      <c r="N307">
        <v>16.245999999999999</v>
      </c>
      <c r="O307" t="s">
        <v>203</v>
      </c>
      <c r="P307" t="s">
        <v>512</v>
      </c>
      <c r="Q307">
        <v>10.851000000000001</v>
      </c>
      <c r="R307">
        <v>4.4820000000000002</v>
      </c>
      <c r="S307">
        <v>640</v>
      </c>
      <c r="T307">
        <v>394</v>
      </c>
      <c r="U307">
        <v>108</v>
      </c>
      <c r="V307">
        <v>1927</v>
      </c>
      <c r="W307">
        <v>76</v>
      </c>
      <c r="X307">
        <v>3</v>
      </c>
      <c r="Y307">
        <v>0</v>
      </c>
      <c r="Z307">
        <v>0</v>
      </c>
      <c r="AA307">
        <v>0</v>
      </c>
      <c r="AB307">
        <v>1</v>
      </c>
      <c r="AC307" t="s">
        <v>236</v>
      </c>
      <c r="AD307" t="s">
        <v>420</v>
      </c>
      <c r="AE307">
        <v>1.63</v>
      </c>
    </row>
    <row r="308" spans="1:31">
      <c r="A308" t="s">
        <v>513</v>
      </c>
      <c r="B308">
        <v>2012</v>
      </c>
      <c r="C308" t="s">
        <v>420</v>
      </c>
      <c r="D308" t="s">
        <v>108</v>
      </c>
      <c r="E308" t="s">
        <v>108</v>
      </c>
      <c r="F308" t="s">
        <v>108</v>
      </c>
      <c r="G308" t="s">
        <v>108</v>
      </c>
      <c r="H308" t="s">
        <v>108</v>
      </c>
      <c r="I308" t="s">
        <v>108</v>
      </c>
      <c r="J308" t="s">
        <v>108</v>
      </c>
      <c r="K308">
        <v>12.752627</v>
      </c>
      <c r="L308">
        <v>0.72792599999999996</v>
      </c>
      <c r="M308">
        <v>11.355</v>
      </c>
      <c r="N308">
        <v>14.255000000000001</v>
      </c>
      <c r="O308" t="s">
        <v>203</v>
      </c>
      <c r="P308" t="s">
        <v>514</v>
      </c>
      <c r="Q308">
        <v>1.502</v>
      </c>
      <c r="R308">
        <v>1.3979999999999999</v>
      </c>
      <c r="S308">
        <v>79443</v>
      </c>
      <c r="T308">
        <v>4837</v>
      </c>
      <c r="U308">
        <v>70737</v>
      </c>
      <c r="V308">
        <v>88802</v>
      </c>
      <c r="W308">
        <v>2710</v>
      </c>
      <c r="X308">
        <v>353</v>
      </c>
      <c r="Y308">
        <v>0</v>
      </c>
      <c r="Z308">
        <v>0</v>
      </c>
      <c r="AA308">
        <v>0</v>
      </c>
      <c r="AB308">
        <v>1</v>
      </c>
      <c r="AC308" t="s">
        <v>515</v>
      </c>
      <c r="AD308" t="s">
        <v>420</v>
      </c>
      <c r="AE308">
        <v>1.29</v>
      </c>
    </row>
    <row r="309" spans="1:31">
      <c r="A309" t="s">
        <v>516</v>
      </c>
      <c r="B309">
        <v>2012</v>
      </c>
      <c r="C309" t="s">
        <v>420</v>
      </c>
      <c r="D309" t="s">
        <v>108</v>
      </c>
      <c r="E309" t="s">
        <v>108</v>
      </c>
      <c r="F309" t="s">
        <v>108</v>
      </c>
      <c r="G309" t="s">
        <v>108</v>
      </c>
      <c r="H309" t="s">
        <v>108</v>
      </c>
      <c r="I309" t="s">
        <v>113</v>
      </c>
      <c r="J309" t="s">
        <v>108</v>
      </c>
      <c r="K309">
        <v>11.936607</v>
      </c>
      <c r="L309">
        <v>0.96092</v>
      </c>
      <c r="M309">
        <v>10.11</v>
      </c>
      <c r="N309">
        <v>13.962</v>
      </c>
      <c r="O309" t="s">
        <v>203</v>
      </c>
      <c r="P309" t="s">
        <v>517</v>
      </c>
      <c r="Q309">
        <v>2.0259999999999998</v>
      </c>
      <c r="R309">
        <v>1.8260000000000001</v>
      </c>
      <c r="S309">
        <v>35684</v>
      </c>
      <c r="T309">
        <v>2994</v>
      </c>
      <c r="U309">
        <v>30224</v>
      </c>
      <c r="V309">
        <v>41739</v>
      </c>
      <c r="W309">
        <v>1583</v>
      </c>
      <c r="X309">
        <v>207</v>
      </c>
      <c r="Y309">
        <v>0</v>
      </c>
      <c r="Z309">
        <v>0</v>
      </c>
      <c r="AA309">
        <v>0</v>
      </c>
      <c r="AB309">
        <v>1</v>
      </c>
      <c r="AC309" t="s">
        <v>291</v>
      </c>
      <c r="AD309" t="s">
        <v>420</v>
      </c>
      <c r="AE309">
        <v>1.39</v>
      </c>
    </row>
    <row r="310" spans="1:31">
      <c r="A310" t="s">
        <v>518</v>
      </c>
      <c r="B310">
        <v>2012</v>
      </c>
      <c r="C310" t="s">
        <v>420</v>
      </c>
      <c r="D310" t="s">
        <v>108</v>
      </c>
      <c r="E310" t="s">
        <v>108</v>
      </c>
      <c r="F310" t="s">
        <v>108</v>
      </c>
      <c r="G310" t="s">
        <v>108</v>
      </c>
      <c r="H310" t="s">
        <v>108</v>
      </c>
      <c r="I310" t="s">
        <v>114</v>
      </c>
      <c r="J310" t="s">
        <v>108</v>
      </c>
      <c r="K310">
        <v>13.505523</v>
      </c>
      <c r="L310">
        <v>1.207954</v>
      </c>
      <c r="M310">
        <v>11.214</v>
      </c>
      <c r="N310">
        <v>16.068999999999999</v>
      </c>
      <c r="O310" t="s">
        <v>203</v>
      </c>
      <c r="P310" t="s">
        <v>519</v>
      </c>
      <c r="Q310">
        <v>2.5630000000000002</v>
      </c>
      <c r="R310">
        <v>2.2909999999999999</v>
      </c>
      <c r="S310">
        <v>43759</v>
      </c>
      <c r="T310">
        <v>4187</v>
      </c>
      <c r="U310">
        <v>36336</v>
      </c>
      <c r="V310">
        <v>52065</v>
      </c>
      <c r="W310">
        <v>1127</v>
      </c>
      <c r="X310">
        <v>146</v>
      </c>
      <c r="Y310">
        <v>0</v>
      </c>
      <c r="Z310">
        <v>0</v>
      </c>
      <c r="AA310">
        <v>0</v>
      </c>
      <c r="AB310">
        <v>1</v>
      </c>
      <c r="AC310" t="s">
        <v>520</v>
      </c>
      <c r="AD310" t="s">
        <v>420</v>
      </c>
      <c r="AE310">
        <v>1.41</v>
      </c>
    </row>
    <row r="311" spans="1:31">
      <c r="A311" t="s">
        <v>522</v>
      </c>
      <c r="B311">
        <v>2012</v>
      </c>
      <c r="C311" t="s">
        <v>420</v>
      </c>
      <c r="D311" t="s">
        <v>108</v>
      </c>
      <c r="E311" t="s">
        <v>108</v>
      </c>
      <c r="F311" t="s">
        <v>108</v>
      </c>
      <c r="G311" t="s">
        <v>127</v>
      </c>
      <c r="H311" t="s">
        <v>108</v>
      </c>
      <c r="I311" t="s">
        <v>108</v>
      </c>
      <c r="J311" t="s">
        <v>108</v>
      </c>
      <c r="K311">
        <v>11.798044000000001</v>
      </c>
      <c r="L311">
        <v>0.89875400000000005</v>
      </c>
      <c r="M311">
        <v>10.087</v>
      </c>
      <c r="N311">
        <v>13.685</v>
      </c>
      <c r="O311" t="s">
        <v>203</v>
      </c>
      <c r="P311" t="s">
        <v>523</v>
      </c>
      <c r="Q311">
        <v>1.887</v>
      </c>
      <c r="R311">
        <v>1.7110000000000001</v>
      </c>
      <c r="S311">
        <v>49032</v>
      </c>
      <c r="T311">
        <v>4204</v>
      </c>
      <c r="U311">
        <v>41921</v>
      </c>
      <c r="V311">
        <v>56877</v>
      </c>
      <c r="W311">
        <v>1685</v>
      </c>
      <c r="X311">
        <v>209</v>
      </c>
      <c r="Y311">
        <v>0</v>
      </c>
      <c r="Z311">
        <v>0</v>
      </c>
      <c r="AA311">
        <v>0</v>
      </c>
      <c r="AB311">
        <v>1</v>
      </c>
      <c r="AC311" t="s">
        <v>524</v>
      </c>
      <c r="AD311" t="s">
        <v>420</v>
      </c>
      <c r="AE311">
        <v>1.31</v>
      </c>
    </row>
    <row r="312" spans="1:31">
      <c r="A312" t="s">
        <v>525</v>
      </c>
      <c r="B312">
        <v>2012</v>
      </c>
      <c r="C312" t="s">
        <v>420</v>
      </c>
      <c r="D312" t="s">
        <v>108</v>
      </c>
      <c r="E312" t="s">
        <v>108</v>
      </c>
      <c r="F312" t="s">
        <v>108</v>
      </c>
      <c r="G312" t="s">
        <v>127</v>
      </c>
      <c r="H312" t="s">
        <v>108</v>
      </c>
      <c r="I312" t="s">
        <v>113</v>
      </c>
      <c r="J312" t="s">
        <v>108</v>
      </c>
      <c r="K312">
        <v>10.818235</v>
      </c>
      <c r="L312">
        <v>1.2199310000000001</v>
      </c>
      <c r="M312">
        <v>8.5340000000000007</v>
      </c>
      <c r="N312">
        <v>13.465999999999999</v>
      </c>
      <c r="O312" t="s">
        <v>203</v>
      </c>
      <c r="P312" t="s">
        <v>526</v>
      </c>
      <c r="Q312">
        <v>2.6469999999999998</v>
      </c>
      <c r="R312">
        <v>2.2839999999999998</v>
      </c>
      <c r="S312">
        <v>21601</v>
      </c>
      <c r="T312">
        <v>2533</v>
      </c>
      <c r="U312">
        <v>17040</v>
      </c>
      <c r="V312">
        <v>26887</v>
      </c>
      <c r="W312">
        <v>965</v>
      </c>
      <c r="X312">
        <v>119</v>
      </c>
      <c r="Y312">
        <v>0</v>
      </c>
      <c r="Z312">
        <v>0</v>
      </c>
      <c r="AA312">
        <v>0</v>
      </c>
      <c r="AB312">
        <v>1</v>
      </c>
      <c r="AC312" t="s">
        <v>223</v>
      </c>
      <c r="AD312" t="s">
        <v>420</v>
      </c>
      <c r="AE312">
        <v>1.49</v>
      </c>
    </row>
    <row r="313" spans="1:31">
      <c r="A313" t="s">
        <v>527</v>
      </c>
      <c r="B313">
        <v>2012</v>
      </c>
      <c r="C313" t="s">
        <v>420</v>
      </c>
      <c r="D313" t="s">
        <v>108</v>
      </c>
      <c r="E313" t="s">
        <v>108</v>
      </c>
      <c r="F313" t="s">
        <v>108</v>
      </c>
      <c r="G313" t="s">
        <v>127</v>
      </c>
      <c r="H313" t="s">
        <v>108</v>
      </c>
      <c r="I313" t="s">
        <v>114</v>
      </c>
      <c r="J313" t="s">
        <v>108</v>
      </c>
      <c r="K313">
        <v>12.704109000000001</v>
      </c>
      <c r="L313">
        <v>1.471303</v>
      </c>
      <c r="M313">
        <v>9.9469999999999992</v>
      </c>
      <c r="N313">
        <v>15.9</v>
      </c>
      <c r="O313" t="s">
        <v>203</v>
      </c>
      <c r="P313" t="s">
        <v>528</v>
      </c>
      <c r="Q313">
        <v>3.1949999999999998</v>
      </c>
      <c r="R313">
        <v>2.7570000000000001</v>
      </c>
      <c r="S313">
        <v>27431</v>
      </c>
      <c r="T313">
        <v>3338</v>
      </c>
      <c r="U313">
        <v>21478</v>
      </c>
      <c r="V313">
        <v>34331</v>
      </c>
      <c r="W313">
        <v>720</v>
      </c>
      <c r="X313">
        <v>90</v>
      </c>
      <c r="Y313">
        <v>0</v>
      </c>
      <c r="Z313">
        <v>0</v>
      </c>
      <c r="AA313">
        <v>0</v>
      </c>
      <c r="AB313">
        <v>1</v>
      </c>
      <c r="AC313" t="s">
        <v>529</v>
      </c>
      <c r="AD313" t="s">
        <v>420</v>
      </c>
      <c r="AE313">
        <v>1.4</v>
      </c>
    </row>
    <row r="314" spans="1:31">
      <c r="A314" t="s">
        <v>530</v>
      </c>
      <c r="B314">
        <v>2012</v>
      </c>
      <c r="C314" t="s">
        <v>420</v>
      </c>
      <c r="D314" t="s">
        <v>108</v>
      </c>
      <c r="E314" t="s">
        <v>108</v>
      </c>
      <c r="F314" t="s">
        <v>129</v>
      </c>
      <c r="G314" t="s">
        <v>108</v>
      </c>
      <c r="H314" t="s">
        <v>108</v>
      </c>
      <c r="I314" t="s">
        <v>108</v>
      </c>
      <c r="J314" t="s">
        <v>108</v>
      </c>
      <c r="K314">
        <v>11.068125</v>
      </c>
      <c r="L314">
        <v>4.0578789999999998</v>
      </c>
      <c r="M314">
        <v>4.45</v>
      </c>
      <c r="N314">
        <v>21.79</v>
      </c>
      <c r="O314" t="s">
        <v>203</v>
      </c>
      <c r="P314" t="s">
        <v>531</v>
      </c>
      <c r="Q314">
        <v>10.722</v>
      </c>
      <c r="R314">
        <v>6.6180000000000003</v>
      </c>
      <c r="S314">
        <v>4553</v>
      </c>
      <c r="T314">
        <v>1671</v>
      </c>
      <c r="U314">
        <v>1831</v>
      </c>
      <c r="V314">
        <v>8964</v>
      </c>
      <c r="W314">
        <v>97</v>
      </c>
      <c r="X314">
        <v>8</v>
      </c>
      <c r="Y314">
        <v>0</v>
      </c>
      <c r="Z314">
        <v>0</v>
      </c>
      <c r="AA314">
        <v>0</v>
      </c>
      <c r="AB314">
        <v>1</v>
      </c>
      <c r="AC314" t="s">
        <v>457</v>
      </c>
      <c r="AD314" t="s">
        <v>420</v>
      </c>
      <c r="AE314">
        <v>1.61</v>
      </c>
    </row>
    <row r="315" spans="1:31">
      <c r="A315" t="s">
        <v>532</v>
      </c>
      <c r="B315">
        <v>2012</v>
      </c>
      <c r="C315" t="s">
        <v>420</v>
      </c>
      <c r="D315" t="s">
        <v>108</v>
      </c>
      <c r="E315" t="s">
        <v>108</v>
      </c>
      <c r="F315" t="s">
        <v>129</v>
      </c>
      <c r="G315" t="s">
        <v>108</v>
      </c>
      <c r="H315" t="s">
        <v>108</v>
      </c>
      <c r="I315" t="s">
        <v>114</v>
      </c>
      <c r="J315" t="s">
        <v>108</v>
      </c>
      <c r="K315">
        <v>11.917323</v>
      </c>
      <c r="L315">
        <v>4.8036510000000003</v>
      </c>
      <c r="M315">
        <v>4.2569999999999997</v>
      </c>
      <c r="N315">
        <v>24.844000000000001</v>
      </c>
      <c r="O315" t="s">
        <v>203</v>
      </c>
      <c r="P315" t="s">
        <v>533</v>
      </c>
      <c r="Q315">
        <v>12.927</v>
      </c>
      <c r="R315">
        <v>7.66</v>
      </c>
      <c r="S315">
        <v>3924</v>
      </c>
      <c r="T315">
        <v>1574</v>
      </c>
      <c r="U315">
        <v>1402</v>
      </c>
      <c r="V315">
        <v>8180</v>
      </c>
      <c r="W315">
        <v>68</v>
      </c>
      <c r="X315">
        <v>7</v>
      </c>
      <c r="Y315">
        <v>0</v>
      </c>
      <c r="Z315">
        <v>0</v>
      </c>
      <c r="AA315">
        <v>0</v>
      </c>
      <c r="AB315">
        <v>1</v>
      </c>
      <c r="AC315" t="s">
        <v>449</v>
      </c>
      <c r="AD315" t="s">
        <v>420</v>
      </c>
      <c r="AE315">
        <v>1.47</v>
      </c>
    </row>
    <row r="316" spans="1:31">
      <c r="A316" t="s">
        <v>536</v>
      </c>
      <c r="B316">
        <v>2012</v>
      </c>
      <c r="C316" t="s">
        <v>420</v>
      </c>
      <c r="D316" t="s">
        <v>108</v>
      </c>
      <c r="E316" t="s">
        <v>130</v>
      </c>
      <c r="F316" t="s">
        <v>108</v>
      </c>
      <c r="G316" t="s">
        <v>108</v>
      </c>
      <c r="H316" t="s">
        <v>108</v>
      </c>
      <c r="I316" t="s">
        <v>108</v>
      </c>
      <c r="J316" t="s">
        <v>108</v>
      </c>
      <c r="K316">
        <v>14.165129</v>
      </c>
      <c r="L316">
        <v>3.0422180000000001</v>
      </c>
      <c r="M316">
        <v>8.7089999999999996</v>
      </c>
      <c r="N316">
        <v>21.300999999999998</v>
      </c>
      <c r="O316" t="s">
        <v>203</v>
      </c>
      <c r="P316" t="s">
        <v>537</v>
      </c>
      <c r="Q316">
        <v>7.1360000000000001</v>
      </c>
      <c r="R316">
        <v>5.4560000000000004</v>
      </c>
      <c r="S316">
        <v>7074</v>
      </c>
      <c r="T316">
        <v>1523</v>
      </c>
      <c r="U316">
        <v>4349</v>
      </c>
      <c r="V316">
        <v>10637</v>
      </c>
      <c r="W316">
        <v>223</v>
      </c>
      <c r="X316">
        <v>35</v>
      </c>
      <c r="Y316">
        <v>0</v>
      </c>
      <c r="Z316">
        <v>0</v>
      </c>
      <c r="AA316">
        <v>0</v>
      </c>
      <c r="AB316">
        <v>1</v>
      </c>
      <c r="AC316" t="s">
        <v>325</v>
      </c>
      <c r="AD316" t="s">
        <v>420</v>
      </c>
      <c r="AE316">
        <v>1.69</v>
      </c>
    </row>
    <row r="317" spans="1:31">
      <c r="A317" t="s">
        <v>538</v>
      </c>
      <c r="B317">
        <v>2012</v>
      </c>
      <c r="C317" t="s">
        <v>420</v>
      </c>
      <c r="D317" t="s">
        <v>108</v>
      </c>
      <c r="E317" t="s">
        <v>130</v>
      </c>
      <c r="F317" t="s">
        <v>108</v>
      </c>
      <c r="G317" t="s">
        <v>108</v>
      </c>
      <c r="H317" t="s">
        <v>108</v>
      </c>
      <c r="I317" t="s">
        <v>113</v>
      </c>
      <c r="J317" t="s">
        <v>108</v>
      </c>
      <c r="K317">
        <v>11.473741</v>
      </c>
      <c r="L317">
        <v>2.7139570000000002</v>
      </c>
      <c r="M317">
        <v>6.6959999999999997</v>
      </c>
      <c r="N317">
        <v>17.974</v>
      </c>
      <c r="O317" t="s">
        <v>203</v>
      </c>
      <c r="P317" t="s">
        <v>539</v>
      </c>
      <c r="Q317">
        <v>6.5010000000000003</v>
      </c>
      <c r="R317">
        <v>4.7770000000000001</v>
      </c>
      <c r="S317">
        <v>2800</v>
      </c>
      <c r="T317">
        <v>643</v>
      </c>
      <c r="U317">
        <v>1634</v>
      </c>
      <c r="V317">
        <v>4386</v>
      </c>
      <c r="W317">
        <v>121</v>
      </c>
      <c r="X317">
        <v>21</v>
      </c>
      <c r="Y317">
        <v>0</v>
      </c>
      <c r="Z317">
        <v>0</v>
      </c>
      <c r="AA317">
        <v>0</v>
      </c>
      <c r="AB317">
        <v>1</v>
      </c>
      <c r="AC317" t="s">
        <v>259</v>
      </c>
      <c r="AD317" t="s">
        <v>420</v>
      </c>
      <c r="AE317">
        <v>0.87</v>
      </c>
    </row>
    <row r="318" spans="1:31">
      <c r="A318" t="s">
        <v>540</v>
      </c>
      <c r="B318">
        <v>2012</v>
      </c>
      <c r="C318" t="s">
        <v>420</v>
      </c>
      <c r="D318" t="s">
        <v>108</v>
      </c>
      <c r="E318" t="s">
        <v>130</v>
      </c>
      <c r="F318" t="s">
        <v>108</v>
      </c>
      <c r="G318" t="s">
        <v>108</v>
      </c>
      <c r="H318" t="s">
        <v>108</v>
      </c>
      <c r="I318" t="s">
        <v>114</v>
      </c>
      <c r="J318" t="s">
        <v>108</v>
      </c>
      <c r="K318">
        <v>16.73753</v>
      </c>
      <c r="L318">
        <v>4.750928</v>
      </c>
      <c r="M318">
        <v>8.48</v>
      </c>
      <c r="N318">
        <v>28.335000000000001</v>
      </c>
      <c r="O318" t="s">
        <v>203</v>
      </c>
      <c r="P318" t="s">
        <v>541</v>
      </c>
      <c r="Q318">
        <v>11.597</v>
      </c>
      <c r="R318">
        <v>8.2569999999999997</v>
      </c>
      <c r="S318">
        <v>4274</v>
      </c>
      <c r="T318">
        <v>1288</v>
      </c>
      <c r="U318">
        <v>2165</v>
      </c>
      <c r="V318">
        <v>7235</v>
      </c>
      <c r="W318">
        <v>102</v>
      </c>
      <c r="X318">
        <v>14</v>
      </c>
      <c r="Y318">
        <v>0</v>
      </c>
      <c r="Z318">
        <v>0</v>
      </c>
      <c r="AA318">
        <v>0</v>
      </c>
      <c r="AB318">
        <v>1</v>
      </c>
      <c r="AC318" t="s">
        <v>361</v>
      </c>
      <c r="AD318" t="s">
        <v>420</v>
      </c>
      <c r="AE318">
        <v>1.64</v>
      </c>
    </row>
    <row r="319" spans="1:31">
      <c r="A319" t="s">
        <v>542</v>
      </c>
      <c r="B319">
        <v>2012</v>
      </c>
      <c r="C319" t="s">
        <v>420</v>
      </c>
      <c r="D319" t="s">
        <v>131</v>
      </c>
      <c r="E319" t="s">
        <v>108</v>
      </c>
      <c r="F319" t="s">
        <v>108</v>
      </c>
      <c r="G319" t="s">
        <v>108</v>
      </c>
      <c r="H319" t="s">
        <v>108</v>
      </c>
      <c r="I319" t="s">
        <v>108</v>
      </c>
      <c r="J319" t="s">
        <v>108</v>
      </c>
      <c r="K319">
        <v>18.572271000000001</v>
      </c>
      <c r="L319">
        <v>1.7042219999999999</v>
      </c>
      <c r="M319">
        <v>15.324</v>
      </c>
      <c r="N319">
        <v>22.181999999999999</v>
      </c>
      <c r="O319" t="s">
        <v>203</v>
      </c>
      <c r="P319" t="s">
        <v>543</v>
      </c>
      <c r="Q319">
        <v>3.61</v>
      </c>
      <c r="R319">
        <v>3.2480000000000002</v>
      </c>
      <c r="S319">
        <v>32691</v>
      </c>
      <c r="T319">
        <v>3357</v>
      </c>
      <c r="U319">
        <v>26973</v>
      </c>
      <c r="V319">
        <v>39044</v>
      </c>
      <c r="W319">
        <v>1052</v>
      </c>
      <c r="X319">
        <v>176</v>
      </c>
      <c r="Y319">
        <v>0</v>
      </c>
      <c r="Z319">
        <v>0</v>
      </c>
      <c r="AA319">
        <v>0</v>
      </c>
      <c r="AB319">
        <v>1</v>
      </c>
      <c r="AC319" t="s">
        <v>298</v>
      </c>
      <c r="AD319" t="s">
        <v>420</v>
      </c>
      <c r="AE319">
        <v>2.02</v>
      </c>
    </row>
    <row r="320" spans="1:31">
      <c r="A320" t="s">
        <v>544</v>
      </c>
      <c r="B320">
        <v>2012</v>
      </c>
      <c r="C320" t="s">
        <v>420</v>
      </c>
      <c r="D320" t="s">
        <v>131</v>
      </c>
      <c r="E320" t="s">
        <v>108</v>
      </c>
      <c r="F320" t="s">
        <v>108</v>
      </c>
      <c r="G320" t="s">
        <v>108</v>
      </c>
      <c r="H320" t="s">
        <v>108</v>
      </c>
      <c r="I320" t="s">
        <v>113</v>
      </c>
      <c r="J320" t="s">
        <v>108</v>
      </c>
      <c r="K320">
        <v>16.679141999999999</v>
      </c>
      <c r="L320">
        <v>1.959622</v>
      </c>
      <c r="M320">
        <v>12.989000000000001</v>
      </c>
      <c r="N320">
        <v>20.923999999999999</v>
      </c>
      <c r="O320" t="s">
        <v>203</v>
      </c>
      <c r="P320" t="s">
        <v>545</v>
      </c>
      <c r="Q320">
        <v>4.2450000000000001</v>
      </c>
      <c r="R320">
        <v>3.69</v>
      </c>
      <c r="S320">
        <v>16236</v>
      </c>
      <c r="T320">
        <v>2053</v>
      </c>
      <c r="U320">
        <v>12644</v>
      </c>
      <c r="V320">
        <v>20368</v>
      </c>
      <c r="W320">
        <v>697</v>
      </c>
      <c r="X320">
        <v>111</v>
      </c>
      <c r="Y320">
        <v>0</v>
      </c>
      <c r="Z320">
        <v>0</v>
      </c>
      <c r="AA320">
        <v>0</v>
      </c>
      <c r="AB320">
        <v>1</v>
      </c>
      <c r="AC320" t="s">
        <v>292</v>
      </c>
      <c r="AD320" t="s">
        <v>420</v>
      </c>
      <c r="AE320">
        <v>1.92</v>
      </c>
    </row>
    <row r="321" spans="1:31">
      <c r="A321" t="s">
        <v>546</v>
      </c>
      <c r="B321">
        <v>2012</v>
      </c>
      <c r="C321" t="s">
        <v>420</v>
      </c>
      <c r="D321" t="s">
        <v>131</v>
      </c>
      <c r="E321" t="s">
        <v>108</v>
      </c>
      <c r="F321" t="s">
        <v>108</v>
      </c>
      <c r="G321" t="s">
        <v>108</v>
      </c>
      <c r="H321" t="s">
        <v>108</v>
      </c>
      <c r="I321" t="s">
        <v>114</v>
      </c>
      <c r="J321" t="s">
        <v>108</v>
      </c>
      <c r="K321">
        <v>20.914482</v>
      </c>
      <c r="L321">
        <v>3.0078809999999998</v>
      </c>
      <c r="M321">
        <v>15.27</v>
      </c>
      <c r="N321">
        <v>27.524000000000001</v>
      </c>
      <c r="O321" t="s">
        <v>203</v>
      </c>
      <c r="P321" t="s">
        <v>547</v>
      </c>
      <c r="Q321">
        <v>6.61</v>
      </c>
      <c r="R321">
        <v>5.6449999999999996</v>
      </c>
      <c r="S321">
        <v>16455</v>
      </c>
      <c r="T321">
        <v>2661</v>
      </c>
      <c r="U321">
        <v>12014</v>
      </c>
      <c r="V321">
        <v>21656</v>
      </c>
      <c r="W321">
        <v>355</v>
      </c>
      <c r="X321">
        <v>65</v>
      </c>
      <c r="Y321">
        <v>0</v>
      </c>
      <c r="Z321">
        <v>0</v>
      </c>
      <c r="AA321">
        <v>0</v>
      </c>
      <c r="AB321">
        <v>1</v>
      </c>
      <c r="AC321" t="s">
        <v>270</v>
      </c>
      <c r="AD321" t="s">
        <v>420</v>
      </c>
      <c r="AE321">
        <v>1.94</v>
      </c>
    </row>
    <row r="322" spans="1:31">
      <c r="A322" t="s">
        <v>548</v>
      </c>
      <c r="B322">
        <v>2006</v>
      </c>
      <c r="C322" t="s">
        <v>549</v>
      </c>
      <c r="D322" t="s">
        <v>108</v>
      </c>
      <c r="E322" t="s">
        <v>108</v>
      </c>
      <c r="F322" t="s">
        <v>108</v>
      </c>
      <c r="G322" t="s">
        <v>108</v>
      </c>
      <c r="H322" t="s">
        <v>109</v>
      </c>
      <c r="I322" t="s">
        <v>108</v>
      </c>
      <c r="J322" t="s">
        <v>108</v>
      </c>
      <c r="K322">
        <v>29.199000999999999</v>
      </c>
      <c r="L322">
        <v>5.3764900000000004</v>
      </c>
      <c r="M322">
        <v>19.064</v>
      </c>
      <c r="N322">
        <v>41.113999999999997</v>
      </c>
      <c r="O322" t="s">
        <v>203</v>
      </c>
      <c r="P322" t="s">
        <v>550</v>
      </c>
      <c r="Q322">
        <v>11.914999999999999</v>
      </c>
      <c r="R322">
        <v>10.135</v>
      </c>
      <c r="S322">
        <v>18455</v>
      </c>
      <c r="T322">
        <v>4151</v>
      </c>
      <c r="U322">
        <v>12049</v>
      </c>
      <c r="V322">
        <v>25985</v>
      </c>
      <c r="W322">
        <v>209</v>
      </c>
      <c r="X322">
        <v>50</v>
      </c>
      <c r="Y322">
        <v>0</v>
      </c>
      <c r="Z322">
        <v>0</v>
      </c>
      <c r="AA322">
        <v>0</v>
      </c>
      <c r="AB322">
        <v>1</v>
      </c>
      <c r="AC322" t="s">
        <v>551</v>
      </c>
      <c r="AD322" t="s">
        <v>549</v>
      </c>
      <c r="AE322">
        <v>2.91</v>
      </c>
    </row>
    <row r="323" spans="1:31">
      <c r="A323" t="s">
        <v>552</v>
      </c>
      <c r="B323">
        <v>2006</v>
      </c>
      <c r="C323" t="s">
        <v>549</v>
      </c>
      <c r="D323" t="s">
        <v>108</v>
      </c>
      <c r="E323" t="s">
        <v>108</v>
      </c>
      <c r="F323" t="s">
        <v>108</v>
      </c>
      <c r="G323" t="s">
        <v>108</v>
      </c>
      <c r="H323" t="s">
        <v>115</v>
      </c>
      <c r="I323" t="s">
        <v>108</v>
      </c>
      <c r="J323" t="s">
        <v>108</v>
      </c>
      <c r="K323">
        <v>32.881630999999999</v>
      </c>
      <c r="L323">
        <v>3.741765</v>
      </c>
      <c r="M323">
        <v>25.629000000000001</v>
      </c>
      <c r="N323">
        <v>40.79</v>
      </c>
      <c r="O323" t="s">
        <v>203</v>
      </c>
      <c r="P323" t="s">
        <v>553</v>
      </c>
      <c r="Q323">
        <v>7.9080000000000004</v>
      </c>
      <c r="R323">
        <v>7.2530000000000001</v>
      </c>
      <c r="S323">
        <v>26374</v>
      </c>
      <c r="T323">
        <v>3721</v>
      </c>
      <c r="U323">
        <v>20557</v>
      </c>
      <c r="V323">
        <v>32717</v>
      </c>
      <c r="W323">
        <v>310</v>
      </c>
      <c r="X323">
        <v>89</v>
      </c>
      <c r="Y323">
        <v>0</v>
      </c>
      <c r="Z323">
        <v>0</v>
      </c>
      <c r="AA323">
        <v>0</v>
      </c>
      <c r="AB323">
        <v>1</v>
      </c>
      <c r="AC323" t="s">
        <v>296</v>
      </c>
      <c r="AD323" t="s">
        <v>549</v>
      </c>
      <c r="AE323">
        <v>1.96</v>
      </c>
    </row>
    <row r="324" spans="1:31">
      <c r="A324" t="s">
        <v>554</v>
      </c>
      <c r="B324">
        <v>2006</v>
      </c>
      <c r="C324" t="s">
        <v>549</v>
      </c>
      <c r="D324" t="s">
        <v>108</v>
      </c>
      <c r="E324" t="s">
        <v>108</v>
      </c>
      <c r="F324" t="s">
        <v>108</v>
      </c>
      <c r="G324" t="s">
        <v>108</v>
      </c>
      <c r="H324" t="s">
        <v>117</v>
      </c>
      <c r="I324" t="s">
        <v>108</v>
      </c>
      <c r="J324" t="s">
        <v>108</v>
      </c>
      <c r="K324">
        <v>40.728340000000003</v>
      </c>
      <c r="L324">
        <v>2.5998009999999998</v>
      </c>
      <c r="M324">
        <v>35.591999999999999</v>
      </c>
      <c r="N324">
        <v>46.018999999999998</v>
      </c>
      <c r="O324" t="s">
        <v>203</v>
      </c>
      <c r="P324" t="s">
        <v>555</v>
      </c>
      <c r="Q324">
        <v>5.2910000000000004</v>
      </c>
      <c r="R324">
        <v>5.1360000000000001</v>
      </c>
      <c r="S324">
        <v>62682</v>
      </c>
      <c r="T324">
        <v>4689</v>
      </c>
      <c r="U324">
        <v>54777</v>
      </c>
      <c r="V324">
        <v>70825</v>
      </c>
      <c r="W324">
        <v>699</v>
      </c>
      <c r="X324">
        <v>258</v>
      </c>
      <c r="Y324">
        <v>0</v>
      </c>
      <c r="Z324">
        <v>0</v>
      </c>
      <c r="AA324">
        <v>0</v>
      </c>
      <c r="AB324">
        <v>1</v>
      </c>
      <c r="AC324" t="s">
        <v>556</v>
      </c>
      <c r="AD324" t="s">
        <v>549</v>
      </c>
      <c r="AE324">
        <v>1.95</v>
      </c>
    </row>
    <row r="325" spans="1:31">
      <c r="A325" t="s">
        <v>557</v>
      </c>
      <c r="B325">
        <v>2006</v>
      </c>
      <c r="C325" t="s">
        <v>549</v>
      </c>
      <c r="D325" t="s">
        <v>108</v>
      </c>
      <c r="E325" t="s">
        <v>108</v>
      </c>
      <c r="F325" t="s">
        <v>108</v>
      </c>
      <c r="G325" t="s">
        <v>108</v>
      </c>
      <c r="H325" t="s">
        <v>119</v>
      </c>
      <c r="I325" t="s">
        <v>108</v>
      </c>
      <c r="J325" t="s">
        <v>108</v>
      </c>
      <c r="K325">
        <v>44.200591000000003</v>
      </c>
      <c r="L325">
        <v>2.7476470000000002</v>
      </c>
      <c r="M325">
        <v>38.74</v>
      </c>
      <c r="N325">
        <v>49.767000000000003</v>
      </c>
      <c r="O325" t="s">
        <v>203</v>
      </c>
      <c r="P325" t="s">
        <v>558</v>
      </c>
      <c r="Q325">
        <v>5.5659999999999998</v>
      </c>
      <c r="R325">
        <v>5.46</v>
      </c>
      <c r="S325">
        <v>62290</v>
      </c>
      <c r="T325">
        <v>4783</v>
      </c>
      <c r="U325">
        <v>54595</v>
      </c>
      <c r="V325">
        <v>70135</v>
      </c>
      <c r="W325">
        <v>706</v>
      </c>
      <c r="X325">
        <v>294</v>
      </c>
      <c r="Y325">
        <v>0</v>
      </c>
      <c r="Z325">
        <v>0</v>
      </c>
      <c r="AA325">
        <v>0</v>
      </c>
      <c r="AB325">
        <v>1</v>
      </c>
      <c r="AC325" t="s">
        <v>559</v>
      </c>
      <c r="AD325" t="s">
        <v>549</v>
      </c>
      <c r="AE325">
        <v>2.16</v>
      </c>
    </row>
    <row r="326" spans="1:31">
      <c r="A326" t="s">
        <v>560</v>
      </c>
      <c r="B326">
        <v>2006</v>
      </c>
      <c r="C326" t="s">
        <v>549</v>
      </c>
      <c r="D326" t="s">
        <v>108</v>
      </c>
      <c r="E326" t="s">
        <v>108</v>
      </c>
      <c r="F326" t="s">
        <v>108</v>
      </c>
      <c r="G326" t="s">
        <v>108</v>
      </c>
      <c r="H326" t="s">
        <v>120</v>
      </c>
      <c r="I326" t="s">
        <v>108</v>
      </c>
      <c r="J326" t="s">
        <v>108</v>
      </c>
      <c r="K326">
        <v>53.361485999999999</v>
      </c>
      <c r="L326">
        <v>3.384649</v>
      </c>
      <c r="M326">
        <v>46.497</v>
      </c>
      <c r="N326">
        <v>60.133000000000003</v>
      </c>
      <c r="O326" t="s">
        <v>203</v>
      </c>
      <c r="P326" t="s">
        <v>561</v>
      </c>
      <c r="Q326">
        <v>6.7709999999999999</v>
      </c>
      <c r="R326">
        <v>6.8639999999999999</v>
      </c>
      <c r="S326">
        <v>66653</v>
      </c>
      <c r="T326">
        <v>5897</v>
      </c>
      <c r="U326">
        <v>58079</v>
      </c>
      <c r="V326">
        <v>75111</v>
      </c>
      <c r="W326">
        <v>538</v>
      </c>
      <c r="X326">
        <v>257</v>
      </c>
      <c r="Y326">
        <v>0</v>
      </c>
      <c r="Z326">
        <v>0</v>
      </c>
      <c r="AA326">
        <v>0</v>
      </c>
      <c r="AB326">
        <v>1</v>
      </c>
      <c r="AC326" t="s">
        <v>562</v>
      </c>
      <c r="AD326" t="s">
        <v>549</v>
      </c>
      <c r="AE326">
        <v>2.4700000000000002</v>
      </c>
    </row>
    <row r="327" spans="1:31">
      <c r="A327" t="s">
        <v>563</v>
      </c>
      <c r="B327">
        <v>2006</v>
      </c>
      <c r="C327" t="s">
        <v>549</v>
      </c>
      <c r="D327" t="s">
        <v>108</v>
      </c>
      <c r="E327" t="s">
        <v>108</v>
      </c>
      <c r="F327" t="s">
        <v>108</v>
      </c>
      <c r="G327" t="s">
        <v>108</v>
      </c>
      <c r="H327" t="s">
        <v>121</v>
      </c>
      <c r="I327" t="s">
        <v>108</v>
      </c>
      <c r="J327" t="s">
        <v>108</v>
      </c>
      <c r="K327">
        <v>57.183487</v>
      </c>
      <c r="L327">
        <v>3.2639689999999999</v>
      </c>
      <c r="M327">
        <v>50.521999999999998</v>
      </c>
      <c r="N327">
        <v>63.658000000000001</v>
      </c>
      <c r="O327" t="s">
        <v>203</v>
      </c>
      <c r="P327" t="s">
        <v>564</v>
      </c>
      <c r="Q327">
        <v>6.4749999999999996</v>
      </c>
      <c r="R327">
        <v>6.6619999999999999</v>
      </c>
      <c r="S327">
        <v>37919</v>
      </c>
      <c r="T327">
        <v>2921</v>
      </c>
      <c r="U327">
        <v>33501</v>
      </c>
      <c r="V327">
        <v>42212</v>
      </c>
      <c r="W327">
        <v>313</v>
      </c>
      <c r="X327">
        <v>168</v>
      </c>
      <c r="Y327">
        <v>0</v>
      </c>
      <c r="Z327">
        <v>0</v>
      </c>
      <c r="AA327">
        <v>0</v>
      </c>
      <c r="AB327">
        <v>1</v>
      </c>
      <c r="AC327" t="s">
        <v>565</v>
      </c>
      <c r="AD327" t="s">
        <v>549</v>
      </c>
      <c r="AE327">
        <v>1.36</v>
      </c>
    </row>
    <row r="328" spans="1:31">
      <c r="A328" t="s">
        <v>566</v>
      </c>
      <c r="B328">
        <v>2006</v>
      </c>
      <c r="C328" t="s">
        <v>549</v>
      </c>
      <c r="D328" t="s">
        <v>108</v>
      </c>
      <c r="E328" t="s">
        <v>108</v>
      </c>
      <c r="F328" t="s">
        <v>108</v>
      </c>
      <c r="G328" t="s">
        <v>108</v>
      </c>
      <c r="H328" t="s">
        <v>123</v>
      </c>
      <c r="I328" t="s">
        <v>108</v>
      </c>
      <c r="J328" t="s">
        <v>108</v>
      </c>
      <c r="K328">
        <v>69.062353999999999</v>
      </c>
      <c r="L328">
        <v>4.1788169999999996</v>
      </c>
      <c r="M328">
        <v>60.103999999999999</v>
      </c>
      <c r="N328">
        <v>77.078999999999994</v>
      </c>
      <c r="O328" t="s">
        <v>203</v>
      </c>
      <c r="P328" t="s">
        <v>567</v>
      </c>
      <c r="Q328">
        <v>8.016</v>
      </c>
      <c r="R328">
        <v>8.9580000000000002</v>
      </c>
      <c r="S328">
        <v>21532</v>
      </c>
      <c r="T328">
        <v>2475</v>
      </c>
      <c r="U328">
        <v>18739</v>
      </c>
      <c r="V328">
        <v>24031</v>
      </c>
      <c r="W328">
        <v>152</v>
      </c>
      <c r="X328">
        <v>93</v>
      </c>
      <c r="Y328">
        <v>0</v>
      </c>
      <c r="Z328">
        <v>0</v>
      </c>
      <c r="AA328">
        <v>0</v>
      </c>
      <c r="AB328">
        <v>1</v>
      </c>
      <c r="AC328" t="s">
        <v>314</v>
      </c>
      <c r="AD328" t="s">
        <v>549</v>
      </c>
      <c r="AE328">
        <v>1.23</v>
      </c>
    </row>
    <row r="329" spans="1:31">
      <c r="A329" t="s">
        <v>568</v>
      </c>
      <c r="B329">
        <v>2006</v>
      </c>
      <c r="C329" t="s">
        <v>549</v>
      </c>
      <c r="D329" t="s">
        <v>108</v>
      </c>
      <c r="E329" t="s">
        <v>108</v>
      </c>
      <c r="F329" t="s">
        <v>108</v>
      </c>
      <c r="G329" t="s">
        <v>108</v>
      </c>
      <c r="H329" t="s">
        <v>124</v>
      </c>
      <c r="I329" t="s">
        <v>108</v>
      </c>
      <c r="J329" t="s">
        <v>108</v>
      </c>
      <c r="K329">
        <v>66.245215999999999</v>
      </c>
      <c r="L329">
        <v>7.8638029999999999</v>
      </c>
      <c r="M329">
        <v>48.820999999999998</v>
      </c>
      <c r="N329">
        <v>80.947000000000003</v>
      </c>
      <c r="O329" t="s">
        <v>203</v>
      </c>
      <c r="P329" t="s">
        <v>569</v>
      </c>
      <c r="Q329">
        <v>14.702</v>
      </c>
      <c r="R329">
        <v>17.425000000000001</v>
      </c>
      <c r="S329">
        <v>6404</v>
      </c>
      <c r="T329">
        <v>1162</v>
      </c>
      <c r="U329">
        <v>4719</v>
      </c>
      <c r="V329">
        <v>7825</v>
      </c>
      <c r="W329">
        <v>54</v>
      </c>
      <c r="X329">
        <v>34</v>
      </c>
      <c r="Y329">
        <v>0</v>
      </c>
      <c r="Z329">
        <v>0</v>
      </c>
      <c r="AA329">
        <v>0</v>
      </c>
      <c r="AB329">
        <v>1</v>
      </c>
      <c r="AC329" t="s">
        <v>256</v>
      </c>
      <c r="AD329" t="s">
        <v>549</v>
      </c>
      <c r="AE329">
        <v>1.47</v>
      </c>
    </row>
    <row r="330" spans="1:31">
      <c r="A330" t="s">
        <v>570</v>
      </c>
      <c r="B330">
        <v>2006</v>
      </c>
      <c r="C330" t="s">
        <v>549</v>
      </c>
      <c r="D330" t="s">
        <v>108</v>
      </c>
      <c r="E330" t="s">
        <v>108</v>
      </c>
      <c r="F330" t="s">
        <v>108</v>
      </c>
      <c r="G330" t="s">
        <v>108</v>
      </c>
      <c r="H330" t="s">
        <v>108</v>
      </c>
      <c r="I330" t="s">
        <v>108</v>
      </c>
      <c r="J330" t="s">
        <v>108</v>
      </c>
      <c r="K330">
        <v>45.100152999999999</v>
      </c>
      <c r="L330">
        <v>1.4303669999999999</v>
      </c>
      <c r="M330">
        <v>42.271000000000001</v>
      </c>
      <c r="N330">
        <v>47.953000000000003</v>
      </c>
      <c r="O330" t="s">
        <v>203</v>
      </c>
      <c r="P330" t="s">
        <v>571</v>
      </c>
      <c r="Q330">
        <v>2.8530000000000002</v>
      </c>
      <c r="R330">
        <v>2.8290000000000002</v>
      </c>
      <c r="S330">
        <v>302308</v>
      </c>
      <c r="T330">
        <v>11981</v>
      </c>
      <c r="U330">
        <v>283342</v>
      </c>
      <c r="V330">
        <v>321434</v>
      </c>
      <c r="W330">
        <v>2981</v>
      </c>
      <c r="X330">
        <v>1243</v>
      </c>
      <c r="Y330">
        <v>0</v>
      </c>
      <c r="Z330">
        <v>0</v>
      </c>
      <c r="AA330">
        <v>0</v>
      </c>
      <c r="AB330">
        <v>1</v>
      </c>
      <c r="AC330" t="s">
        <v>572</v>
      </c>
      <c r="AD330" t="s">
        <v>549</v>
      </c>
      <c r="AE330">
        <v>2.46</v>
      </c>
    </row>
    <row r="331" spans="1:31">
      <c r="A331" t="s">
        <v>573</v>
      </c>
      <c r="B331">
        <v>2006</v>
      </c>
      <c r="C331" t="s">
        <v>549</v>
      </c>
      <c r="D331" t="s">
        <v>108</v>
      </c>
      <c r="E331" t="s">
        <v>108</v>
      </c>
      <c r="F331" t="s">
        <v>108</v>
      </c>
      <c r="G331" t="s">
        <v>108</v>
      </c>
      <c r="H331" t="s">
        <v>108</v>
      </c>
      <c r="I331" t="s">
        <v>113</v>
      </c>
      <c r="J331" t="s">
        <v>108</v>
      </c>
      <c r="K331">
        <v>47.301133</v>
      </c>
      <c r="L331">
        <v>1.7042740000000001</v>
      </c>
      <c r="M331">
        <v>43.917999999999999</v>
      </c>
      <c r="N331">
        <v>50.703000000000003</v>
      </c>
      <c r="O331" t="s">
        <v>203</v>
      </c>
      <c r="P331" t="s">
        <v>574</v>
      </c>
      <c r="Q331">
        <v>3.4020000000000001</v>
      </c>
      <c r="R331">
        <v>3.383</v>
      </c>
      <c r="S331">
        <v>154195</v>
      </c>
      <c r="T331">
        <v>7378</v>
      </c>
      <c r="U331">
        <v>143166</v>
      </c>
      <c r="V331">
        <v>165285</v>
      </c>
      <c r="W331">
        <v>1729</v>
      </c>
      <c r="X331">
        <v>696</v>
      </c>
      <c r="Y331">
        <v>0</v>
      </c>
      <c r="Z331">
        <v>0</v>
      </c>
      <c r="AA331">
        <v>0</v>
      </c>
      <c r="AB331">
        <v>1</v>
      </c>
      <c r="AC331" t="s">
        <v>575</v>
      </c>
      <c r="AD331" t="s">
        <v>549</v>
      </c>
      <c r="AE331">
        <v>2.0099999999999998</v>
      </c>
    </row>
    <row r="332" spans="1:31">
      <c r="A332" t="s">
        <v>576</v>
      </c>
      <c r="B332">
        <v>2006</v>
      </c>
      <c r="C332" t="s">
        <v>549</v>
      </c>
      <c r="D332" t="s">
        <v>108</v>
      </c>
      <c r="E332" t="s">
        <v>108</v>
      </c>
      <c r="F332" t="s">
        <v>108</v>
      </c>
      <c r="G332" t="s">
        <v>108</v>
      </c>
      <c r="H332" t="s">
        <v>108</v>
      </c>
      <c r="I332" t="s">
        <v>114</v>
      </c>
      <c r="J332" t="s">
        <v>108</v>
      </c>
      <c r="K332">
        <v>43.016351</v>
      </c>
      <c r="L332">
        <v>2.0802679999999998</v>
      </c>
      <c r="M332">
        <v>38.898000000000003</v>
      </c>
      <c r="N332">
        <v>47.207999999999998</v>
      </c>
      <c r="O332" t="s">
        <v>203</v>
      </c>
      <c r="P332" t="s">
        <v>577</v>
      </c>
      <c r="Q332">
        <v>4.1909999999999998</v>
      </c>
      <c r="R332">
        <v>4.1180000000000003</v>
      </c>
      <c r="S332">
        <v>148113</v>
      </c>
      <c r="T332">
        <v>8724</v>
      </c>
      <c r="U332">
        <v>133933</v>
      </c>
      <c r="V332">
        <v>162544</v>
      </c>
      <c r="W332">
        <v>1252</v>
      </c>
      <c r="X332">
        <v>547</v>
      </c>
      <c r="Y332">
        <v>0</v>
      </c>
      <c r="Z332">
        <v>0</v>
      </c>
      <c r="AA332">
        <v>0</v>
      </c>
      <c r="AB332">
        <v>1</v>
      </c>
      <c r="AC332" t="s">
        <v>578</v>
      </c>
      <c r="AD332" t="s">
        <v>549</v>
      </c>
      <c r="AE332">
        <v>2.21</v>
      </c>
    </row>
    <row r="333" spans="1:31">
      <c r="A333" t="s">
        <v>584</v>
      </c>
      <c r="B333">
        <v>2006</v>
      </c>
      <c r="C333" t="s">
        <v>549</v>
      </c>
      <c r="D333" t="s">
        <v>108</v>
      </c>
      <c r="E333" t="s">
        <v>108</v>
      </c>
      <c r="F333" t="s">
        <v>108</v>
      </c>
      <c r="G333" t="s">
        <v>127</v>
      </c>
      <c r="H333" t="s">
        <v>108</v>
      </c>
      <c r="I333" t="s">
        <v>108</v>
      </c>
      <c r="J333" t="s">
        <v>108</v>
      </c>
      <c r="K333">
        <v>45.023229000000001</v>
      </c>
      <c r="L333">
        <v>1.7148479999999999</v>
      </c>
      <c r="M333">
        <v>41.625999999999998</v>
      </c>
      <c r="N333">
        <v>48.454999999999998</v>
      </c>
      <c r="O333" t="s">
        <v>203</v>
      </c>
      <c r="P333" t="s">
        <v>585</v>
      </c>
      <c r="Q333">
        <v>3.4319999999999999</v>
      </c>
      <c r="R333">
        <v>3.3969999999999998</v>
      </c>
      <c r="S333">
        <v>228671</v>
      </c>
      <c r="T333">
        <v>10806</v>
      </c>
      <c r="U333">
        <v>211418</v>
      </c>
      <c r="V333">
        <v>246102</v>
      </c>
      <c r="W333">
        <v>1822</v>
      </c>
      <c r="X333">
        <v>775</v>
      </c>
      <c r="Y333">
        <v>0</v>
      </c>
      <c r="Z333">
        <v>0</v>
      </c>
      <c r="AA333">
        <v>0</v>
      </c>
      <c r="AB333">
        <v>1</v>
      </c>
      <c r="AC333" t="s">
        <v>586</v>
      </c>
      <c r="AD333" t="s">
        <v>549</v>
      </c>
      <c r="AE333">
        <v>2.16</v>
      </c>
    </row>
    <row r="334" spans="1:31">
      <c r="A334" t="s">
        <v>587</v>
      </c>
      <c r="B334">
        <v>2006</v>
      </c>
      <c r="C334" t="s">
        <v>549</v>
      </c>
      <c r="D334" t="s">
        <v>108</v>
      </c>
      <c r="E334" t="s">
        <v>108</v>
      </c>
      <c r="F334" t="s">
        <v>108</v>
      </c>
      <c r="G334" t="s">
        <v>127</v>
      </c>
      <c r="H334" t="s">
        <v>108</v>
      </c>
      <c r="I334" t="s">
        <v>113</v>
      </c>
      <c r="J334" t="s">
        <v>108</v>
      </c>
      <c r="K334">
        <v>49.888381000000003</v>
      </c>
      <c r="L334">
        <v>2.0229509999999999</v>
      </c>
      <c r="M334">
        <v>45.851999999999997</v>
      </c>
      <c r="N334">
        <v>53.926000000000002</v>
      </c>
      <c r="O334" t="s">
        <v>203</v>
      </c>
      <c r="P334" t="s">
        <v>588</v>
      </c>
      <c r="Q334">
        <v>4.0369999999999999</v>
      </c>
      <c r="R334">
        <v>4.0359999999999996</v>
      </c>
      <c r="S334">
        <v>125577</v>
      </c>
      <c r="T334">
        <v>7006</v>
      </c>
      <c r="U334">
        <v>115417</v>
      </c>
      <c r="V334">
        <v>135739</v>
      </c>
      <c r="W334">
        <v>1077</v>
      </c>
      <c r="X334">
        <v>475</v>
      </c>
      <c r="Y334">
        <v>0</v>
      </c>
      <c r="Z334">
        <v>0</v>
      </c>
      <c r="AA334">
        <v>0</v>
      </c>
      <c r="AB334">
        <v>1</v>
      </c>
      <c r="AC334" t="s">
        <v>589</v>
      </c>
      <c r="AD334" t="s">
        <v>549</v>
      </c>
      <c r="AE334">
        <v>1.76</v>
      </c>
    </row>
    <row r="335" spans="1:31">
      <c r="A335" t="s">
        <v>590</v>
      </c>
      <c r="B335">
        <v>2006</v>
      </c>
      <c r="C335" t="s">
        <v>549</v>
      </c>
      <c r="D335" t="s">
        <v>108</v>
      </c>
      <c r="E335" t="s">
        <v>108</v>
      </c>
      <c r="F335" t="s">
        <v>108</v>
      </c>
      <c r="G335" t="s">
        <v>127</v>
      </c>
      <c r="H335" t="s">
        <v>108</v>
      </c>
      <c r="I335" t="s">
        <v>114</v>
      </c>
      <c r="J335" t="s">
        <v>108</v>
      </c>
      <c r="K335">
        <v>40.242874</v>
      </c>
      <c r="L335">
        <v>2.5901519999999998</v>
      </c>
      <c r="M335">
        <v>35.128999999999998</v>
      </c>
      <c r="N335">
        <v>45.518999999999998</v>
      </c>
      <c r="O335" t="s">
        <v>203</v>
      </c>
      <c r="P335" t="s">
        <v>591</v>
      </c>
      <c r="Q335">
        <v>5.2759999999999998</v>
      </c>
      <c r="R335">
        <v>5.1130000000000004</v>
      </c>
      <c r="S335">
        <v>103094</v>
      </c>
      <c r="T335">
        <v>7930</v>
      </c>
      <c r="U335">
        <v>89995</v>
      </c>
      <c r="V335">
        <v>116610</v>
      </c>
      <c r="W335">
        <v>745</v>
      </c>
      <c r="X335">
        <v>300</v>
      </c>
      <c r="Y335">
        <v>0</v>
      </c>
      <c r="Z335">
        <v>0</v>
      </c>
      <c r="AA335">
        <v>0</v>
      </c>
      <c r="AB335">
        <v>1</v>
      </c>
      <c r="AC335" t="s">
        <v>592</v>
      </c>
      <c r="AD335" t="s">
        <v>549</v>
      </c>
      <c r="AE335">
        <v>2.08</v>
      </c>
    </row>
    <row r="336" spans="1:31">
      <c r="A336" t="s">
        <v>593</v>
      </c>
      <c r="B336">
        <v>2006</v>
      </c>
      <c r="C336" t="s">
        <v>549</v>
      </c>
      <c r="D336" t="s">
        <v>108</v>
      </c>
      <c r="E336" t="s">
        <v>108</v>
      </c>
      <c r="F336" t="s">
        <v>129</v>
      </c>
      <c r="G336" t="s">
        <v>108</v>
      </c>
      <c r="H336" t="s">
        <v>108</v>
      </c>
      <c r="I336" t="s">
        <v>108</v>
      </c>
      <c r="J336" t="s">
        <v>108</v>
      </c>
      <c r="K336">
        <v>78.459982999999994</v>
      </c>
      <c r="L336">
        <v>4.7670529999999998</v>
      </c>
      <c r="M336">
        <v>67.433999999999997</v>
      </c>
      <c r="N336">
        <v>87.131</v>
      </c>
      <c r="O336" t="s">
        <v>203</v>
      </c>
      <c r="P336" t="s">
        <v>594</v>
      </c>
      <c r="Q336">
        <v>8.6709999999999994</v>
      </c>
      <c r="R336">
        <v>11.026</v>
      </c>
      <c r="S336">
        <v>26180</v>
      </c>
      <c r="T336">
        <v>2908</v>
      </c>
      <c r="U336">
        <v>22501</v>
      </c>
      <c r="V336">
        <v>29073</v>
      </c>
      <c r="W336">
        <v>179</v>
      </c>
      <c r="X336">
        <v>142</v>
      </c>
      <c r="Y336">
        <v>0</v>
      </c>
      <c r="Z336">
        <v>0</v>
      </c>
      <c r="AA336">
        <v>0</v>
      </c>
      <c r="AB336">
        <v>1</v>
      </c>
      <c r="AC336" t="s">
        <v>595</v>
      </c>
      <c r="AD336" t="s">
        <v>549</v>
      </c>
      <c r="AE336">
        <v>2.39</v>
      </c>
    </row>
    <row r="337" spans="1:31">
      <c r="A337" t="s">
        <v>596</v>
      </c>
      <c r="B337">
        <v>2006</v>
      </c>
      <c r="C337" t="s">
        <v>549</v>
      </c>
      <c r="D337" t="s">
        <v>108</v>
      </c>
      <c r="E337" t="s">
        <v>108</v>
      </c>
      <c r="F337" t="s">
        <v>129</v>
      </c>
      <c r="G337" t="s">
        <v>108</v>
      </c>
      <c r="H337" t="s">
        <v>108</v>
      </c>
      <c r="I337" t="s">
        <v>113</v>
      </c>
      <c r="J337" t="s">
        <v>108</v>
      </c>
      <c r="K337">
        <v>53.653236999999997</v>
      </c>
      <c r="L337">
        <v>13.107172</v>
      </c>
      <c r="M337">
        <v>26.67</v>
      </c>
      <c r="N337">
        <v>79.14</v>
      </c>
      <c r="O337" t="s">
        <v>203</v>
      </c>
      <c r="P337" t="s">
        <v>597</v>
      </c>
      <c r="Q337">
        <v>25.486999999999998</v>
      </c>
      <c r="R337">
        <v>26.984000000000002</v>
      </c>
      <c r="S337">
        <v>4432</v>
      </c>
      <c r="T337">
        <v>1103</v>
      </c>
      <c r="U337">
        <v>2203</v>
      </c>
      <c r="V337">
        <v>6537</v>
      </c>
      <c r="W337">
        <v>47</v>
      </c>
      <c r="X337">
        <v>28</v>
      </c>
      <c r="Y337">
        <v>0</v>
      </c>
      <c r="Z337">
        <v>0</v>
      </c>
      <c r="AA337">
        <v>0</v>
      </c>
      <c r="AB337">
        <v>1</v>
      </c>
      <c r="AC337" t="s">
        <v>361</v>
      </c>
      <c r="AD337" t="s">
        <v>549</v>
      </c>
      <c r="AE337">
        <v>3.18</v>
      </c>
    </row>
    <row r="338" spans="1:31">
      <c r="A338" t="s">
        <v>598</v>
      </c>
      <c r="B338">
        <v>2006</v>
      </c>
      <c r="C338" t="s">
        <v>549</v>
      </c>
      <c r="D338" t="s">
        <v>108</v>
      </c>
      <c r="E338" t="s">
        <v>108</v>
      </c>
      <c r="F338" t="s">
        <v>129</v>
      </c>
      <c r="G338" t="s">
        <v>108</v>
      </c>
      <c r="H338" t="s">
        <v>108</v>
      </c>
      <c r="I338" t="s">
        <v>114</v>
      </c>
      <c r="J338" t="s">
        <v>108</v>
      </c>
      <c r="K338">
        <v>86.621099000000001</v>
      </c>
      <c r="L338">
        <v>3.8259180000000002</v>
      </c>
      <c r="M338">
        <v>77.150000000000006</v>
      </c>
      <c r="N338">
        <v>93.210999999999999</v>
      </c>
      <c r="O338" t="s">
        <v>203</v>
      </c>
      <c r="P338" t="s">
        <v>599</v>
      </c>
      <c r="Q338">
        <v>6.59</v>
      </c>
      <c r="R338">
        <v>9.4710000000000001</v>
      </c>
      <c r="S338">
        <v>21748</v>
      </c>
      <c r="T338">
        <v>2620</v>
      </c>
      <c r="U338">
        <v>19370</v>
      </c>
      <c r="V338">
        <v>23403</v>
      </c>
      <c r="W338">
        <v>132</v>
      </c>
      <c r="X338">
        <v>114</v>
      </c>
      <c r="Y338">
        <v>0</v>
      </c>
      <c r="Z338">
        <v>0</v>
      </c>
      <c r="AA338">
        <v>0</v>
      </c>
      <c r="AB338">
        <v>1</v>
      </c>
      <c r="AC338" t="s">
        <v>600</v>
      </c>
      <c r="AD338" t="s">
        <v>549</v>
      </c>
      <c r="AE338">
        <v>1.65</v>
      </c>
    </row>
    <row r="339" spans="1:31">
      <c r="A339" t="s">
        <v>606</v>
      </c>
      <c r="B339">
        <v>2006</v>
      </c>
      <c r="C339" t="s">
        <v>549</v>
      </c>
      <c r="D339" t="s">
        <v>108</v>
      </c>
      <c r="E339" t="s">
        <v>130</v>
      </c>
      <c r="F339" t="s">
        <v>108</v>
      </c>
      <c r="G339" t="s">
        <v>108</v>
      </c>
      <c r="H339" t="s">
        <v>108</v>
      </c>
      <c r="I339" t="s">
        <v>108</v>
      </c>
      <c r="J339" t="s">
        <v>108</v>
      </c>
      <c r="K339">
        <v>59.440302000000003</v>
      </c>
      <c r="L339">
        <v>4.1509710000000002</v>
      </c>
      <c r="M339">
        <v>50.834000000000003</v>
      </c>
      <c r="N339">
        <v>67.638999999999996</v>
      </c>
      <c r="O339" t="s">
        <v>203</v>
      </c>
      <c r="P339" t="s">
        <v>607</v>
      </c>
      <c r="Q339">
        <v>8.1989999999999998</v>
      </c>
      <c r="R339">
        <v>8.6059999999999999</v>
      </c>
      <c r="S339">
        <v>28259</v>
      </c>
      <c r="T339">
        <v>2875</v>
      </c>
      <c r="U339">
        <v>24168</v>
      </c>
      <c r="V339">
        <v>32157</v>
      </c>
      <c r="W339">
        <v>293</v>
      </c>
      <c r="X339">
        <v>162</v>
      </c>
      <c r="Y339">
        <v>0</v>
      </c>
      <c r="Z339">
        <v>0</v>
      </c>
      <c r="AA339">
        <v>0</v>
      </c>
      <c r="AB339">
        <v>1</v>
      </c>
      <c r="AC339" t="s">
        <v>603</v>
      </c>
      <c r="AD339" t="s">
        <v>549</v>
      </c>
      <c r="AE339">
        <v>2.09</v>
      </c>
    </row>
    <row r="340" spans="1:31">
      <c r="A340" t="s">
        <v>608</v>
      </c>
      <c r="B340">
        <v>2006</v>
      </c>
      <c r="C340" t="s">
        <v>549</v>
      </c>
      <c r="D340" t="s">
        <v>108</v>
      </c>
      <c r="E340" t="s">
        <v>130</v>
      </c>
      <c r="F340" t="s">
        <v>108</v>
      </c>
      <c r="G340" t="s">
        <v>108</v>
      </c>
      <c r="H340" t="s">
        <v>108</v>
      </c>
      <c r="I340" t="s">
        <v>113</v>
      </c>
      <c r="J340" t="s">
        <v>108</v>
      </c>
      <c r="K340">
        <v>58.478510999999997</v>
      </c>
      <c r="L340">
        <v>5.7148050000000001</v>
      </c>
      <c r="M340">
        <v>46.503</v>
      </c>
      <c r="N340">
        <v>69.762</v>
      </c>
      <c r="O340" t="s">
        <v>203</v>
      </c>
      <c r="P340" t="s">
        <v>609</v>
      </c>
      <c r="Q340">
        <v>11.282999999999999</v>
      </c>
      <c r="R340">
        <v>11.975</v>
      </c>
      <c r="S340">
        <v>11283</v>
      </c>
      <c r="T340">
        <v>1657</v>
      </c>
      <c r="U340">
        <v>8972</v>
      </c>
      <c r="V340">
        <v>13460</v>
      </c>
      <c r="W340">
        <v>147</v>
      </c>
      <c r="X340">
        <v>77</v>
      </c>
      <c r="Y340">
        <v>0</v>
      </c>
      <c r="Z340">
        <v>0</v>
      </c>
      <c r="AA340">
        <v>0</v>
      </c>
      <c r="AB340">
        <v>1</v>
      </c>
      <c r="AC340" t="s">
        <v>580</v>
      </c>
      <c r="AD340" t="s">
        <v>549</v>
      </c>
      <c r="AE340">
        <v>1.96</v>
      </c>
    </row>
    <row r="341" spans="1:31">
      <c r="A341" t="s">
        <v>610</v>
      </c>
      <c r="B341">
        <v>2006</v>
      </c>
      <c r="C341" t="s">
        <v>549</v>
      </c>
      <c r="D341" t="s">
        <v>108</v>
      </c>
      <c r="E341" t="s">
        <v>130</v>
      </c>
      <c r="F341" t="s">
        <v>108</v>
      </c>
      <c r="G341" t="s">
        <v>108</v>
      </c>
      <c r="H341" t="s">
        <v>108</v>
      </c>
      <c r="I341" t="s">
        <v>114</v>
      </c>
      <c r="J341" t="s">
        <v>108</v>
      </c>
      <c r="K341">
        <v>60.097223999999997</v>
      </c>
      <c r="L341">
        <v>5.1878760000000002</v>
      </c>
      <c r="M341">
        <v>49.213999999999999</v>
      </c>
      <c r="N341">
        <v>70.295000000000002</v>
      </c>
      <c r="O341" t="s">
        <v>203</v>
      </c>
      <c r="P341" t="s">
        <v>611</v>
      </c>
      <c r="Q341">
        <v>10.196999999999999</v>
      </c>
      <c r="R341">
        <v>10.882999999999999</v>
      </c>
      <c r="S341">
        <v>16976</v>
      </c>
      <c r="T341">
        <v>2184</v>
      </c>
      <c r="U341">
        <v>13902</v>
      </c>
      <c r="V341">
        <v>19857</v>
      </c>
      <c r="W341">
        <v>146</v>
      </c>
      <c r="X341">
        <v>85</v>
      </c>
      <c r="Y341">
        <v>0</v>
      </c>
      <c r="Z341">
        <v>0</v>
      </c>
      <c r="AA341">
        <v>0</v>
      </c>
      <c r="AB341">
        <v>1</v>
      </c>
      <c r="AC341" t="s">
        <v>612</v>
      </c>
      <c r="AD341" t="s">
        <v>549</v>
      </c>
      <c r="AE341">
        <v>1.63</v>
      </c>
    </row>
    <row r="342" spans="1:31">
      <c r="A342" t="s">
        <v>614</v>
      </c>
      <c r="B342">
        <v>2006</v>
      </c>
      <c r="C342" t="s">
        <v>549</v>
      </c>
      <c r="D342" t="s">
        <v>131</v>
      </c>
      <c r="E342" t="s">
        <v>108</v>
      </c>
      <c r="F342" t="s">
        <v>108</v>
      </c>
      <c r="G342" t="s">
        <v>108</v>
      </c>
      <c r="H342" t="s">
        <v>108</v>
      </c>
      <c r="I342" t="s">
        <v>108</v>
      </c>
      <c r="J342" t="s">
        <v>108</v>
      </c>
      <c r="K342">
        <v>29.944269999999999</v>
      </c>
      <c r="L342">
        <v>1.6678200000000001</v>
      </c>
      <c r="M342">
        <v>26.693999999999999</v>
      </c>
      <c r="N342">
        <v>33.351999999999997</v>
      </c>
      <c r="O342" t="s">
        <v>203</v>
      </c>
      <c r="P342" t="s">
        <v>615</v>
      </c>
      <c r="Q342">
        <v>3.4079999999999999</v>
      </c>
      <c r="R342">
        <v>3.25</v>
      </c>
      <c r="S342">
        <v>52421</v>
      </c>
      <c r="T342">
        <v>3255</v>
      </c>
      <c r="U342">
        <v>46731</v>
      </c>
      <c r="V342">
        <v>58387</v>
      </c>
      <c r="W342">
        <v>1361</v>
      </c>
      <c r="X342">
        <v>388</v>
      </c>
      <c r="Y342">
        <v>0</v>
      </c>
      <c r="Z342">
        <v>0</v>
      </c>
      <c r="AA342">
        <v>0</v>
      </c>
      <c r="AB342">
        <v>1</v>
      </c>
      <c r="AC342" t="s">
        <v>616</v>
      </c>
      <c r="AD342" t="s">
        <v>549</v>
      </c>
      <c r="AE342">
        <v>1.8</v>
      </c>
    </row>
    <row r="343" spans="1:31">
      <c r="A343" t="s">
        <v>617</v>
      </c>
      <c r="B343">
        <v>2006</v>
      </c>
      <c r="C343" t="s">
        <v>549</v>
      </c>
      <c r="D343" t="s">
        <v>131</v>
      </c>
      <c r="E343" t="s">
        <v>108</v>
      </c>
      <c r="F343" t="s">
        <v>108</v>
      </c>
      <c r="G343" t="s">
        <v>108</v>
      </c>
      <c r="H343" t="s">
        <v>108</v>
      </c>
      <c r="I343" t="s">
        <v>113</v>
      </c>
      <c r="J343" t="s">
        <v>108</v>
      </c>
      <c r="K343">
        <v>31.367984</v>
      </c>
      <c r="L343">
        <v>2.0924510000000001</v>
      </c>
      <c r="M343">
        <v>27.29</v>
      </c>
      <c r="N343">
        <v>35.670999999999999</v>
      </c>
      <c r="O343" t="s">
        <v>203</v>
      </c>
      <c r="P343" t="s">
        <v>618</v>
      </c>
      <c r="Q343">
        <v>4.3029999999999999</v>
      </c>
      <c r="R343">
        <v>4.0780000000000003</v>
      </c>
      <c r="S343">
        <v>30692</v>
      </c>
      <c r="T343">
        <v>2272</v>
      </c>
      <c r="U343">
        <v>26702</v>
      </c>
      <c r="V343">
        <v>34903</v>
      </c>
      <c r="W343">
        <v>907</v>
      </c>
      <c r="X343">
        <v>261</v>
      </c>
      <c r="Y343">
        <v>0</v>
      </c>
      <c r="Z343">
        <v>0</v>
      </c>
      <c r="AA343">
        <v>0</v>
      </c>
      <c r="AB343">
        <v>1</v>
      </c>
      <c r="AC343" t="s">
        <v>619</v>
      </c>
      <c r="AD343" t="s">
        <v>549</v>
      </c>
      <c r="AE343">
        <v>1.84</v>
      </c>
    </row>
    <row r="344" spans="1:31">
      <c r="A344" t="s">
        <v>620</v>
      </c>
      <c r="B344">
        <v>2006</v>
      </c>
      <c r="C344" t="s">
        <v>549</v>
      </c>
      <c r="D344" t="s">
        <v>131</v>
      </c>
      <c r="E344" t="s">
        <v>108</v>
      </c>
      <c r="F344" t="s">
        <v>108</v>
      </c>
      <c r="G344" t="s">
        <v>108</v>
      </c>
      <c r="H344" t="s">
        <v>108</v>
      </c>
      <c r="I344" t="s">
        <v>114</v>
      </c>
      <c r="J344" t="s">
        <v>108</v>
      </c>
      <c r="K344">
        <v>28.140256000000001</v>
      </c>
      <c r="L344">
        <v>2.9090159999999998</v>
      </c>
      <c r="M344">
        <v>22.539000000000001</v>
      </c>
      <c r="N344">
        <v>34.292000000000002</v>
      </c>
      <c r="O344" t="s">
        <v>203</v>
      </c>
      <c r="P344" t="s">
        <v>621</v>
      </c>
      <c r="Q344">
        <v>6.1520000000000001</v>
      </c>
      <c r="R344">
        <v>5.601</v>
      </c>
      <c r="S344">
        <v>21729</v>
      </c>
      <c r="T344">
        <v>2392</v>
      </c>
      <c r="U344">
        <v>17404</v>
      </c>
      <c r="V344">
        <v>26480</v>
      </c>
      <c r="W344">
        <v>454</v>
      </c>
      <c r="X344">
        <v>127</v>
      </c>
      <c r="Y344">
        <v>0</v>
      </c>
      <c r="Z344">
        <v>0</v>
      </c>
      <c r="AA344">
        <v>0</v>
      </c>
      <c r="AB344">
        <v>1</v>
      </c>
      <c r="AC344" t="s">
        <v>344</v>
      </c>
      <c r="AD344" t="s">
        <v>549</v>
      </c>
      <c r="AE344">
        <v>1.9</v>
      </c>
    </row>
    <row r="345" spans="1:31">
      <c r="A345" t="s">
        <v>623</v>
      </c>
      <c r="B345">
        <v>2012</v>
      </c>
      <c r="C345" t="s">
        <v>549</v>
      </c>
      <c r="D345" t="s">
        <v>108</v>
      </c>
      <c r="E345" t="s">
        <v>108</v>
      </c>
      <c r="F345" t="s">
        <v>108</v>
      </c>
      <c r="G345" t="s">
        <v>108</v>
      </c>
      <c r="H345" t="s">
        <v>109</v>
      </c>
      <c r="I345" t="s">
        <v>108</v>
      </c>
      <c r="J345" t="s">
        <v>108</v>
      </c>
      <c r="K345">
        <v>21.403281</v>
      </c>
      <c r="L345">
        <v>4.9934839999999996</v>
      </c>
      <c r="M345">
        <v>12.385999999999999</v>
      </c>
      <c r="N345">
        <v>33.026000000000003</v>
      </c>
      <c r="O345" t="s">
        <v>203</v>
      </c>
      <c r="P345" t="s">
        <v>624</v>
      </c>
      <c r="Q345">
        <v>11.622999999999999</v>
      </c>
      <c r="R345">
        <v>9.0169999999999995</v>
      </c>
      <c r="S345">
        <v>8370</v>
      </c>
      <c r="T345">
        <v>2257</v>
      </c>
      <c r="U345">
        <v>4844</v>
      </c>
      <c r="V345">
        <v>12915</v>
      </c>
      <c r="W345">
        <v>113</v>
      </c>
      <c r="X345">
        <v>24</v>
      </c>
      <c r="Y345">
        <v>0</v>
      </c>
      <c r="Z345">
        <v>0</v>
      </c>
      <c r="AA345">
        <v>0</v>
      </c>
      <c r="AB345">
        <v>1</v>
      </c>
      <c r="AC345" t="s">
        <v>326</v>
      </c>
      <c r="AD345" t="s">
        <v>549</v>
      </c>
      <c r="AE345">
        <v>1.66</v>
      </c>
    </row>
    <row r="346" spans="1:31">
      <c r="A346" t="s">
        <v>625</v>
      </c>
      <c r="B346">
        <v>2012</v>
      </c>
      <c r="C346" t="s">
        <v>549</v>
      </c>
      <c r="D346" t="s">
        <v>108</v>
      </c>
      <c r="E346" t="s">
        <v>108</v>
      </c>
      <c r="F346" t="s">
        <v>108</v>
      </c>
      <c r="G346" t="s">
        <v>108</v>
      </c>
      <c r="H346" t="s">
        <v>115</v>
      </c>
      <c r="I346" t="s">
        <v>108</v>
      </c>
      <c r="J346" t="s">
        <v>108</v>
      </c>
      <c r="K346">
        <v>35.152973000000003</v>
      </c>
      <c r="L346">
        <v>4.10928</v>
      </c>
      <c r="M346">
        <v>27.15</v>
      </c>
      <c r="N346">
        <v>43.820999999999998</v>
      </c>
      <c r="O346" t="s">
        <v>203</v>
      </c>
      <c r="P346" t="s">
        <v>626</v>
      </c>
      <c r="Q346">
        <v>8.6679999999999993</v>
      </c>
      <c r="R346">
        <v>8.0030000000000001</v>
      </c>
      <c r="S346">
        <v>29467</v>
      </c>
      <c r="T346">
        <v>4517</v>
      </c>
      <c r="U346">
        <v>22759</v>
      </c>
      <c r="V346">
        <v>36733</v>
      </c>
      <c r="W346">
        <v>322</v>
      </c>
      <c r="X346">
        <v>92</v>
      </c>
      <c r="Y346">
        <v>0</v>
      </c>
      <c r="Z346">
        <v>0</v>
      </c>
      <c r="AA346">
        <v>0</v>
      </c>
      <c r="AB346">
        <v>1</v>
      </c>
      <c r="AC346" t="s">
        <v>627</v>
      </c>
      <c r="AD346" t="s">
        <v>549</v>
      </c>
      <c r="AE346">
        <v>2.38</v>
      </c>
    </row>
    <row r="347" spans="1:31">
      <c r="A347" t="s">
        <v>628</v>
      </c>
      <c r="B347">
        <v>2012</v>
      </c>
      <c r="C347" t="s">
        <v>549</v>
      </c>
      <c r="D347" t="s">
        <v>108</v>
      </c>
      <c r="E347" t="s">
        <v>108</v>
      </c>
      <c r="F347" t="s">
        <v>108</v>
      </c>
      <c r="G347" t="s">
        <v>108</v>
      </c>
      <c r="H347" t="s">
        <v>117</v>
      </c>
      <c r="I347" t="s">
        <v>108</v>
      </c>
      <c r="J347" t="s">
        <v>108</v>
      </c>
      <c r="K347">
        <v>42.696457000000002</v>
      </c>
      <c r="L347">
        <v>3.0767709999999999</v>
      </c>
      <c r="M347">
        <v>36.593000000000004</v>
      </c>
      <c r="N347">
        <v>48.969000000000001</v>
      </c>
      <c r="O347" t="s">
        <v>203</v>
      </c>
      <c r="P347" t="s">
        <v>629</v>
      </c>
      <c r="Q347">
        <v>6.2729999999999997</v>
      </c>
      <c r="R347">
        <v>6.1040000000000001</v>
      </c>
      <c r="S347">
        <v>60957</v>
      </c>
      <c r="T347">
        <v>5158</v>
      </c>
      <c r="U347">
        <v>52243</v>
      </c>
      <c r="V347">
        <v>69913</v>
      </c>
      <c r="W347">
        <v>569</v>
      </c>
      <c r="X347">
        <v>217</v>
      </c>
      <c r="Y347">
        <v>0</v>
      </c>
      <c r="Z347">
        <v>0</v>
      </c>
      <c r="AA347">
        <v>0</v>
      </c>
      <c r="AB347">
        <v>1</v>
      </c>
      <c r="AC347" t="s">
        <v>396</v>
      </c>
      <c r="AD347" t="s">
        <v>549</v>
      </c>
      <c r="AE347">
        <v>2.2000000000000002</v>
      </c>
    </row>
    <row r="348" spans="1:31">
      <c r="A348" t="s">
        <v>630</v>
      </c>
      <c r="B348">
        <v>2012</v>
      </c>
      <c r="C348" t="s">
        <v>549</v>
      </c>
      <c r="D348" t="s">
        <v>108</v>
      </c>
      <c r="E348" t="s">
        <v>108</v>
      </c>
      <c r="F348" t="s">
        <v>108</v>
      </c>
      <c r="G348" t="s">
        <v>108</v>
      </c>
      <c r="H348" t="s">
        <v>119</v>
      </c>
      <c r="I348" t="s">
        <v>108</v>
      </c>
      <c r="J348" t="s">
        <v>108</v>
      </c>
      <c r="K348">
        <v>42.414867999999998</v>
      </c>
      <c r="L348">
        <v>2.7132580000000002</v>
      </c>
      <c r="M348">
        <v>37.04</v>
      </c>
      <c r="N348">
        <v>47.926000000000002</v>
      </c>
      <c r="O348" t="s">
        <v>203</v>
      </c>
      <c r="P348" t="s">
        <v>631</v>
      </c>
      <c r="Q348">
        <v>5.5110000000000001</v>
      </c>
      <c r="R348">
        <v>5.375</v>
      </c>
      <c r="S348">
        <v>50963</v>
      </c>
      <c r="T348">
        <v>4030</v>
      </c>
      <c r="U348">
        <v>44504</v>
      </c>
      <c r="V348">
        <v>57585</v>
      </c>
      <c r="W348">
        <v>570</v>
      </c>
      <c r="X348">
        <v>214</v>
      </c>
      <c r="Y348">
        <v>0</v>
      </c>
      <c r="Z348">
        <v>0</v>
      </c>
      <c r="AA348">
        <v>0</v>
      </c>
      <c r="AB348">
        <v>1</v>
      </c>
      <c r="AC348" t="s">
        <v>632</v>
      </c>
      <c r="AD348" t="s">
        <v>549</v>
      </c>
      <c r="AE348">
        <v>1.72</v>
      </c>
    </row>
    <row r="349" spans="1:31">
      <c r="A349" t="s">
        <v>633</v>
      </c>
      <c r="B349">
        <v>2012</v>
      </c>
      <c r="C349" t="s">
        <v>549</v>
      </c>
      <c r="D349" t="s">
        <v>108</v>
      </c>
      <c r="E349" t="s">
        <v>108</v>
      </c>
      <c r="F349" t="s">
        <v>108</v>
      </c>
      <c r="G349" t="s">
        <v>108</v>
      </c>
      <c r="H349" t="s">
        <v>120</v>
      </c>
      <c r="I349" t="s">
        <v>108</v>
      </c>
      <c r="J349" t="s">
        <v>108</v>
      </c>
      <c r="K349">
        <v>51.493130000000001</v>
      </c>
      <c r="L349">
        <v>2.7704200000000001</v>
      </c>
      <c r="M349">
        <v>45.921999999999997</v>
      </c>
      <c r="N349">
        <v>57.036000000000001</v>
      </c>
      <c r="O349" t="s">
        <v>203</v>
      </c>
      <c r="P349" t="s">
        <v>634</v>
      </c>
      <c r="Q349">
        <v>5.5430000000000001</v>
      </c>
      <c r="R349">
        <v>5.5709999999999997</v>
      </c>
      <c r="S349">
        <v>63463</v>
      </c>
      <c r="T349">
        <v>4726</v>
      </c>
      <c r="U349">
        <v>56598</v>
      </c>
      <c r="V349">
        <v>70295</v>
      </c>
      <c r="W349">
        <v>557</v>
      </c>
      <c r="X349">
        <v>258</v>
      </c>
      <c r="Y349">
        <v>0</v>
      </c>
      <c r="Z349">
        <v>0</v>
      </c>
      <c r="AA349">
        <v>0</v>
      </c>
      <c r="AB349">
        <v>1</v>
      </c>
      <c r="AC349" t="s">
        <v>635</v>
      </c>
      <c r="AD349" t="s">
        <v>549</v>
      </c>
      <c r="AE349">
        <v>1.71</v>
      </c>
    </row>
    <row r="350" spans="1:31">
      <c r="A350" t="s">
        <v>636</v>
      </c>
      <c r="B350">
        <v>2012</v>
      </c>
      <c r="C350" t="s">
        <v>549</v>
      </c>
      <c r="D350" t="s">
        <v>108</v>
      </c>
      <c r="E350" t="s">
        <v>108</v>
      </c>
      <c r="F350" t="s">
        <v>108</v>
      </c>
      <c r="G350" t="s">
        <v>108</v>
      </c>
      <c r="H350" t="s">
        <v>121</v>
      </c>
      <c r="I350" t="s">
        <v>108</v>
      </c>
      <c r="J350" t="s">
        <v>108</v>
      </c>
      <c r="K350">
        <v>55.616086000000003</v>
      </c>
      <c r="L350">
        <v>3.5086300000000001</v>
      </c>
      <c r="M350">
        <v>48.460999999999999</v>
      </c>
      <c r="N350">
        <v>62.603000000000002</v>
      </c>
      <c r="O350" t="s">
        <v>203</v>
      </c>
      <c r="P350" t="s">
        <v>637</v>
      </c>
      <c r="Q350">
        <v>6.9870000000000001</v>
      </c>
      <c r="R350">
        <v>7.1550000000000002</v>
      </c>
      <c r="S350">
        <v>41395</v>
      </c>
      <c r="T350">
        <v>3960</v>
      </c>
      <c r="U350">
        <v>36070</v>
      </c>
      <c r="V350">
        <v>46595</v>
      </c>
      <c r="W350">
        <v>342</v>
      </c>
      <c r="X350">
        <v>174</v>
      </c>
      <c r="Y350">
        <v>0</v>
      </c>
      <c r="Z350">
        <v>0</v>
      </c>
      <c r="AA350">
        <v>0</v>
      </c>
      <c r="AB350">
        <v>1</v>
      </c>
      <c r="AC350" t="s">
        <v>638</v>
      </c>
      <c r="AD350" t="s">
        <v>549</v>
      </c>
      <c r="AE350">
        <v>1.7</v>
      </c>
    </row>
    <row r="351" spans="1:31">
      <c r="A351" t="s">
        <v>639</v>
      </c>
      <c r="B351">
        <v>2012</v>
      </c>
      <c r="C351" t="s">
        <v>549</v>
      </c>
      <c r="D351" t="s">
        <v>108</v>
      </c>
      <c r="E351" t="s">
        <v>108</v>
      </c>
      <c r="F351" t="s">
        <v>108</v>
      </c>
      <c r="G351" t="s">
        <v>108</v>
      </c>
      <c r="H351" t="s">
        <v>123</v>
      </c>
      <c r="I351" t="s">
        <v>108</v>
      </c>
      <c r="J351" t="s">
        <v>108</v>
      </c>
      <c r="K351">
        <v>64.545178000000007</v>
      </c>
      <c r="L351">
        <v>4.84558</v>
      </c>
      <c r="M351">
        <v>54.241</v>
      </c>
      <c r="N351">
        <v>73.944999999999993</v>
      </c>
      <c r="O351" t="s">
        <v>203</v>
      </c>
      <c r="P351" t="s">
        <v>640</v>
      </c>
      <c r="Q351">
        <v>9.4</v>
      </c>
      <c r="R351">
        <v>10.304</v>
      </c>
      <c r="S351">
        <v>17794</v>
      </c>
      <c r="T351">
        <v>2364</v>
      </c>
      <c r="U351">
        <v>14953</v>
      </c>
      <c r="V351">
        <v>20385</v>
      </c>
      <c r="W351">
        <v>161</v>
      </c>
      <c r="X351">
        <v>93</v>
      </c>
      <c r="Y351">
        <v>0</v>
      </c>
      <c r="Z351">
        <v>0</v>
      </c>
      <c r="AA351">
        <v>0</v>
      </c>
      <c r="AB351">
        <v>1</v>
      </c>
      <c r="AC351" t="s">
        <v>641</v>
      </c>
      <c r="AD351" t="s">
        <v>549</v>
      </c>
      <c r="AE351">
        <v>1.64</v>
      </c>
    </row>
    <row r="352" spans="1:31">
      <c r="A352" t="s">
        <v>642</v>
      </c>
      <c r="B352">
        <v>2012</v>
      </c>
      <c r="C352" t="s">
        <v>549</v>
      </c>
      <c r="D352" t="s">
        <v>108</v>
      </c>
      <c r="E352" t="s">
        <v>108</v>
      </c>
      <c r="F352" t="s">
        <v>108</v>
      </c>
      <c r="G352" t="s">
        <v>108</v>
      </c>
      <c r="H352" t="s">
        <v>124</v>
      </c>
      <c r="I352" t="s">
        <v>108</v>
      </c>
      <c r="J352" t="s">
        <v>108</v>
      </c>
      <c r="K352">
        <v>69.578688</v>
      </c>
      <c r="L352">
        <v>6.8292640000000002</v>
      </c>
      <c r="M352">
        <v>54.256999999999998</v>
      </c>
      <c r="N352">
        <v>82.27</v>
      </c>
      <c r="O352" t="s">
        <v>203</v>
      </c>
      <c r="P352" t="s">
        <v>643</v>
      </c>
      <c r="Q352">
        <v>12.691000000000001</v>
      </c>
      <c r="R352">
        <v>15.321</v>
      </c>
      <c r="S352">
        <v>8252</v>
      </c>
      <c r="T352">
        <v>1477</v>
      </c>
      <c r="U352">
        <v>6435</v>
      </c>
      <c r="V352">
        <v>9758</v>
      </c>
      <c r="W352">
        <v>76</v>
      </c>
      <c r="X352">
        <v>49</v>
      </c>
      <c r="Y352">
        <v>0</v>
      </c>
      <c r="Z352">
        <v>0</v>
      </c>
      <c r="AA352">
        <v>0</v>
      </c>
      <c r="AB352">
        <v>1</v>
      </c>
      <c r="AC352" t="s">
        <v>312</v>
      </c>
      <c r="AD352" t="s">
        <v>549</v>
      </c>
      <c r="AE352">
        <v>1.65</v>
      </c>
    </row>
    <row r="353" spans="1:31">
      <c r="A353" t="s">
        <v>644</v>
      </c>
      <c r="B353">
        <v>2012</v>
      </c>
      <c r="C353" t="s">
        <v>549</v>
      </c>
      <c r="D353" t="s">
        <v>108</v>
      </c>
      <c r="E353" t="s">
        <v>108</v>
      </c>
      <c r="F353" t="s">
        <v>108</v>
      </c>
      <c r="G353" t="s">
        <v>108</v>
      </c>
      <c r="H353" t="s">
        <v>108</v>
      </c>
      <c r="I353" t="s">
        <v>108</v>
      </c>
      <c r="J353" t="s">
        <v>108</v>
      </c>
      <c r="K353">
        <v>45.053106</v>
      </c>
      <c r="L353">
        <v>1.453295</v>
      </c>
      <c r="M353">
        <v>42.177999999999997</v>
      </c>
      <c r="N353">
        <v>47.953000000000003</v>
      </c>
      <c r="O353" t="s">
        <v>203</v>
      </c>
      <c r="P353" t="s">
        <v>645</v>
      </c>
      <c r="Q353">
        <v>2.9</v>
      </c>
      <c r="R353">
        <v>2.875</v>
      </c>
      <c r="S353">
        <v>280661</v>
      </c>
      <c r="T353">
        <v>11646</v>
      </c>
      <c r="U353">
        <v>262751</v>
      </c>
      <c r="V353">
        <v>298726</v>
      </c>
      <c r="W353">
        <v>2710</v>
      </c>
      <c r="X353">
        <v>1121</v>
      </c>
      <c r="Y353">
        <v>0</v>
      </c>
      <c r="Z353">
        <v>0</v>
      </c>
      <c r="AA353">
        <v>0</v>
      </c>
      <c r="AB353">
        <v>1</v>
      </c>
      <c r="AC353" t="s">
        <v>646</v>
      </c>
      <c r="AD353" t="s">
        <v>549</v>
      </c>
      <c r="AE353">
        <v>2.31</v>
      </c>
    </row>
    <row r="354" spans="1:31">
      <c r="A354" t="s">
        <v>647</v>
      </c>
      <c r="B354">
        <v>2012</v>
      </c>
      <c r="C354" t="s">
        <v>549</v>
      </c>
      <c r="D354" t="s">
        <v>108</v>
      </c>
      <c r="E354" t="s">
        <v>108</v>
      </c>
      <c r="F354" t="s">
        <v>108</v>
      </c>
      <c r="G354" t="s">
        <v>108</v>
      </c>
      <c r="H354" t="s">
        <v>108</v>
      </c>
      <c r="I354" t="s">
        <v>113</v>
      </c>
      <c r="J354" t="s">
        <v>108</v>
      </c>
      <c r="K354">
        <v>46.194999000000003</v>
      </c>
      <c r="L354">
        <v>1.8805449999999999</v>
      </c>
      <c r="M354">
        <v>42.462000000000003</v>
      </c>
      <c r="N354">
        <v>49.96</v>
      </c>
      <c r="O354" t="s">
        <v>203</v>
      </c>
      <c r="P354" t="s">
        <v>648</v>
      </c>
      <c r="Q354">
        <v>3.7650000000000001</v>
      </c>
      <c r="R354">
        <v>3.7330000000000001</v>
      </c>
      <c r="S354">
        <v>138098</v>
      </c>
      <c r="T354">
        <v>6956</v>
      </c>
      <c r="U354">
        <v>126938</v>
      </c>
      <c r="V354">
        <v>149354</v>
      </c>
      <c r="W354">
        <v>1583</v>
      </c>
      <c r="X354">
        <v>653</v>
      </c>
      <c r="Y354">
        <v>0</v>
      </c>
      <c r="Z354">
        <v>0</v>
      </c>
      <c r="AA354">
        <v>0</v>
      </c>
      <c r="AB354">
        <v>1</v>
      </c>
      <c r="AC354" t="s">
        <v>649</v>
      </c>
      <c r="AD354" t="s">
        <v>549</v>
      </c>
      <c r="AE354">
        <v>2.25</v>
      </c>
    </row>
    <row r="355" spans="1:31">
      <c r="A355" t="s">
        <v>650</v>
      </c>
      <c r="B355">
        <v>2012</v>
      </c>
      <c r="C355" t="s">
        <v>549</v>
      </c>
      <c r="D355" t="s">
        <v>108</v>
      </c>
      <c r="E355" t="s">
        <v>108</v>
      </c>
      <c r="F355" t="s">
        <v>108</v>
      </c>
      <c r="G355" t="s">
        <v>108</v>
      </c>
      <c r="H355" t="s">
        <v>108</v>
      </c>
      <c r="I355" t="s">
        <v>114</v>
      </c>
      <c r="J355" t="s">
        <v>108</v>
      </c>
      <c r="K355">
        <v>43.999544999999998</v>
      </c>
      <c r="L355">
        <v>2.1935250000000002</v>
      </c>
      <c r="M355">
        <v>39.65</v>
      </c>
      <c r="N355">
        <v>48.418999999999997</v>
      </c>
      <c r="O355" t="s">
        <v>203</v>
      </c>
      <c r="P355" t="s">
        <v>651</v>
      </c>
      <c r="Q355">
        <v>4.4189999999999996</v>
      </c>
      <c r="R355">
        <v>4.3490000000000002</v>
      </c>
      <c r="S355">
        <v>142563</v>
      </c>
      <c r="T355">
        <v>9621</v>
      </c>
      <c r="U355">
        <v>128470</v>
      </c>
      <c r="V355">
        <v>156881</v>
      </c>
      <c r="W355">
        <v>1127</v>
      </c>
      <c r="X355">
        <v>468</v>
      </c>
      <c r="Y355">
        <v>0</v>
      </c>
      <c r="Z355">
        <v>0</v>
      </c>
      <c r="AA355">
        <v>0</v>
      </c>
      <c r="AB355">
        <v>1</v>
      </c>
      <c r="AC355" t="s">
        <v>652</v>
      </c>
      <c r="AD355" t="s">
        <v>549</v>
      </c>
      <c r="AE355">
        <v>2.2000000000000002</v>
      </c>
    </row>
    <row r="356" spans="1:31">
      <c r="A356" t="s">
        <v>657</v>
      </c>
      <c r="B356">
        <v>2012</v>
      </c>
      <c r="C356" t="s">
        <v>549</v>
      </c>
      <c r="D356" t="s">
        <v>108</v>
      </c>
      <c r="E356" t="s">
        <v>108</v>
      </c>
      <c r="F356" t="s">
        <v>108</v>
      </c>
      <c r="G356" t="s">
        <v>127</v>
      </c>
      <c r="H356" t="s">
        <v>108</v>
      </c>
      <c r="I356" t="s">
        <v>108</v>
      </c>
      <c r="J356" t="s">
        <v>108</v>
      </c>
      <c r="K356">
        <v>45.067509999999999</v>
      </c>
      <c r="L356">
        <v>1.6973389999999999</v>
      </c>
      <c r="M356">
        <v>41.704999999999998</v>
      </c>
      <c r="N356">
        <v>48.463999999999999</v>
      </c>
      <c r="O356" t="s">
        <v>203</v>
      </c>
      <c r="P356" t="s">
        <v>658</v>
      </c>
      <c r="Q356">
        <v>3.3959999999999999</v>
      </c>
      <c r="R356">
        <v>3.3620000000000001</v>
      </c>
      <c r="S356">
        <v>187300</v>
      </c>
      <c r="T356">
        <v>8841</v>
      </c>
      <c r="U356">
        <v>173327</v>
      </c>
      <c r="V356">
        <v>201413</v>
      </c>
      <c r="W356">
        <v>1685</v>
      </c>
      <c r="X356">
        <v>711</v>
      </c>
      <c r="Y356">
        <v>0</v>
      </c>
      <c r="Z356">
        <v>0</v>
      </c>
      <c r="AA356">
        <v>0</v>
      </c>
      <c r="AB356">
        <v>1</v>
      </c>
      <c r="AC356" t="s">
        <v>659</v>
      </c>
      <c r="AD356" t="s">
        <v>549</v>
      </c>
      <c r="AE356">
        <v>1.96</v>
      </c>
    </row>
    <row r="357" spans="1:31">
      <c r="A357" t="s">
        <v>660</v>
      </c>
      <c r="B357">
        <v>2012</v>
      </c>
      <c r="C357" t="s">
        <v>549</v>
      </c>
      <c r="D357" t="s">
        <v>108</v>
      </c>
      <c r="E357" t="s">
        <v>108</v>
      </c>
      <c r="F357" t="s">
        <v>108</v>
      </c>
      <c r="G357" t="s">
        <v>127</v>
      </c>
      <c r="H357" t="s">
        <v>108</v>
      </c>
      <c r="I357" t="s">
        <v>113</v>
      </c>
      <c r="J357" t="s">
        <v>108</v>
      </c>
      <c r="K357">
        <v>47.388609000000002</v>
      </c>
      <c r="L357">
        <v>2.3192719999999998</v>
      </c>
      <c r="M357">
        <v>42.767000000000003</v>
      </c>
      <c r="N357">
        <v>52.043999999999997</v>
      </c>
      <c r="O357" t="s">
        <v>203</v>
      </c>
      <c r="P357" t="s">
        <v>661</v>
      </c>
      <c r="Q357">
        <v>4.6550000000000002</v>
      </c>
      <c r="R357">
        <v>4.6219999999999999</v>
      </c>
      <c r="S357">
        <v>94622</v>
      </c>
      <c r="T357">
        <v>6214</v>
      </c>
      <c r="U357">
        <v>85394</v>
      </c>
      <c r="V357">
        <v>103918</v>
      </c>
      <c r="W357">
        <v>965</v>
      </c>
      <c r="X357">
        <v>407</v>
      </c>
      <c r="Y357">
        <v>0</v>
      </c>
      <c r="Z357">
        <v>0</v>
      </c>
      <c r="AA357">
        <v>0</v>
      </c>
      <c r="AB357">
        <v>1</v>
      </c>
      <c r="AC357" t="s">
        <v>662</v>
      </c>
      <c r="AD357" t="s">
        <v>549</v>
      </c>
      <c r="AE357">
        <v>2.08</v>
      </c>
    </row>
    <row r="358" spans="1:31">
      <c r="A358" t="s">
        <v>663</v>
      </c>
      <c r="B358">
        <v>2012</v>
      </c>
      <c r="C358" t="s">
        <v>549</v>
      </c>
      <c r="D358" t="s">
        <v>108</v>
      </c>
      <c r="E358" t="s">
        <v>108</v>
      </c>
      <c r="F358" t="s">
        <v>108</v>
      </c>
      <c r="G358" t="s">
        <v>127</v>
      </c>
      <c r="H358" t="s">
        <v>108</v>
      </c>
      <c r="I358" t="s">
        <v>114</v>
      </c>
      <c r="J358" t="s">
        <v>108</v>
      </c>
      <c r="K358">
        <v>42.921104999999997</v>
      </c>
      <c r="L358">
        <v>2.5695619999999999</v>
      </c>
      <c r="M358">
        <v>37.828000000000003</v>
      </c>
      <c r="N358">
        <v>48.128</v>
      </c>
      <c r="O358" t="s">
        <v>203</v>
      </c>
      <c r="P358" t="s">
        <v>664</v>
      </c>
      <c r="Q358">
        <v>5.2069999999999999</v>
      </c>
      <c r="R358">
        <v>5.093</v>
      </c>
      <c r="S358">
        <v>92677</v>
      </c>
      <c r="T358">
        <v>6671</v>
      </c>
      <c r="U358">
        <v>81680</v>
      </c>
      <c r="V358">
        <v>103920</v>
      </c>
      <c r="W358">
        <v>720</v>
      </c>
      <c r="X358">
        <v>304</v>
      </c>
      <c r="Y358">
        <v>0</v>
      </c>
      <c r="Z358">
        <v>0</v>
      </c>
      <c r="AA358">
        <v>0</v>
      </c>
      <c r="AB358">
        <v>1</v>
      </c>
      <c r="AC358" t="s">
        <v>665</v>
      </c>
      <c r="AD358" t="s">
        <v>549</v>
      </c>
      <c r="AE358">
        <v>1.94</v>
      </c>
    </row>
    <row r="359" spans="1:31">
      <c r="A359" t="s">
        <v>666</v>
      </c>
      <c r="B359">
        <v>2012</v>
      </c>
      <c r="C359" t="s">
        <v>549</v>
      </c>
      <c r="D359" t="s">
        <v>108</v>
      </c>
      <c r="E359" t="s">
        <v>108</v>
      </c>
      <c r="F359" t="s">
        <v>129</v>
      </c>
      <c r="G359" t="s">
        <v>108</v>
      </c>
      <c r="H359" t="s">
        <v>108</v>
      </c>
      <c r="I359" t="s">
        <v>108</v>
      </c>
      <c r="J359" t="s">
        <v>108</v>
      </c>
      <c r="K359">
        <v>73.008291999999997</v>
      </c>
      <c r="L359">
        <v>6.6427839999999998</v>
      </c>
      <c r="M359">
        <v>57.73</v>
      </c>
      <c r="N359">
        <v>85.126000000000005</v>
      </c>
      <c r="O359" t="s">
        <v>203</v>
      </c>
      <c r="P359" t="s">
        <v>667</v>
      </c>
      <c r="Q359">
        <v>12.117000000000001</v>
      </c>
      <c r="R359">
        <v>15.278</v>
      </c>
      <c r="S359">
        <v>30032</v>
      </c>
      <c r="T359">
        <v>4754</v>
      </c>
      <c r="U359">
        <v>23747</v>
      </c>
      <c r="V359">
        <v>35017</v>
      </c>
      <c r="W359">
        <v>97</v>
      </c>
      <c r="X359">
        <v>68</v>
      </c>
      <c r="Y359">
        <v>0</v>
      </c>
      <c r="Z359">
        <v>0</v>
      </c>
      <c r="AA359">
        <v>0</v>
      </c>
      <c r="AB359">
        <v>1</v>
      </c>
      <c r="AC359" t="s">
        <v>668</v>
      </c>
      <c r="AD359" t="s">
        <v>549</v>
      </c>
      <c r="AE359">
        <v>2.15</v>
      </c>
    </row>
    <row r="360" spans="1:31">
      <c r="A360" t="s">
        <v>669</v>
      </c>
      <c r="B360">
        <v>2012</v>
      </c>
      <c r="C360" t="s">
        <v>549</v>
      </c>
      <c r="D360" t="s">
        <v>108</v>
      </c>
      <c r="E360" t="s">
        <v>108</v>
      </c>
      <c r="F360" t="s">
        <v>129</v>
      </c>
      <c r="G360" t="s">
        <v>108</v>
      </c>
      <c r="H360" t="s">
        <v>108</v>
      </c>
      <c r="I360" t="s">
        <v>114</v>
      </c>
      <c r="J360" t="s">
        <v>108</v>
      </c>
      <c r="K360">
        <v>76.530016000000003</v>
      </c>
      <c r="L360">
        <v>6.9800550000000001</v>
      </c>
      <c r="M360">
        <v>59.845999999999997</v>
      </c>
      <c r="N360">
        <v>88.793000000000006</v>
      </c>
      <c r="O360" t="s">
        <v>203</v>
      </c>
      <c r="P360" t="s">
        <v>670</v>
      </c>
      <c r="Q360">
        <v>12.263</v>
      </c>
      <c r="R360">
        <v>16.684000000000001</v>
      </c>
      <c r="S360">
        <v>25199</v>
      </c>
      <c r="T360">
        <v>4630</v>
      </c>
      <c r="U360">
        <v>19705</v>
      </c>
      <c r="V360">
        <v>29236</v>
      </c>
      <c r="W360">
        <v>68</v>
      </c>
      <c r="X360">
        <v>50</v>
      </c>
      <c r="Y360">
        <v>0</v>
      </c>
      <c r="Z360">
        <v>0</v>
      </c>
      <c r="AA360">
        <v>0</v>
      </c>
      <c r="AB360">
        <v>1</v>
      </c>
      <c r="AC360" t="s">
        <v>397</v>
      </c>
      <c r="AD360" t="s">
        <v>549</v>
      </c>
      <c r="AE360">
        <v>1.82</v>
      </c>
    </row>
    <row r="361" spans="1:31">
      <c r="A361" t="s">
        <v>672</v>
      </c>
      <c r="B361">
        <v>2012</v>
      </c>
      <c r="C361" t="s">
        <v>549</v>
      </c>
      <c r="D361" t="s">
        <v>108</v>
      </c>
      <c r="E361" t="s">
        <v>130</v>
      </c>
      <c r="F361" t="s">
        <v>108</v>
      </c>
      <c r="G361" t="s">
        <v>108</v>
      </c>
      <c r="H361" t="s">
        <v>108</v>
      </c>
      <c r="I361" t="s">
        <v>108</v>
      </c>
      <c r="J361" t="s">
        <v>108</v>
      </c>
      <c r="K361">
        <v>64.677322000000004</v>
      </c>
      <c r="L361">
        <v>3.8994909999999998</v>
      </c>
      <c r="M361">
        <v>56.49</v>
      </c>
      <c r="N361">
        <v>72.275999999999996</v>
      </c>
      <c r="O361" t="s">
        <v>203</v>
      </c>
      <c r="P361" t="s">
        <v>673</v>
      </c>
      <c r="Q361">
        <v>7.5990000000000002</v>
      </c>
      <c r="R361">
        <v>8.1869999999999994</v>
      </c>
      <c r="S361">
        <v>32298</v>
      </c>
      <c r="T361">
        <v>3725</v>
      </c>
      <c r="U361">
        <v>28209</v>
      </c>
      <c r="V361">
        <v>36092</v>
      </c>
      <c r="W361">
        <v>223</v>
      </c>
      <c r="X361">
        <v>134</v>
      </c>
      <c r="Y361">
        <v>0</v>
      </c>
      <c r="Z361">
        <v>0</v>
      </c>
      <c r="AA361">
        <v>0</v>
      </c>
      <c r="AB361">
        <v>1</v>
      </c>
      <c r="AC361" t="s">
        <v>583</v>
      </c>
      <c r="AD361" t="s">
        <v>549</v>
      </c>
      <c r="AE361">
        <v>1.48</v>
      </c>
    </row>
    <row r="362" spans="1:31">
      <c r="A362" t="s">
        <v>674</v>
      </c>
      <c r="B362">
        <v>2012</v>
      </c>
      <c r="C362" t="s">
        <v>549</v>
      </c>
      <c r="D362" t="s">
        <v>108</v>
      </c>
      <c r="E362" t="s">
        <v>130</v>
      </c>
      <c r="F362" t="s">
        <v>108</v>
      </c>
      <c r="G362" t="s">
        <v>108</v>
      </c>
      <c r="H362" t="s">
        <v>108</v>
      </c>
      <c r="I362" t="s">
        <v>113</v>
      </c>
      <c r="J362" t="s">
        <v>108</v>
      </c>
      <c r="K362">
        <v>67.029666000000006</v>
      </c>
      <c r="L362">
        <v>5.1983319999999997</v>
      </c>
      <c r="M362">
        <v>55.802999999999997</v>
      </c>
      <c r="N362">
        <v>76.992000000000004</v>
      </c>
      <c r="O362" t="s">
        <v>203</v>
      </c>
      <c r="P362" t="s">
        <v>675</v>
      </c>
      <c r="Q362">
        <v>9.9629999999999992</v>
      </c>
      <c r="R362">
        <v>11.226000000000001</v>
      </c>
      <c r="S362">
        <v>16358</v>
      </c>
      <c r="T362">
        <v>2276</v>
      </c>
      <c r="U362">
        <v>13618</v>
      </c>
      <c r="V362">
        <v>18789</v>
      </c>
      <c r="W362">
        <v>121</v>
      </c>
      <c r="X362">
        <v>74</v>
      </c>
      <c r="Y362">
        <v>0</v>
      </c>
      <c r="Z362">
        <v>0</v>
      </c>
      <c r="AA362">
        <v>0</v>
      </c>
      <c r="AB362">
        <v>1</v>
      </c>
      <c r="AC362" t="s">
        <v>579</v>
      </c>
      <c r="AD362" t="s">
        <v>549</v>
      </c>
      <c r="AE362">
        <v>1.47</v>
      </c>
    </row>
    <row r="363" spans="1:31">
      <c r="A363" t="s">
        <v>676</v>
      </c>
      <c r="B363">
        <v>2012</v>
      </c>
      <c r="C363" t="s">
        <v>549</v>
      </c>
      <c r="D363" t="s">
        <v>108</v>
      </c>
      <c r="E363" t="s">
        <v>130</v>
      </c>
      <c r="F363" t="s">
        <v>108</v>
      </c>
      <c r="G363" t="s">
        <v>108</v>
      </c>
      <c r="H363" t="s">
        <v>108</v>
      </c>
      <c r="I363" t="s">
        <v>114</v>
      </c>
      <c r="J363" t="s">
        <v>108</v>
      </c>
      <c r="K363">
        <v>62.428975999999999</v>
      </c>
      <c r="L363">
        <v>5.3865970000000001</v>
      </c>
      <c r="M363">
        <v>51.015999999999998</v>
      </c>
      <c r="N363">
        <v>72.912000000000006</v>
      </c>
      <c r="O363" t="s">
        <v>203</v>
      </c>
      <c r="P363" t="s">
        <v>677</v>
      </c>
      <c r="Q363">
        <v>10.483000000000001</v>
      </c>
      <c r="R363">
        <v>11.413</v>
      </c>
      <c r="S363">
        <v>15940</v>
      </c>
      <c r="T363">
        <v>2475</v>
      </c>
      <c r="U363">
        <v>13026</v>
      </c>
      <c r="V363">
        <v>18616</v>
      </c>
      <c r="W363">
        <v>102</v>
      </c>
      <c r="X363">
        <v>60</v>
      </c>
      <c r="Y363">
        <v>0</v>
      </c>
      <c r="Z363">
        <v>0</v>
      </c>
      <c r="AA363">
        <v>0</v>
      </c>
      <c r="AB363">
        <v>1</v>
      </c>
      <c r="AC363" t="s">
        <v>678</v>
      </c>
      <c r="AD363" t="s">
        <v>549</v>
      </c>
      <c r="AE363">
        <v>1.25</v>
      </c>
    </row>
    <row r="364" spans="1:31">
      <c r="A364" t="s">
        <v>679</v>
      </c>
      <c r="B364">
        <v>2012</v>
      </c>
      <c r="C364" t="s">
        <v>549</v>
      </c>
      <c r="D364" t="s">
        <v>131</v>
      </c>
      <c r="E364" t="s">
        <v>108</v>
      </c>
      <c r="F364" t="s">
        <v>108</v>
      </c>
      <c r="G364" t="s">
        <v>108</v>
      </c>
      <c r="H364" t="s">
        <v>108</v>
      </c>
      <c r="I364" t="s">
        <v>108</v>
      </c>
      <c r="J364" t="s">
        <v>108</v>
      </c>
      <c r="K364">
        <v>27.807490000000001</v>
      </c>
      <c r="L364">
        <v>1.6999040000000001</v>
      </c>
      <c r="M364">
        <v>24.506</v>
      </c>
      <c r="N364">
        <v>31.298999999999999</v>
      </c>
      <c r="O364" t="s">
        <v>203</v>
      </c>
      <c r="P364" t="s">
        <v>680</v>
      </c>
      <c r="Q364">
        <v>3.492</v>
      </c>
      <c r="R364">
        <v>3.302</v>
      </c>
      <c r="S364">
        <v>48947</v>
      </c>
      <c r="T364">
        <v>3355</v>
      </c>
      <c r="U364">
        <v>43135</v>
      </c>
      <c r="V364">
        <v>55093</v>
      </c>
      <c r="W364">
        <v>1052</v>
      </c>
      <c r="X364">
        <v>304</v>
      </c>
      <c r="Y364">
        <v>0</v>
      </c>
      <c r="Z364">
        <v>0</v>
      </c>
      <c r="AA364">
        <v>0</v>
      </c>
      <c r="AB364">
        <v>1</v>
      </c>
      <c r="AC364" t="s">
        <v>251</v>
      </c>
      <c r="AD364" t="s">
        <v>549</v>
      </c>
      <c r="AE364">
        <v>1.51</v>
      </c>
    </row>
    <row r="365" spans="1:31">
      <c r="A365" t="s">
        <v>681</v>
      </c>
      <c r="B365">
        <v>2012</v>
      </c>
      <c r="C365" t="s">
        <v>549</v>
      </c>
      <c r="D365" t="s">
        <v>131</v>
      </c>
      <c r="E365" t="s">
        <v>108</v>
      </c>
      <c r="F365" t="s">
        <v>108</v>
      </c>
      <c r="G365" t="s">
        <v>108</v>
      </c>
      <c r="H365" t="s">
        <v>108</v>
      </c>
      <c r="I365" t="s">
        <v>113</v>
      </c>
      <c r="J365" t="s">
        <v>108</v>
      </c>
      <c r="K365">
        <v>30.909669000000001</v>
      </c>
      <c r="L365">
        <v>2.476105</v>
      </c>
      <c r="M365">
        <v>26.097000000000001</v>
      </c>
      <c r="N365">
        <v>36.049999999999997</v>
      </c>
      <c r="O365" t="s">
        <v>203</v>
      </c>
      <c r="P365" t="s">
        <v>682</v>
      </c>
      <c r="Q365">
        <v>5.14</v>
      </c>
      <c r="R365">
        <v>4.8129999999999997</v>
      </c>
      <c r="S365">
        <v>30088</v>
      </c>
      <c r="T365">
        <v>2569</v>
      </c>
      <c r="U365">
        <v>25403</v>
      </c>
      <c r="V365">
        <v>35092</v>
      </c>
      <c r="W365">
        <v>697</v>
      </c>
      <c r="X365">
        <v>217</v>
      </c>
      <c r="Y365">
        <v>0</v>
      </c>
      <c r="Z365">
        <v>0</v>
      </c>
      <c r="AA365">
        <v>0</v>
      </c>
      <c r="AB365">
        <v>1</v>
      </c>
      <c r="AC365" t="s">
        <v>260</v>
      </c>
      <c r="AD365" t="s">
        <v>549</v>
      </c>
      <c r="AE365">
        <v>2</v>
      </c>
    </row>
    <row r="366" spans="1:31">
      <c r="A366" t="s">
        <v>683</v>
      </c>
      <c r="B366">
        <v>2012</v>
      </c>
      <c r="C366" t="s">
        <v>549</v>
      </c>
      <c r="D366" t="s">
        <v>131</v>
      </c>
      <c r="E366" t="s">
        <v>108</v>
      </c>
      <c r="F366" t="s">
        <v>108</v>
      </c>
      <c r="G366" t="s">
        <v>108</v>
      </c>
      <c r="H366" t="s">
        <v>108</v>
      </c>
      <c r="I366" t="s">
        <v>114</v>
      </c>
      <c r="J366" t="s">
        <v>108</v>
      </c>
      <c r="K366">
        <v>23.96942</v>
      </c>
      <c r="L366">
        <v>2.8032409999999999</v>
      </c>
      <c r="M366">
        <v>18.632000000000001</v>
      </c>
      <c r="N366">
        <v>29.984000000000002</v>
      </c>
      <c r="O366" t="s">
        <v>203</v>
      </c>
      <c r="P366" t="s">
        <v>684</v>
      </c>
      <c r="Q366">
        <v>6.0140000000000002</v>
      </c>
      <c r="R366">
        <v>5.3380000000000001</v>
      </c>
      <c r="S366">
        <v>18859</v>
      </c>
      <c r="T366">
        <v>2459</v>
      </c>
      <c r="U366">
        <v>14659</v>
      </c>
      <c r="V366">
        <v>23591</v>
      </c>
      <c r="W366">
        <v>355</v>
      </c>
      <c r="X366">
        <v>87</v>
      </c>
      <c r="Y366">
        <v>0</v>
      </c>
      <c r="Z366">
        <v>0</v>
      </c>
      <c r="AA366">
        <v>0</v>
      </c>
      <c r="AB366">
        <v>1</v>
      </c>
      <c r="AC366" t="s">
        <v>244</v>
      </c>
      <c r="AD366" t="s">
        <v>549</v>
      </c>
      <c r="AE366">
        <v>1.53</v>
      </c>
    </row>
    <row r="367" spans="1:31">
      <c r="A367" t="s">
        <v>688</v>
      </c>
      <c r="B367" t="s">
        <v>689</v>
      </c>
      <c r="C367" t="s">
        <v>61</v>
      </c>
      <c r="D367" t="s">
        <v>108</v>
      </c>
      <c r="E367" t="s">
        <v>108</v>
      </c>
      <c r="F367" t="s">
        <v>108</v>
      </c>
      <c r="G367" t="s">
        <v>108</v>
      </c>
      <c r="H367" t="s">
        <v>115</v>
      </c>
      <c r="I367" t="s">
        <v>108</v>
      </c>
      <c r="J367" t="s">
        <v>108</v>
      </c>
      <c r="K367">
        <v>38.778736000000002</v>
      </c>
      <c r="L367">
        <v>4.1704379999999999</v>
      </c>
      <c r="M367">
        <v>30.582999999999998</v>
      </c>
      <c r="N367">
        <v>47.47</v>
      </c>
      <c r="O367" t="s">
        <v>203</v>
      </c>
      <c r="P367" t="s">
        <v>690</v>
      </c>
      <c r="Q367">
        <v>8.6910000000000007</v>
      </c>
      <c r="R367">
        <v>8.1950000000000003</v>
      </c>
      <c r="S367">
        <v>31512</v>
      </c>
      <c r="T367">
        <v>4170</v>
      </c>
      <c r="U367">
        <v>24852</v>
      </c>
      <c r="V367">
        <v>38575</v>
      </c>
      <c r="W367">
        <v>227</v>
      </c>
      <c r="X367">
        <v>91</v>
      </c>
      <c r="Y367">
        <v>0</v>
      </c>
      <c r="Z367">
        <v>0</v>
      </c>
      <c r="AA367">
        <v>0</v>
      </c>
      <c r="AB367">
        <v>1</v>
      </c>
      <c r="AC367" t="s">
        <v>691</v>
      </c>
      <c r="AD367" t="s">
        <v>61</v>
      </c>
      <c r="AE367">
        <v>1.66</v>
      </c>
    </row>
    <row r="368" spans="1:31">
      <c r="A368" t="s">
        <v>692</v>
      </c>
      <c r="B368" t="s">
        <v>689</v>
      </c>
      <c r="C368" t="s">
        <v>61</v>
      </c>
      <c r="D368" t="s">
        <v>108</v>
      </c>
      <c r="E368" t="s">
        <v>108</v>
      </c>
      <c r="F368" t="s">
        <v>108</v>
      </c>
      <c r="G368" t="s">
        <v>108</v>
      </c>
      <c r="H368" t="s">
        <v>117</v>
      </c>
      <c r="I368" t="s">
        <v>108</v>
      </c>
      <c r="J368" t="s">
        <v>108</v>
      </c>
      <c r="K368">
        <v>42.955198000000003</v>
      </c>
      <c r="L368">
        <v>3.260157</v>
      </c>
      <c r="M368">
        <v>36.485999999999997</v>
      </c>
      <c r="N368">
        <v>49.607999999999997</v>
      </c>
      <c r="O368" t="s">
        <v>203</v>
      </c>
      <c r="P368" t="s">
        <v>693</v>
      </c>
      <c r="Q368">
        <v>6.6529999999999996</v>
      </c>
      <c r="R368">
        <v>6.47</v>
      </c>
      <c r="S368">
        <v>61568</v>
      </c>
      <c r="T368">
        <v>5498</v>
      </c>
      <c r="U368">
        <v>52295</v>
      </c>
      <c r="V368">
        <v>71103</v>
      </c>
      <c r="W368">
        <v>345</v>
      </c>
      <c r="X368">
        <v>167</v>
      </c>
      <c r="Y368">
        <v>0</v>
      </c>
      <c r="Z368">
        <v>0</v>
      </c>
      <c r="AA368">
        <v>0</v>
      </c>
      <c r="AB368">
        <v>1</v>
      </c>
      <c r="AC368" t="s">
        <v>694</v>
      </c>
      <c r="AD368" t="s">
        <v>61</v>
      </c>
      <c r="AE368">
        <v>1.49</v>
      </c>
    </row>
    <row r="369" spans="1:31">
      <c r="A369" t="s">
        <v>697</v>
      </c>
      <c r="B369" t="s">
        <v>689</v>
      </c>
      <c r="C369" t="s">
        <v>61</v>
      </c>
      <c r="D369" t="s">
        <v>108</v>
      </c>
      <c r="E369" t="s">
        <v>108</v>
      </c>
      <c r="F369" t="s">
        <v>108</v>
      </c>
      <c r="G369" t="s">
        <v>108</v>
      </c>
      <c r="H369" t="s">
        <v>119</v>
      </c>
      <c r="I369" t="s">
        <v>108</v>
      </c>
      <c r="J369" t="s">
        <v>108</v>
      </c>
      <c r="K369">
        <v>43.341064000000003</v>
      </c>
      <c r="L369">
        <v>3.6423369999999999</v>
      </c>
      <c r="M369">
        <v>36.100999999999999</v>
      </c>
      <c r="N369">
        <v>50.796999999999997</v>
      </c>
      <c r="O369" t="s">
        <v>203</v>
      </c>
      <c r="P369" t="s">
        <v>698</v>
      </c>
      <c r="Q369">
        <v>7.4560000000000004</v>
      </c>
      <c r="R369">
        <v>7.24</v>
      </c>
      <c r="S369">
        <v>59283</v>
      </c>
      <c r="T369">
        <v>6317</v>
      </c>
      <c r="U369">
        <v>49380</v>
      </c>
      <c r="V369">
        <v>69482</v>
      </c>
      <c r="W369">
        <v>359</v>
      </c>
      <c r="X369">
        <v>163</v>
      </c>
      <c r="Y369">
        <v>0</v>
      </c>
      <c r="Z369">
        <v>0</v>
      </c>
      <c r="AA369">
        <v>0</v>
      </c>
      <c r="AB369">
        <v>1</v>
      </c>
      <c r="AC369" t="s">
        <v>699</v>
      </c>
      <c r="AD369" t="s">
        <v>61</v>
      </c>
      <c r="AE369">
        <v>1.93</v>
      </c>
    </row>
    <row r="370" spans="1:31">
      <c r="A370" t="s">
        <v>700</v>
      </c>
      <c r="B370" t="s">
        <v>689</v>
      </c>
      <c r="C370" t="s">
        <v>61</v>
      </c>
      <c r="D370" t="s">
        <v>108</v>
      </c>
      <c r="E370" t="s">
        <v>108</v>
      </c>
      <c r="F370" t="s">
        <v>108</v>
      </c>
      <c r="G370" t="s">
        <v>108</v>
      </c>
      <c r="H370" t="s">
        <v>120</v>
      </c>
      <c r="I370" t="s">
        <v>108</v>
      </c>
      <c r="J370" t="s">
        <v>108</v>
      </c>
      <c r="K370">
        <v>42.111522999999998</v>
      </c>
      <c r="L370">
        <v>3.7537310000000002</v>
      </c>
      <c r="M370">
        <v>34.673000000000002</v>
      </c>
      <c r="N370">
        <v>49.823</v>
      </c>
      <c r="O370" t="s">
        <v>203</v>
      </c>
      <c r="P370" t="s">
        <v>701</v>
      </c>
      <c r="Q370">
        <v>7.7119999999999997</v>
      </c>
      <c r="R370">
        <v>7.4379999999999997</v>
      </c>
      <c r="S370">
        <v>42551</v>
      </c>
      <c r="T370">
        <v>5231</v>
      </c>
      <c r="U370">
        <v>35035</v>
      </c>
      <c r="V370">
        <v>50343</v>
      </c>
      <c r="W370">
        <v>245</v>
      </c>
      <c r="X370">
        <v>107</v>
      </c>
      <c r="Y370">
        <v>0</v>
      </c>
      <c r="Z370">
        <v>0</v>
      </c>
      <c r="AA370">
        <v>0</v>
      </c>
      <c r="AB370">
        <v>1</v>
      </c>
      <c r="AC370" t="s">
        <v>702</v>
      </c>
      <c r="AD370" t="s">
        <v>61</v>
      </c>
      <c r="AE370">
        <v>1.41</v>
      </c>
    </row>
    <row r="371" spans="1:31">
      <c r="A371" t="s">
        <v>704</v>
      </c>
      <c r="B371" t="s">
        <v>689</v>
      </c>
      <c r="C371" t="s">
        <v>61</v>
      </c>
      <c r="D371" t="s">
        <v>108</v>
      </c>
      <c r="E371" t="s">
        <v>108</v>
      </c>
      <c r="F371" t="s">
        <v>108</v>
      </c>
      <c r="G371" t="s">
        <v>108</v>
      </c>
      <c r="H371" t="s">
        <v>121</v>
      </c>
      <c r="I371" t="s">
        <v>108</v>
      </c>
      <c r="J371" t="s">
        <v>108</v>
      </c>
      <c r="K371">
        <v>42.212125999999998</v>
      </c>
      <c r="L371">
        <v>4.4103979999999998</v>
      </c>
      <c r="M371">
        <v>33.476999999999997</v>
      </c>
      <c r="N371">
        <v>51.320999999999998</v>
      </c>
      <c r="O371" t="s">
        <v>203</v>
      </c>
      <c r="P371" t="s">
        <v>705</v>
      </c>
      <c r="Q371">
        <v>9.109</v>
      </c>
      <c r="R371">
        <v>8.7349999999999994</v>
      </c>
      <c r="S371">
        <v>27059</v>
      </c>
      <c r="T371">
        <v>3756</v>
      </c>
      <c r="U371">
        <v>21460</v>
      </c>
      <c r="V371">
        <v>32899</v>
      </c>
      <c r="W371">
        <v>153</v>
      </c>
      <c r="X371">
        <v>67</v>
      </c>
      <c r="Y371">
        <v>0</v>
      </c>
      <c r="Z371">
        <v>0</v>
      </c>
      <c r="AA371">
        <v>0</v>
      </c>
      <c r="AB371">
        <v>1</v>
      </c>
      <c r="AC371" t="s">
        <v>296</v>
      </c>
      <c r="AD371" t="s">
        <v>61</v>
      </c>
      <c r="AE371">
        <v>1.21</v>
      </c>
    </row>
    <row r="372" spans="1:31">
      <c r="A372" t="s">
        <v>707</v>
      </c>
      <c r="B372" t="s">
        <v>689</v>
      </c>
      <c r="C372" t="s">
        <v>61</v>
      </c>
      <c r="D372" t="s">
        <v>108</v>
      </c>
      <c r="E372" t="s">
        <v>108</v>
      </c>
      <c r="F372" t="s">
        <v>108</v>
      </c>
      <c r="G372" t="s">
        <v>108</v>
      </c>
      <c r="H372" t="s">
        <v>108</v>
      </c>
      <c r="I372" t="s">
        <v>108</v>
      </c>
      <c r="J372" t="s">
        <v>108</v>
      </c>
      <c r="K372">
        <v>42.158486000000003</v>
      </c>
      <c r="L372">
        <v>1.892649</v>
      </c>
      <c r="M372">
        <v>38.417999999999999</v>
      </c>
      <c r="N372">
        <v>45.966999999999999</v>
      </c>
      <c r="O372" t="s">
        <v>203</v>
      </c>
      <c r="P372" t="s">
        <v>708</v>
      </c>
      <c r="Q372">
        <v>3.8090000000000002</v>
      </c>
      <c r="R372">
        <v>3.7410000000000001</v>
      </c>
      <c r="S372">
        <v>221972</v>
      </c>
      <c r="T372">
        <v>12090</v>
      </c>
      <c r="U372">
        <v>202277</v>
      </c>
      <c r="V372">
        <v>242027</v>
      </c>
      <c r="W372">
        <v>1329</v>
      </c>
      <c r="X372">
        <v>595</v>
      </c>
      <c r="Y372">
        <v>0</v>
      </c>
      <c r="Z372">
        <v>0</v>
      </c>
      <c r="AA372">
        <v>0</v>
      </c>
      <c r="AB372">
        <v>1</v>
      </c>
      <c r="AC372" t="s">
        <v>709</v>
      </c>
      <c r="AD372" t="s">
        <v>61</v>
      </c>
      <c r="AE372">
        <v>1.95</v>
      </c>
    </row>
    <row r="373" spans="1:31">
      <c r="A373" t="s">
        <v>711</v>
      </c>
      <c r="B373" t="s">
        <v>689</v>
      </c>
      <c r="C373" t="s">
        <v>61</v>
      </c>
      <c r="D373" t="s">
        <v>108</v>
      </c>
      <c r="E373" t="s">
        <v>108</v>
      </c>
      <c r="F373" t="s">
        <v>108</v>
      </c>
      <c r="G373" t="s">
        <v>108</v>
      </c>
      <c r="H373" t="s">
        <v>108</v>
      </c>
      <c r="I373" t="s">
        <v>113</v>
      </c>
      <c r="J373" t="s">
        <v>108</v>
      </c>
      <c r="K373">
        <v>41.861189000000003</v>
      </c>
      <c r="L373">
        <v>2.5986020000000001</v>
      </c>
      <c r="M373">
        <v>36.718000000000004</v>
      </c>
      <c r="N373">
        <v>47.139000000000003</v>
      </c>
      <c r="O373" t="s">
        <v>203</v>
      </c>
      <c r="P373" t="s">
        <v>712</v>
      </c>
      <c r="Q373">
        <v>5.2779999999999996</v>
      </c>
      <c r="R373">
        <v>5.1429999999999998</v>
      </c>
      <c r="S373">
        <v>109616</v>
      </c>
      <c r="T373">
        <v>8045</v>
      </c>
      <c r="U373">
        <v>96149</v>
      </c>
      <c r="V373">
        <v>123436</v>
      </c>
      <c r="W373">
        <v>728</v>
      </c>
      <c r="X373">
        <v>321</v>
      </c>
      <c r="Y373">
        <v>0</v>
      </c>
      <c r="Z373">
        <v>0</v>
      </c>
      <c r="AA373">
        <v>0</v>
      </c>
      <c r="AB373">
        <v>1</v>
      </c>
      <c r="AC373" t="s">
        <v>713</v>
      </c>
      <c r="AD373" t="s">
        <v>61</v>
      </c>
      <c r="AE373">
        <v>2.02</v>
      </c>
    </row>
    <row r="374" spans="1:31">
      <c r="A374" t="s">
        <v>716</v>
      </c>
      <c r="B374" t="s">
        <v>689</v>
      </c>
      <c r="C374" t="s">
        <v>61</v>
      </c>
      <c r="D374" t="s">
        <v>108</v>
      </c>
      <c r="E374" t="s">
        <v>108</v>
      </c>
      <c r="F374" t="s">
        <v>108</v>
      </c>
      <c r="G374" t="s">
        <v>108</v>
      </c>
      <c r="H374" t="s">
        <v>108</v>
      </c>
      <c r="I374" t="s">
        <v>114</v>
      </c>
      <c r="J374" t="s">
        <v>108</v>
      </c>
      <c r="K374">
        <v>42.452629000000002</v>
      </c>
      <c r="L374">
        <v>2.674544</v>
      </c>
      <c r="M374">
        <v>37.154000000000003</v>
      </c>
      <c r="N374">
        <v>47.883000000000003</v>
      </c>
      <c r="O374" t="s">
        <v>203</v>
      </c>
      <c r="P374" t="s">
        <v>717</v>
      </c>
      <c r="Q374">
        <v>5.43</v>
      </c>
      <c r="R374">
        <v>5.298</v>
      </c>
      <c r="S374">
        <v>112356</v>
      </c>
      <c r="T374">
        <v>8692</v>
      </c>
      <c r="U374">
        <v>98333</v>
      </c>
      <c r="V374">
        <v>126728</v>
      </c>
      <c r="W374">
        <v>601</v>
      </c>
      <c r="X374">
        <v>274</v>
      </c>
      <c r="Y374">
        <v>0</v>
      </c>
      <c r="Z374">
        <v>0</v>
      </c>
      <c r="AA374">
        <v>0</v>
      </c>
      <c r="AB374">
        <v>1</v>
      </c>
      <c r="AC374" t="s">
        <v>718</v>
      </c>
      <c r="AD374" t="s">
        <v>61</v>
      </c>
      <c r="AE374">
        <v>1.76</v>
      </c>
    </row>
    <row r="375" spans="1:31">
      <c r="A375" t="s">
        <v>721</v>
      </c>
      <c r="B375" t="s">
        <v>689</v>
      </c>
      <c r="C375" t="s">
        <v>61</v>
      </c>
      <c r="D375" t="s">
        <v>108</v>
      </c>
      <c r="E375" t="s">
        <v>108</v>
      </c>
      <c r="F375" t="s">
        <v>108</v>
      </c>
      <c r="G375" t="s">
        <v>127</v>
      </c>
      <c r="H375" t="s">
        <v>108</v>
      </c>
      <c r="I375" t="s">
        <v>108</v>
      </c>
      <c r="J375" t="s">
        <v>108</v>
      </c>
      <c r="K375">
        <v>39.117230999999997</v>
      </c>
      <c r="L375">
        <v>2.2810769999999998</v>
      </c>
      <c r="M375">
        <v>34.622999999999998</v>
      </c>
      <c r="N375">
        <v>43.753</v>
      </c>
      <c r="O375" t="s">
        <v>203</v>
      </c>
      <c r="P375" t="s">
        <v>722</v>
      </c>
      <c r="Q375">
        <v>4.6360000000000001</v>
      </c>
      <c r="R375">
        <v>4.4939999999999998</v>
      </c>
      <c r="S375">
        <v>145887</v>
      </c>
      <c r="T375">
        <v>10639</v>
      </c>
      <c r="U375">
        <v>129126</v>
      </c>
      <c r="V375">
        <v>163176</v>
      </c>
      <c r="W375">
        <v>796</v>
      </c>
      <c r="X375">
        <v>312</v>
      </c>
      <c r="Y375">
        <v>0</v>
      </c>
      <c r="Z375">
        <v>0</v>
      </c>
      <c r="AA375">
        <v>0</v>
      </c>
      <c r="AB375">
        <v>1</v>
      </c>
      <c r="AC375" t="s">
        <v>723</v>
      </c>
      <c r="AD375" t="s">
        <v>61</v>
      </c>
      <c r="AE375">
        <v>1.74</v>
      </c>
    </row>
    <row r="376" spans="1:31">
      <c r="A376" t="s">
        <v>724</v>
      </c>
      <c r="B376" t="s">
        <v>689</v>
      </c>
      <c r="C376" t="s">
        <v>61</v>
      </c>
      <c r="D376" t="s">
        <v>108</v>
      </c>
      <c r="E376" t="s">
        <v>108</v>
      </c>
      <c r="F376" t="s">
        <v>108</v>
      </c>
      <c r="G376" t="s">
        <v>127</v>
      </c>
      <c r="H376" t="s">
        <v>108</v>
      </c>
      <c r="I376" t="s">
        <v>113</v>
      </c>
      <c r="J376" t="s">
        <v>108</v>
      </c>
      <c r="K376">
        <v>38.634157999999999</v>
      </c>
      <c r="L376">
        <v>3.0561639999999999</v>
      </c>
      <c r="M376">
        <v>32.618000000000002</v>
      </c>
      <c r="N376">
        <v>44.917999999999999</v>
      </c>
      <c r="O376" t="s">
        <v>203</v>
      </c>
      <c r="P376" t="s">
        <v>725</v>
      </c>
      <c r="Q376">
        <v>6.2839999999999998</v>
      </c>
      <c r="R376">
        <v>6.016</v>
      </c>
      <c r="S376">
        <v>74373</v>
      </c>
      <c r="T376">
        <v>7059</v>
      </c>
      <c r="U376">
        <v>62792</v>
      </c>
      <c r="V376">
        <v>86470</v>
      </c>
      <c r="W376">
        <v>436</v>
      </c>
      <c r="X376">
        <v>169</v>
      </c>
      <c r="Y376">
        <v>0</v>
      </c>
      <c r="Z376">
        <v>0</v>
      </c>
      <c r="AA376">
        <v>0</v>
      </c>
      <c r="AB376">
        <v>1</v>
      </c>
      <c r="AC376" t="s">
        <v>710</v>
      </c>
      <c r="AD376" t="s">
        <v>61</v>
      </c>
      <c r="AE376">
        <v>1.71</v>
      </c>
    </row>
    <row r="377" spans="1:31">
      <c r="A377" t="s">
        <v>726</v>
      </c>
      <c r="B377" t="s">
        <v>689</v>
      </c>
      <c r="C377" t="s">
        <v>61</v>
      </c>
      <c r="D377" t="s">
        <v>108</v>
      </c>
      <c r="E377" t="s">
        <v>108</v>
      </c>
      <c r="F377" t="s">
        <v>108</v>
      </c>
      <c r="G377" t="s">
        <v>127</v>
      </c>
      <c r="H377" t="s">
        <v>108</v>
      </c>
      <c r="I377" t="s">
        <v>114</v>
      </c>
      <c r="J377" t="s">
        <v>108</v>
      </c>
      <c r="K377">
        <v>39.632599999999996</v>
      </c>
      <c r="L377">
        <v>3.3200639999999999</v>
      </c>
      <c r="M377">
        <v>33.085999999999999</v>
      </c>
      <c r="N377">
        <v>46.466000000000001</v>
      </c>
      <c r="O377" t="s">
        <v>203</v>
      </c>
      <c r="P377" t="s">
        <v>727</v>
      </c>
      <c r="Q377">
        <v>6.8330000000000002</v>
      </c>
      <c r="R377">
        <v>6.5460000000000003</v>
      </c>
      <c r="S377">
        <v>71514</v>
      </c>
      <c r="T377">
        <v>7239</v>
      </c>
      <c r="U377">
        <v>59701</v>
      </c>
      <c r="V377">
        <v>83843</v>
      </c>
      <c r="W377">
        <v>360</v>
      </c>
      <c r="X377">
        <v>143</v>
      </c>
      <c r="Y377">
        <v>0</v>
      </c>
      <c r="Z377">
        <v>0</v>
      </c>
      <c r="AA377">
        <v>0</v>
      </c>
      <c r="AB377">
        <v>1</v>
      </c>
      <c r="AC377" t="s">
        <v>728</v>
      </c>
      <c r="AD377" t="s">
        <v>61</v>
      </c>
      <c r="AE377">
        <v>1.65</v>
      </c>
    </row>
    <row r="378" spans="1:31">
      <c r="A378" t="s">
        <v>729</v>
      </c>
      <c r="B378" t="s">
        <v>689</v>
      </c>
      <c r="C378" t="s">
        <v>61</v>
      </c>
      <c r="D378" t="s">
        <v>108</v>
      </c>
      <c r="E378" t="s">
        <v>108</v>
      </c>
      <c r="F378" t="s">
        <v>129</v>
      </c>
      <c r="G378" t="s">
        <v>108</v>
      </c>
      <c r="H378" t="s">
        <v>108</v>
      </c>
      <c r="I378" t="s">
        <v>108</v>
      </c>
      <c r="J378" t="s">
        <v>108</v>
      </c>
      <c r="K378">
        <v>36.693424</v>
      </c>
      <c r="L378">
        <v>6.4098699999999997</v>
      </c>
      <c r="M378">
        <v>24.344000000000001</v>
      </c>
      <c r="N378">
        <v>50.469000000000001</v>
      </c>
      <c r="O378" t="s">
        <v>203</v>
      </c>
      <c r="P378" t="s">
        <v>730</v>
      </c>
      <c r="Q378">
        <v>13.776</v>
      </c>
      <c r="R378">
        <v>12.349</v>
      </c>
      <c r="S378">
        <v>11049</v>
      </c>
      <c r="T378">
        <v>2000</v>
      </c>
      <c r="U378">
        <v>7331</v>
      </c>
      <c r="V378">
        <v>15198</v>
      </c>
      <c r="W378">
        <v>78</v>
      </c>
      <c r="X378">
        <v>32</v>
      </c>
      <c r="Y378">
        <v>0</v>
      </c>
      <c r="Z378">
        <v>0</v>
      </c>
      <c r="AA378">
        <v>0</v>
      </c>
      <c r="AB378">
        <v>1</v>
      </c>
      <c r="AC378" t="s">
        <v>490</v>
      </c>
      <c r="AD378" t="s">
        <v>61</v>
      </c>
      <c r="AE378">
        <v>1.36</v>
      </c>
    </row>
    <row r="379" spans="1:31">
      <c r="A379" t="s">
        <v>731</v>
      </c>
      <c r="B379" t="s">
        <v>689</v>
      </c>
      <c r="C379" t="s">
        <v>61</v>
      </c>
      <c r="D379" t="s">
        <v>108</v>
      </c>
      <c r="E379" t="s">
        <v>108</v>
      </c>
      <c r="F379" t="s">
        <v>129</v>
      </c>
      <c r="G379" t="s">
        <v>108</v>
      </c>
      <c r="H379" t="s">
        <v>108</v>
      </c>
      <c r="I379" t="s">
        <v>114</v>
      </c>
      <c r="J379" t="s">
        <v>108</v>
      </c>
      <c r="K379">
        <v>36.398038</v>
      </c>
      <c r="L379">
        <v>6.9929360000000003</v>
      </c>
      <c r="M379">
        <v>23.016999999999999</v>
      </c>
      <c r="N379">
        <v>51.518999999999998</v>
      </c>
      <c r="O379" t="s">
        <v>203</v>
      </c>
      <c r="P379" t="s">
        <v>732</v>
      </c>
      <c r="Q379">
        <v>15.121</v>
      </c>
      <c r="R379">
        <v>13.381</v>
      </c>
      <c r="S379">
        <v>8921</v>
      </c>
      <c r="T379">
        <v>1850</v>
      </c>
      <c r="U379">
        <v>5641</v>
      </c>
      <c r="V379">
        <v>12627</v>
      </c>
      <c r="W379">
        <v>62</v>
      </c>
      <c r="X379">
        <v>26</v>
      </c>
      <c r="Y379">
        <v>0</v>
      </c>
      <c r="Z379">
        <v>0</v>
      </c>
      <c r="AA379">
        <v>0</v>
      </c>
      <c r="AB379">
        <v>1</v>
      </c>
      <c r="AC379" t="s">
        <v>431</v>
      </c>
      <c r="AD379" t="s">
        <v>61</v>
      </c>
      <c r="AE379">
        <v>1.29</v>
      </c>
    </row>
    <row r="380" spans="1:31">
      <c r="A380" t="s">
        <v>735</v>
      </c>
      <c r="B380" t="s">
        <v>689</v>
      </c>
      <c r="C380" t="s">
        <v>61</v>
      </c>
      <c r="D380" t="s">
        <v>131</v>
      </c>
      <c r="E380" t="s">
        <v>108</v>
      </c>
      <c r="F380" t="s">
        <v>108</v>
      </c>
      <c r="G380" t="s">
        <v>108</v>
      </c>
      <c r="H380" t="s">
        <v>108</v>
      </c>
      <c r="I380" t="s">
        <v>108</v>
      </c>
      <c r="J380" t="s">
        <v>108</v>
      </c>
      <c r="K380">
        <v>43.952798000000001</v>
      </c>
      <c r="L380">
        <v>3.1619220000000001</v>
      </c>
      <c r="M380">
        <v>37.665999999999997</v>
      </c>
      <c r="N380">
        <v>50.387</v>
      </c>
      <c r="O380" t="s">
        <v>203</v>
      </c>
      <c r="P380" t="s">
        <v>736</v>
      </c>
      <c r="Q380">
        <v>6.4340000000000002</v>
      </c>
      <c r="R380">
        <v>6.2869999999999999</v>
      </c>
      <c r="S380">
        <v>54579</v>
      </c>
      <c r="T380">
        <v>4361</v>
      </c>
      <c r="U380">
        <v>46772</v>
      </c>
      <c r="V380">
        <v>62569</v>
      </c>
      <c r="W380">
        <v>447</v>
      </c>
      <c r="X380">
        <v>208</v>
      </c>
      <c r="Y380">
        <v>0</v>
      </c>
      <c r="Z380">
        <v>0</v>
      </c>
      <c r="AA380">
        <v>0</v>
      </c>
      <c r="AB380">
        <v>1</v>
      </c>
      <c r="AC380" t="s">
        <v>737</v>
      </c>
      <c r="AD380" t="s">
        <v>61</v>
      </c>
      <c r="AE380">
        <v>1.81</v>
      </c>
    </row>
    <row r="381" spans="1:31">
      <c r="A381" t="s">
        <v>738</v>
      </c>
      <c r="B381" t="s">
        <v>689</v>
      </c>
      <c r="C381" t="s">
        <v>61</v>
      </c>
      <c r="D381" t="s">
        <v>131</v>
      </c>
      <c r="E381" t="s">
        <v>108</v>
      </c>
      <c r="F381" t="s">
        <v>108</v>
      </c>
      <c r="G381" t="s">
        <v>108</v>
      </c>
      <c r="H381" t="s">
        <v>108</v>
      </c>
      <c r="I381" t="s">
        <v>113</v>
      </c>
      <c r="J381" t="s">
        <v>108</v>
      </c>
      <c r="K381">
        <v>43.562550000000002</v>
      </c>
      <c r="L381">
        <v>3.7545609999999998</v>
      </c>
      <c r="M381">
        <v>36.097000000000001</v>
      </c>
      <c r="N381">
        <v>51.25</v>
      </c>
      <c r="O381" t="s">
        <v>203</v>
      </c>
      <c r="P381" t="s">
        <v>739</v>
      </c>
      <c r="Q381">
        <v>7.6879999999999997</v>
      </c>
      <c r="R381">
        <v>7.4660000000000002</v>
      </c>
      <c r="S381">
        <v>30107</v>
      </c>
      <c r="T381">
        <v>3016</v>
      </c>
      <c r="U381">
        <v>24947</v>
      </c>
      <c r="V381">
        <v>35420</v>
      </c>
      <c r="W381">
        <v>287</v>
      </c>
      <c r="X381">
        <v>133</v>
      </c>
      <c r="Y381">
        <v>0</v>
      </c>
      <c r="Z381">
        <v>0</v>
      </c>
      <c r="AA381">
        <v>0</v>
      </c>
      <c r="AB381">
        <v>1</v>
      </c>
      <c r="AC381" t="s">
        <v>260</v>
      </c>
      <c r="AD381" t="s">
        <v>61</v>
      </c>
      <c r="AE381">
        <v>1.64</v>
      </c>
    </row>
    <row r="382" spans="1:31">
      <c r="A382" t="s">
        <v>740</v>
      </c>
      <c r="B382" t="s">
        <v>689</v>
      </c>
      <c r="C382" t="s">
        <v>61</v>
      </c>
      <c r="D382" t="s">
        <v>131</v>
      </c>
      <c r="E382" t="s">
        <v>108</v>
      </c>
      <c r="F382" t="s">
        <v>108</v>
      </c>
      <c r="G382" t="s">
        <v>108</v>
      </c>
      <c r="H382" t="s">
        <v>108</v>
      </c>
      <c r="I382" t="s">
        <v>114</v>
      </c>
      <c r="J382" t="s">
        <v>108</v>
      </c>
      <c r="K382">
        <v>44.442594999999997</v>
      </c>
      <c r="L382">
        <v>4.8758080000000001</v>
      </c>
      <c r="M382">
        <v>34.720999999999997</v>
      </c>
      <c r="N382">
        <v>54.487000000000002</v>
      </c>
      <c r="O382" t="s">
        <v>203</v>
      </c>
      <c r="P382" t="s">
        <v>741</v>
      </c>
      <c r="Q382">
        <v>10.045</v>
      </c>
      <c r="R382">
        <v>9.7219999999999995</v>
      </c>
      <c r="S382">
        <v>24472</v>
      </c>
      <c r="T382">
        <v>3203</v>
      </c>
      <c r="U382">
        <v>19119</v>
      </c>
      <c r="V382">
        <v>30003</v>
      </c>
      <c r="W382">
        <v>160</v>
      </c>
      <c r="X382">
        <v>75</v>
      </c>
      <c r="Y382">
        <v>0</v>
      </c>
      <c r="Z382">
        <v>0</v>
      </c>
      <c r="AA382">
        <v>0</v>
      </c>
      <c r="AB382">
        <v>1</v>
      </c>
      <c r="AC382" t="s">
        <v>240</v>
      </c>
      <c r="AD382" t="s">
        <v>61</v>
      </c>
      <c r="AE382">
        <v>1.53</v>
      </c>
    </row>
    <row r="383" spans="1:31">
      <c r="A383" t="s">
        <v>749</v>
      </c>
      <c r="B383" t="s">
        <v>689</v>
      </c>
      <c r="C383" t="s">
        <v>64</v>
      </c>
      <c r="D383" t="s">
        <v>108</v>
      </c>
      <c r="E383" t="s">
        <v>108</v>
      </c>
      <c r="F383" t="s">
        <v>108</v>
      </c>
      <c r="G383" t="s">
        <v>108</v>
      </c>
      <c r="H383" t="s">
        <v>115</v>
      </c>
      <c r="I383" t="s">
        <v>108</v>
      </c>
      <c r="J383" t="s">
        <v>108</v>
      </c>
      <c r="K383">
        <v>3.810136</v>
      </c>
      <c r="L383">
        <v>1.5598209999999999</v>
      </c>
      <c r="M383">
        <v>1.3759999999999999</v>
      </c>
      <c r="N383">
        <v>8.2240000000000002</v>
      </c>
      <c r="O383" t="s">
        <v>203</v>
      </c>
      <c r="P383" t="s">
        <v>750</v>
      </c>
      <c r="Q383">
        <v>4.4139999999999997</v>
      </c>
      <c r="R383">
        <v>2.4350000000000001</v>
      </c>
      <c r="S383">
        <v>3096</v>
      </c>
      <c r="T383">
        <v>1259</v>
      </c>
      <c r="U383">
        <v>1118</v>
      </c>
      <c r="V383">
        <v>6683</v>
      </c>
      <c r="W383">
        <v>227</v>
      </c>
      <c r="X383">
        <v>7</v>
      </c>
      <c r="Y383">
        <v>0</v>
      </c>
      <c r="Z383">
        <v>0</v>
      </c>
      <c r="AA383">
        <v>0</v>
      </c>
      <c r="AB383">
        <v>1</v>
      </c>
      <c r="AC383" t="s">
        <v>393</v>
      </c>
      <c r="AD383" t="s">
        <v>64</v>
      </c>
      <c r="AE383">
        <v>1.5</v>
      </c>
    </row>
    <row r="384" spans="1:31">
      <c r="A384" t="s">
        <v>751</v>
      </c>
      <c r="B384" t="s">
        <v>689</v>
      </c>
      <c r="C384" t="s">
        <v>64</v>
      </c>
      <c r="D384" t="s">
        <v>108</v>
      </c>
      <c r="E384" t="s">
        <v>108</v>
      </c>
      <c r="F384" t="s">
        <v>108</v>
      </c>
      <c r="G384" t="s">
        <v>108</v>
      </c>
      <c r="H384" t="s">
        <v>117</v>
      </c>
      <c r="I384" t="s">
        <v>108</v>
      </c>
      <c r="J384" t="s">
        <v>108</v>
      </c>
      <c r="K384">
        <v>3.5361889999999998</v>
      </c>
      <c r="L384">
        <v>1.1501189999999999</v>
      </c>
      <c r="M384">
        <v>1.6419999999999999</v>
      </c>
      <c r="N384">
        <v>6.5750000000000002</v>
      </c>
      <c r="O384" t="s">
        <v>203</v>
      </c>
      <c r="P384" t="s">
        <v>752</v>
      </c>
      <c r="Q384">
        <v>3.0390000000000001</v>
      </c>
      <c r="R384">
        <v>1.895</v>
      </c>
      <c r="S384">
        <v>5068</v>
      </c>
      <c r="T384">
        <v>1703</v>
      </c>
      <c r="U384">
        <v>2353</v>
      </c>
      <c r="V384">
        <v>9424</v>
      </c>
      <c r="W384">
        <v>345</v>
      </c>
      <c r="X384">
        <v>12</v>
      </c>
      <c r="Y384">
        <v>0</v>
      </c>
      <c r="Z384">
        <v>0</v>
      </c>
      <c r="AA384">
        <v>0</v>
      </c>
      <c r="AB384">
        <v>1</v>
      </c>
      <c r="AC384" t="s">
        <v>457</v>
      </c>
      <c r="AD384" t="s">
        <v>64</v>
      </c>
      <c r="AE384">
        <v>1.33</v>
      </c>
    </row>
    <row r="385" spans="1:31">
      <c r="A385" t="s">
        <v>753</v>
      </c>
      <c r="B385" t="s">
        <v>689</v>
      </c>
      <c r="C385" t="s">
        <v>64</v>
      </c>
      <c r="D385" t="s">
        <v>108</v>
      </c>
      <c r="E385" t="s">
        <v>108</v>
      </c>
      <c r="F385" t="s">
        <v>108</v>
      </c>
      <c r="G385" t="s">
        <v>108</v>
      </c>
      <c r="H385" t="s">
        <v>119</v>
      </c>
      <c r="I385" t="s">
        <v>108</v>
      </c>
      <c r="J385" t="s">
        <v>108</v>
      </c>
      <c r="K385">
        <v>4.1483869999999996</v>
      </c>
      <c r="L385">
        <v>1.281852</v>
      </c>
      <c r="M385">
        <v>2.0129999999999999</v>
      </c>
      <c r="N385">
        <v>7.4820000000000002</v>
      </c>
      <c r="O385" t="s">
        <v>203</v>
      </c>
      <c r="P385" t="s">
        <v>754</v>
      </c>
      <c r="Q385">
        <v>3.3340000000000001</v>
      </c>
      <c r="R385">
        <v>2.1360000000000001</v>
      </c>
      <c r="S385">
        <v>5674</v>
      </c>
      <c r="T385">
        <v>1796</v>
      </c>
      <c r="U385">
        <v>2753</v>
      </c>
      <c r="V385">
        <v>10235</v>
      </c>
      <c r="W385">
        <v>359</v>
      </c>
      <c r="X385">
        <v>15</v>
      </c>
      <c r="Y385">
        <v>0</v>
      </c>
      <c r="Z385">
        <v>0</v>
      </c>
      <c r="AA385">
        <v>0</v>
      </c>
      <c r="AB385">
        <v>1</v>
      </c>
      <c r="AC385" t="s">
        <v>377</v>
      </c>
      <c r="AD385" t="s">
        <v>64</v>
      </c>
      <c r="AE385">
        <v>1.48</v>
      </c>
    </row>
    <row r="386" spans="1:31">
      <c r="A386" t="s">
        <v>755</v>
      </c>
      <c r="B386" t="s">
        <v>689</v>
      </c>
      <c r="C386" t="s">
        <v>64</v>
      </c>
      <c r="D386" t="s">
        <v>108</v>
      </c>
      <c r="E386" t="s">
        <v>108</v>
      </c>
      <c r="F386" t="s">
        <v>108</v>
      </c>
      <c r="G386" t="s">
        <v>108</v>
      </c>
      <c r="H386" t="s">
        <v>120</v>
      </c>
      <c r="I386" t="s">
        <v>108</v>
      </c>
      <c r="J386" t="s">
        <v>108</v>
      </c>
      <c r="K386">
        <v>4.6668060000000002</v>
      </c>
      <c r="L386">
        <v>1.535112</v>
      </c>
      <c r="M386">
        <v>2.1389999999999998</v>
      </c>
      <c r="N386">
        <v>8.718</v>
      </c>
      <c r="O386" t="s">
        <v>203</v>
      </c>
      <c r="P386" t="s">
        <v>756</v>
      </c>
      <c r="Q386">
        <v>4.0510000000000002</v>
      </c>
      <c r="R386">
        <v>2.528</v>
      </c>
      <c r="S386">
        <v>4715</v>
      </c>
      <c r="T386">
        <v>1590</v>
      </c>
      <c r="U386">
        <v>2161</v>
      </c>
      <c r="V386">
        <v>8809</v>
      </c>
      <c r="W386">
        <v>245</v>
      </c>
      <c r="X386">
        <v>12</v>
      </c>
      <c r="Y386">
        <v>0</v>
      </c>
      <c r="Z386">
        <v>0</v>
      </c>
      <c r="AA386">
        <v>0</v>
      </c>
      <c r="AB386">
        <v>1</v>
      </c>
      <c r="AC386" t="s">
        <v>457</v>
      </c>
      <c r="AD386" t="s">
        <v>64</v>
      </c>
      <c r="AE386">
        <v>1.29</v>
      </c>
    </row>
    <row r="387" spans="1:31">
      <c r="A387" t="s">
        <v>757</v>
      </c>
      <c r="B387" t="s">
        <v>689</v>
      </c>
      <c r="C387" t="s">
        <v>64</v>
      </c>
      <c r="D387" t="s">
        <v>108</v>
      </c>
      <c r="E387" t="s">
        <v>108</v>
      </c>
      <c r="F387" t="s">
        <v>108</v>
      </c>
      <c r="G387" t="s">
        <v>108</v>
      </c>
      <c r="H387" t="s">
        <v>121</v>
      </c>
      <c r="I387" t="s">
        <v>108</v>
      </c>
      <c r="J387" t="s">
        <v>108</v>
      </c>
      <c r="K387">
        <v>2.1211570000000002</v>
      </c>
      <c r="L387">
        <v>1.262699</v>
      </c>
      <c r="M387">
        <v>0.40300000000000002</v>
      </c>
      <c r="N387">
        <v>6.298</v>
      </c>
      <c r="O387" t="s">
        <v>203</v>
      </c>
      <c r="P387" t="s">
        <v>169</v>
      </c>
      <c r="Q387">
        <v>4.1769999999999996</v>
      </c>
      <c r="R387">
        <v>1.718</v>
      </c>
      <c r="S387">
        <v>1360</v>
      </c>
      <c r="T387">
        <v>798</v>
      </c>
      <c r="U387">
        <v>259</v>
      </c>
      <c r="V387">
        <v>4037</v>
      </c>
      <c r="W387">
        <v>153</v>
      </c>
      <c r="X387">
        <v>3</v>
      </c>
      <c r="Y387">
        <v>0</v>
      </c>
      <c r="Z387">
        <v>0</v>
      </c>
      <c r="AA387">
        <v>0</v>
      </c>
      <c r="AB387">
        <v>1</v>
      </c>
      <c r="AC387" t="s">
        <v>486</v>
      </c>
      <c r="AD387" t="s">
        <v>64</v>
      </c>
      <c r="AE387">
        <v>1.17</v>
      </c>
    </row>
    <row r="388" spans="1:31">
      <c r="A388" t="s">
        <v>758</v>
      </c>
      <c r="B388" t="s">
        <v>689</v>
      </c>
      <c r="C388" t="s">
        <v>64</v>
      </c>
      <c r="D388" t="s">
        <v>108</v>
      </c>
      <c r="E388" t="s">
        <v>108</v>
      </c>
      <c r="F388" t="s">
        <v>108</v>
      </c>
      <c r="G388" t="s">
        <v>108</v>
      </c>
      <c r="H388" t="s">
        <v>108</v>
      </c>
      <c r="I388" t="s">
        <v>108</v>
      </c>
      <c r="J388" t="s">
        <v>108</v>
      </c>
      <c r="K388">
        <v>3.7822019999999998</v>
      </c>
      <c r="L388">
        <v>0.63882700000000003</v>
      </c>
      <c r="M388">
        <v>2.629</v>
      </c>
      <c r="N388">
        <v>5.2519999999999998</v>
      </c>
      <c r="O388" t="s">
        <v>203</v>
      </c>
      <c r="P388" t="s">
        <v>759</v>
      </c>
      <c r="Q388">
        <v>1.4690000000000001</v>
      </c>
      <c r="R388">
        <v>1.153</v>
      </c>
      <c r="S388">
        <v>19914</v>
      </c>
      <c r="T388">
        <v>3471</v>
      </c>
      <c r="U388">
        <v>13844</v>
      </c>
      <c r="V388">
        <v>27650</v>
      </c>
      <c r="W388">
        <v>1329</v>
      </c>
      <c r="X388">
        <v>49</v>
      </c>
      <c r="Y388">
        <v>0</v>
      </c>
      <c r="Z388">
        <v>0</v>
      </c>
      <c r="AA388">
        <v>0</v>
      </c>
      <c r="AB388">
        <v>1</v>
      </c>
      <c r="AC388" t="s">
        <v>760</v>
      </c>
      <c r="AD388" t="s">
        <v>64</v>
      </c>
      <c r="AE388">
        <v>1.49</v>
      </c>
    </row>
    <row r="389" spans="1:31">
      <c r="A389" t="s">
        <v>761</v>
      </c>
      <c r="B389" t="s">
        <v>689</v>
      </c>
      <c r="C389" t="s">
        <v>64</v>
      </c>
      <c r="D389" t="s">
        <v>108</v>
      </c>
      <c r="E389" t="s">
        <v>108</v>
      </c>
      <c r="F389" t="s">
        <v>108</v>
      </c>
      <c r="G389" t="s">
        <v>108</v>
      </c>
      <c r="H389" t="s">
        <v>108</v>
      </c>
      <c r="I389" t="s">
        <v>113</v>
      </c>
      <c r="J389" t="s">
        <v>108</v>
      </c>
      <c r="K389">
        <v>3.9344929999999998</v>
      </c>
      <c r="L389">
        <v>0.88249299999999997</v>
      </c>
      <c r="M389">
        <v>2.3889999999999998</v>
      </c>
      <c r="N389">
        <v>6.0679999999999996</v>
      </c>
      <c r="O389" t="s">
        <v>203</v>
      </c>
      <c r="P389" t="s">
        <v>762</v>
      </c>
      <c r="Q389">
        <v>2.1339999999999999</v>
      </c>
      <c r="R389">
        <v>1.5449999999999999</v>
      </c>
      <c r="S389">
        <v>10303</v>
      </c>
      <c r="T389">
        <v>2316</v>
      </c>
      <c r="U389">
        <v>6257</v>
      </c>
      <c r="V389">
        <v>15889</v>
      </c>
      <c r="W389">
        <v>728</v>
      </c>
      <c r="X389">
        <v>28</v>
      </c>
      <c r="Y389">
        <v>0</v>
      </c>
      <c r="Z389">
        <v>0</v>
      </c>
      <c r="AA389">
        <v>0</v>
      </c>
      <c r="AB389">
        <v>1</v>
      </c>
      <c r="AC389" t="s">
        <v>714</v>
      </c>
      <c r="AD389" t="s">
        <v>64</v>
      </c>
      <c r="AE389">
        <v>1.5</v>
      </c>
    </row>
    <row r="390" spans="1:31">
      <c r="A390" t="s">
        <v>763</v>
      </c>
      <c r="B390" t="s">
        <v>689</v>
      </c>
      <c r="C390" t="s">
        <v>64</v>
      </c>
      <c r="D390" t="s">
        <v>108</v>
      </c>
      <c r="E390" t="s">
        <v>108</v>
      </c>
      <c r="F390" t="s">
        <v>108</v>
      </c>
      <c r="G390" t="s">
        <v>108</v>
      </c>
      <c r="H390" t="s">
        <v>108</v>
      </c>
      <c r="I390" t="s">
        <v>114</v>
      </c>
      <c r="J390" t="s">
        <v>108</v>
      </c>
      <c r="K390">
        <v>3.631526</v>
      </c>
      <c r="L390">
        <v>0.86947700000000006</v>
      </c>
      <c r="M390">
        <v>2.1230000000000002</v>
      </c>
      <c r="N390">
        <v>5.7629999999999999</v>
      </c>
      <c r="O390" t="s">
        <v>203</v>
      </c>
      <c r="P390" t="s">
        <v>764</v>
      </c>
      <c r="Q390">
        <v>2.1320000000000001</v>
      </c>
      <c r="R390">
        <v>1.508</v>
      </c>
      <c r="S390">
        <v>9611</v>
      </c>
      <c r="T390">
        <v>2391</v>
      </c>
      <c r="U390">
        <v>5620</v>
      </c>
      <c r="V390">
        <v>15253</v>
      </c>
      <c r="W390">
        <v>601</v>
      </c>
      <c r="X390">
        <v>21</v>
      </c>
      <c r="Y390">
        <v>0</v>
      </c>
      <c r="Z390">
        <v>0</v>
      </c>
      <c r="AA390">
        <v>0</v>
      </c>
      <c r="AB390">
        <v>1</v>
      </c>
      <c r="AC390" t="s">
        <v>261</v>
      </c>
      <c r="AD390" t="s">
        <v>64</v>
      </c>
      <c r="AE390">
        <v>1.3</v>
      </c>
    </row>
    <row r="391" spans="1:31">
      <c r="A391" t="s">
        <v>766</v>
      </c>
      <c r="B391" t="s">
        <v>689</v>
      </c>
      <c r="C391" t="s">
        <v>64</v>
      </c>
      <c r="D391" t="s">
        <v>108</v>
      </c>
      <c r="E391" t="s">
        <v>108</v>
      </c>
      <c r="F391" t="s">
        <v>108</v>
      </c>
      <c r="G391" t="s">
        <v>127</v>
      </c>
      <c r="H391" t="s">
        <v>108</v>
      </c>
      <c r="I391" t="s">
        <v>108</v>
      </c>
      <c r="J391" t="s">
        <v>108</v>
      </c>
      <c r="K391">
        <v>4.536524</v>
      </c>
      <c r="L391">
        <v>0.87609599999999999</v>
      </c>
      <c r="M391">
        <v>2.9740000000000002</v>
      </c>
      <c r="N391">
        <v>6.5940000000000003</v>
      </c>
      <c r="O391" t="s">
        <v>203</v>
      </c>
      <c r="P391" t="s">
        <v>767</v>
      </c>
      <c r="Q391">
        <v>2.0569999999999999</v>
      </c>
      <c r="R391">
        <v>1.5620000000000001</v>
      </c>
      <c r="S391">
        <v>16919</v>
      </c>
      <c r="T391">
        <v>3430</v>
      </c>
      <c r="U391">
        <v>11093</v>
      </c>
      <c r="V391">
        <v>24592</v>
      </c>
      <c r="W391">
        <v>796</v>
      </c>
      <c r="X391">
        <v>36</v>
      </c>
      <c r="Y391">
        <v>0</v>
      </c>
      <c r="Z391">
        <v>0</v>
      </c>
      <c r="AA391">
        <v>0</v>
      </c>
      <c r="AB391">
        <v>1</v>
      </c>
      <c r="AC391" t="s">
        <v>768</v>
      </c>
      <c r="AD391" t="s">
        <v>64</v>
      </c>
      <c r="AE391">
        <v>1.41</v>
      </c>
    </row>
    <row r="392" spans="1:31">
      <c r="A392" t="s">
        <v>769</v>
      </c>
      <c r="B392" t="s">
        <v>689</v>
      </c>
      <c r="C392" t="s">
        <v>64</v>
      </c>
      <c r="D392" t="s">
        <v>108</v>
      </c>
      <c r="E392" t="s">
        <v>108</v>
      </c>
      <c r="F392" t="s">
        <v>108</v>
      </c>
      <c r="G392" t="s">
        <v>127</v>
      </c>
      <c r="H392" t="s">
        <v>108</v>
      </c>
      <c r="I392" t="s">
        <v>113</v>
      </c>
      <c r="J392" t="s">
        <v>108</v>
      </c>
      <c r="K392">
        <v>4.5522349999999996</v>
      </c>
      <c r="L392">
        <v>1.1623270000000001</v>
      </c>
      <c r="M392">
        <v>2.5510000000000002</v>
      </c>
      <c r="N392">
        <v>7.4359999999999999</v>
      </c>
      <c r="O392" t="s">
        <v>203</v>
      </c>
      <c r="P392" t="s">
        <v>770</v>
      </c>
      <c r="Q392">
        <v>2.883</v>
      </c>
      <c r="R392">
        <v>2.0009999999999999</v>
      </c>
      <c r="S392">
        <v>8763</v>
      </c>
      <c r="T392">
        <v>2276</v>
      </c>
      <c r="U392">
        <v>4911</v>
      </c>
      <c r="V392">
        <v>14314</v>
      </c>
      <c r="W392">
        <v>436</v>
      </c>
      <c r="X392">
        <v>21</v>
      </c>
      <c r="Y392">
        <v>0</v>
      </c>
      <c r="Z392">
        <v>0</v>
      </c>
      <c r="AA392">
        <v>0</v>
      </c>
      <c r="AB392">
        <v>1</v>
      </c>
      <c r="AC392" t="s">
        <v>425</v>
      </c>
      <c r="AD392" t="s">
        <v>64</v>
      </c>
      <c r="AE392">
        <v>1.35</v>
      </c>
    </row>
    <row r="393" spans="1:31">
      <c r="A393" t="s">
        <v>771</v>
      </c>
      <c r="B393" t="s">
        <v>689</v>
      </c>
      <c r="C393" t="s">
        <v>64</v>
      </c>
      <c r="D393" t="s">
        <v>108</v>
      </c>
      <c r="E393" t="s">
        <v>108</v>
      </c>
      <c r="F393" t="s">
        <v>108</v>
      </c>
      <c r="G393" t="s">
        <v>127</v>
      </c>
      <c r="H393" t="s">
        <v>108</v>
      </c>
      <c r="I393" t="s">
        <v>114</v>
      </c>
      <c r="J393" t="s">
        <v>108</v>
      </c>
      <c r="K393">
        <v>4.5197630000000002</v>
      </c>
      <c r="L393">
        <v>1.1945460000000001</v>
      </c>
      <c r="M393">
        <v>2.4740000000000002</v>
      </c>
      <c r="N393">
        <v>7.5060000000000002</v>
      </c>
      <c r="O393" t="s">
        <v>203</v>
      </c>
      <c r="P393" t="s">
        <v>772</v>
      </c>
      <c r="Q393">
        <v>2.9860000000000002</v>
      </c>
      <c r="R393">
        <v>2.0449999999999999</v>
      </c>
      <c r="S393">
        <v>8156</v>
      </c>
      <c r="T393">
        <v>2253</v>
      </c>
      <c r="U393">
        <v>4465</v>
      </c>
      <c r="V393">
        <v>13544</v>
      </c>
      <c r="W393">
        <v>360</v>
      </c>
      <c r="X393">
        <v>15</v>
      </c>
      <c r="Y393">
        <v>0</v>
      </c>
      <c r="Z393">
        <v>0</v>
      </c>
      <c r="AA393">
        <v>0</v>
      </c>
      <c r="AB393">
        <v>1</v>
      </c>
      <c r="AC393" t="s">
        <v>494</v>
      </c>
      <c r="AD393" t="s">
        <v>64</v>
      </c>
      <c r="AE393">
        <v>1.19</v>
      </c>
    </row>
    <row r="394" spans="1:31">
      <c r="A394" t="s">
        <v>773</v>
      </c>
      <c r="B394" t="s">
        <v>689</v>
      </c>
      <c r="C394" t="s">
        <v>64</v>
      </c>
      <c r="D394" t="s">
        <v>108</v>
      </c>
      <c r="E394" t="s">
        <v>108</v>
      </c>
      <c r="F394" t="s">
        <v>129</v>
      </c>
      <c r="G394" t="s">
        <v>108</v>
      </c>
      <c r="H394" t="s">
        <v>108</v>
      </c>
      <c r="I394" t="s">
        <v>108</v>
      </c>
      <c r="J394" t="s">
        <v>108</v>
      </c>
      <c r="K394">
        <v>5.9820390000000003</v>
      </c>
      <c r="L394">
        <v>2.7292909999999999</v>
      </c>
      <c r="M394">
        <v>1.845</v>
      </c>
      <c r="N394">
        <v>13.865</v>
      </c>
      <c r="O394" t="s">
        <v>203</v>
      </c>
      <c r="P394" t="s">
        <v>774</v>
      </c>
      <c r="Q394">
        <v>7.883</v>
      </c>
      <c r="R394">
        <v>4.1369999999999996</v>
      </c>
      <c r="S394">
        <v>1801</v>
      </c>
      <c r="T394">
        <v>838</v>
      </c>
      <c r="U394">
        <v>556</v>
      </c>
      <c r="V394">
        <v>4175</v>
      </c>
      <c r="W394">
        <v>78</v>
      </c>
      <c r="X394">
        <v>5</v>
      </c>
      <c r="Y394">
        <v>0</v>
      </c>
      <c r="Z394">
        <v>0</v>
      </c>
      <c r="AA394">
        <v>0</v>
      </c>
      <c r="AB394">
        <v>1</v>
      </c>
      <c r="AC394" t="s">
        <v>235</v>
      </c>
      <c r="AD394" t="s">
        <v>64</v>
      </c>
      <c r="AE394">
        <v>1.02</v>
      </c>
    </row>
    <row r="395" spans="1:31">
      <c r="A395" t="s">
        <v>775</v>
      </c>
      <c r="B395" t="s">
        <v>689</v>
      </c>
      <c r="C395" t="s">
        <v>64</v>
      </c>
      <c r="D395" t="s">
        <v>108</v>
      </c>
      <c r="E395" t="s">
        <v>108</v>
      </c>
      <c r="F395" t="s">
        <v>129</v>
      </c>
      <c r="G395" t="s">
        <v>108</v>
      </c>
      <c r="H395" t="s">
        <v>108</v>
      </c>
      <c r="I395" t="s">
        <v>114</v>
      </c>
      <c r="J395" t="s">
        <v>108</v>
      </c>
      <c r="K395">
        <v>4.0519860000000003</v>
      </c>
      <c r="L395">
        <v>2.5630009999999999</v>
      </c>
      <c r="M395">
        <v>0.65800000000000003</v>
      </c>
      <c r="N395">
        <v>12.564</v>
      </c>
      <c r="O395" t="s">
        <v>203</v>
      </c>
      <c r="P395" t="s">
        <v>776</v>
      </c>
      <c r="Q395">
        <v>8.5120000000000005</v>
      </c>
      <c r="R395">
        <v>3.3940000000000001</v>
      </c>
      <c r="S395">
        <v>993</v>
      </c>
      <c r="T395">
        <v>625</v>
      </c>
      <c r="U395">
        <v>161</v>
      </c>
      <c r="V395">
        <v>3079</v>
      </c>
      <c r="W395">
        <v>62</v>
      </c>
      <c r="X395">
        <v>3</v>
      </c>
      <c r="Y395">
        <v>0</v>
      </c>
      <c r="Z395">
        <v>0</v>
      </c>
      <c r="AA395">
        <v>0</v>
      </c>
      <c r="AB395">
        <v>1</v>
      </c>
      <c r="AC395" t="s">
        <v>282</v>
      </c>
      <c r="AD395" t="s">
        <v>64</v>
      </c>
      <c r="AE395">
        <v>1.03</v>
      </c>
    </row>
    <row r="396" spans="1:31">
      <c r="A396" t="s">
        <v>777</v>
      </c>
      <c r="B396" t="s">
        <v>689</v>
      </c>
      <c r="C396" t="s">
        <v>64</v>
      </c>
      <c r="D396" t="s">
        <v>131</v>
      </c>
      <c r="E396" t="s">
        <v>108</v>
      </c>
      <c r="F396" t="s">
        <v>108</v>
      </c>
      <c r="G396" t="s">
        <v>108</v>
      </c>
      <c r="H396" t="s">
        <v>108</v>
      </c>
      <c r="I396" t="s">
        <v>108</v>
      </c>
      <c r="J396" t="s">
        <v>108</v>
      </c>
      <c r="K396">
        <v>2.4744839999999999</v>
      </c>
      <c r="L396">
        <v>0.92252699999999999</v>
      </c>
      <c r="M396">
        <v>1.0029999999999999</v>
      </c>
      <c r="N396">
        <v>5.024</v>
      </c>
      <c r="O396" t="s">
        <v>203</v>
      </c>
      <c r="P396" t="s">
        <v>778</v>
      </c>
      <c r="Q396">
        <v>2.5489999999999999</v>
      </c>
      <c r="R396">
        <v>1.4710000000000001</v>
      </c>
      <c r="S396">
        <v>3073</v>
      </c>
      <c r="T396">
        <v>1160</v>
      </c>
      <c r="U396">
        <v>1246</v>
      </c>
      <c r="V396">
        <v>6239</v>
      </c>
      <c r="W396">
        <v>447</v>
      </c>
      <c r="X396">
        <v>12</v>
      </c>
      <c r="Y396">
        <v>0</v>
      </c>
      <c r="Z396">
        <v>0</v>
      </c>
      <c r="AA396">
        <v>0</v>
      </c>
      <c r="AB396">
        <v>1</v>
      </c>
      <c r="AC396" t="s">
        <v>458</v>
      </c>
      <c r="AD396" t="s">
        <v>64</v>
      </c>
      <c r="AE396">
        <v>1.57</v>
      </c>
    </row>
    <row r="397" spans="1:31">
      <c r="A397" t="s">
        <v>779</v>
      </c>
      <c r="B397" t="s">
        <v>689</v>
      </c>
      <c r="C397" t="s">
        <v>64</v>
      </c>
      <c r="D397" t="s">
        <v>131</v>
      </c>
      <c r="E397" t="s">
        <v>108</v>
      </c>
      <c r="F397" t="s">
        <v>108</v>
      </c>
      <c r="G397" t="s">
        <v>108</v>
      </c>
      <c r="H397" t="s">
        <v>108</v>
      </c>
      <c r="I397" t="s">
        <v>113</v>
      </c>
      <c r="J397" t="s">
        <v>108</v>
      </c>
      <c r="K397">
        <v>2.7633420000000002</v>
      </c>
      <c r="L397">
        <v>1.183271</v>
      </c>
      <c r="M397">
        <v>0.94399999999999995</v>
      </c>
      <c r="N397">
        <v>6.1829999999999998</v>
      </c>
      <c r="O397" t="s">
        <v>203</v>
      </c>
      <c r="P397" t="s">
        <v>780</v>
      </c>
      <c r="Q397">
        <v>3.419</v>
      </c>
      <c r="R397">
        <v>1.82</v>
      </c>
      <c r="S397">
        <v>1910</v>
      </c>
      <c r="T397">
        <v>829</v>
      </c>
      <c r="U397">
        <v>652</v>
      </c>
      <c r="V397">
        <v>4273</v>
      </c>
      <c r="W397">
        <v>287</v>
      </c>
      <c r="X397">
        <v>8</v>
      </c>
      <c r="Y397">
        <v>0</v>
      </c>
      <c r="Z397">
        <v>0</v>
      </c>
      <c r="AA397">
        <v>0</v>
      </c>
      <c r="AB397">
        <v>1</v>
      </c>
      <c r="AC397" t="s">
        <v>235</v>
      </c>
      <c r="AD397" t="s">
        <v>64</v>
      </c>
      <c r="AE397">
        <v>1.49</v>
      </c>
    </row>
    <row r="398" spans="1:31">
      <c r="A398" t="s">
        <v>781</v>
      </c>
      <c r="B398" t="s">
        <v>689</v>
      </c>
      <c r="C398" t="s">
        <v>64</v>
      </c>
      <c r="D398" t="s">
        <v>131</v>
      </c>
      <c r="E398" t="s">
        <v>108</v>
      </c>
      <c r="F398" t="s">
        <v>108</v>
      </c>
      <c r="G398" t="s">
        <v>108</v>
      </c>
      <c r="H398" t="s">
        <v>108</v>
      </c>
      <c r="I398" t="s">
        <v>114</v>
      </c>
      <c r="J398" t="s">
        <v>108</v>
      </c>
      <c r="K398">
        <v>2.1119400000000002</v>
      </c>
      <c r="L398">
        <v>1.5391109999999999</v>
      </c>
      <c r="M398">
        <v>0.22700000000000001</v>
      </c>
      <c r="N398">
        <v>7.7329999999999997</v>
      </c>
      <c r="O398" t="s">
        <v>203</v>
      </c>
      <c r="P398" t="s">
        <v>782</v>
      </c>
      <c r="Q398">
        <v>5.6210000000000004</v>
      </c>
      <c r="R398">
        <v>1.885</v>
      </c>
      <c r="S398">
        <v>1163</v>
      </c>
      <c r="T398">
        <v>846</v>
      </c>
      <c r="U398">
        <v>125</v>
      </c>
      <c r="V398">
        <v>4258</v>
      </c>
      <c r="W398">
        <v>160</v>
      </c>
      <c r="X398">
        <v>4</v>
      </c>
      <c r="Y398">
        <v>0</v>
      </c>
      <c r="Z398">
        <v>0</v>
      </c>
      <c r="AA398">
        <v>0</v>
      </c>
      <c r="AB398">
        <v>1</v>
      </c>
      <c r="AC398" t="s">
        <v>486</v>
      </c>
      <c r="AD398" t="s">
        <v>64</v>
      </c>
      <c r="AE398">
        <v>1.82</v>
      </c>
    </row>
    <row r="399" spans="1:31">
      <c r="A399" t="s">
        <v>783</v>
      </c>
      <c r="B399" t="s">
        <v>689</v>
      </c>
      <c r="C399" t="s">
        <v>63</v>
      </c>
      <c r="D399" t="s">
        <v>108</v>
      </c>
      <c r="E399" t="s">
        <v>108</v>
      </c>
      <c r="F399" t="s">
        <v>108</v>
      </c>
      <c r="G399" t="s">
        <v>108</v>
      </c>
      <c r="H399" t="s">
        <v>115</v>
      </c>
      <c r="I399" t="s">
        <v>108</v>
      </c>
      <c r="J399" t="s">
        <v>108</v>
      </c>
      <c r="K399">
        <v>32.611820000000002</v>
      </c>
      <c r="L399">
        <v>3.7498119999999999</v>
      </c>
      <c r="M399">
        <v>25.353000000000002</v>
      </c>
      <c r="N399">
        <v>40.540999999999997</v>
      </c>
      <c r="O399" t="s">
        <v>203</v>
      </c>
      <c r="P399" t="s">
        <v>784</v>
      </c>
      <c r="Q399">
        <v>7.9290000000000003</v>
      </c>
      <c r="R399">
        <v>7.258</v>
      </c>
      <c r="S399">
        <v>26501</v>
      </c>
      <c r="T399">
        <v>3444</v>
      </c>
      <c r="U399">
        <v>20602</v>
      </c>
      <c r="V399">
        <v>32944</v>
      </c>
      <c r="W399">
        <v>227</v>
      </c>
      <c r="X399">
        <v>75</v>
      </c>
      <c r="Y399">
        <v>0</v>
      </c>
      <c r="Z399">
        <v>0</v>
      </c>
      <c r="AA399">
        <v>0</v>
      </c>
      <c r="AB399">
        <v>1</v>
      </c>
      <c r="AC399" t="s">
        <v>296</v>
      </c>
      <c r="AD399" t="s">
        <v>63</v>
      </c>
      <c r="AE399">
        <v>1.45</v>
      </c>
    </row>
    <row r="400" spans="1:31">
      <c r="A400" t="s">
        <v>785</v>
      </c>
      <c r="B400" t="s">
        <v>689</v>
      </c>
      <c r="C400" t="s">
        <v>63</v>
      </c>
      <c r="D400" t="s">
        <v>108</v>
      </c>
      <c r="E400" t="s">
        <v>108</v>
      </c>
      <c r="F400" t="s">
        <v>108</v>
      </c>
      <c r="G400" t="s">
        <v>108</v>
      </c>
      <c r="H400" t="s">
        <v>117</v>
      </c>
      <c r="I400" t="s">
        <v>108</v>
      </c>
      <c r="J400" t="s">
        <v>108</v>
      </c>
      <c r="K400">
        <v>29.671061000000002</v>
      </c>
      <c r="L400">
        <v>3.3223120000000002</v>
      </c>
      <c r="M400">
        <v>23.27</v>
      </c>
      <c r="N400">
        <v>36.72</v>
      </c>
      <c r="O400" t="s">
        <v>203</v>
      </c>
      <c r="P400" t="s">
        <v>786</v>
      </c>
      <c r="Q400">
        <v>7.0490000000000004</v>
      </c>
      <c r="R400">
        <v>6.4009999999999998</v>
      </c>
      <c r="S400">
        <v>42527</v>
      </c>
      <c r="T400">
        <v>5326</v>
      </c>
      <c r="U400">
        <v>33353</v>
      </c>
      <c r="V400">
        <v>52631</v>
      </c>
      <c r="W400">
        <v>345</v>
      </c>
      <c r="X400">
        <v>87</v>
      </c>
      <c r="Y400">
        <v>0</v>
      </c>
      <c r="Z400">
        <v>0</v>
      </c>
      <c r="AA400">
        <v>0</v>
      </c>
      <c r="AB400">
        <v>1</v>
      </c>
      <c r="AC400" t="s">
        <v>787</v>
      </c>
      <c r="AD400" t="s">
        <v>63</v>
      </c>
      <c r="AE400">
        <v>1.82</v>
      </c>
    </row>
    <row r="401" spans="1:31">
      <c r="A401" t="s">
        <v>789</v>
      </c>
      <c r="B401" t="s">
        <v>689</v>
      </c>
      <c r="C401" t="s">
        <v>63</v>
      </c>
      <c r="D401" t="s">
        <v>108</v>
      </c>
      <c r="E401" t="s">
        <v>108</v>
      </c>
      <c r="F401" t="s">
        <v>108</v>
      </c>
      <c r="G401" t="s">
        <v>108</v>
      </c>
      <c r="H401" t="s">
        <v>119</v>
      </c>
      <c r="I401" t="s">
        <v>108</v>
      </c>
      <c r="J401" t="s">
        <v>108</v>
      </c>
      <c r="K401">
        <v>21.773257000000001</v>
      </c>
      <c r="L401">
        <v>2.6784509999999999</v>
      </c>
      <c r="M401">
        <v>16.702000000000002</v>
      </c>
      <c r="N401">
        <v>27.562000000000001</v>
      </c>
      <c r="O401" t="s">
        <v>203</v>
      </c>
      <c r="P401" t="s">
        <v>790</v>
      </c>
      <c r="Q401">
        <v>5.7889999999999997</v>
      </c>
      <c r="R401">
        <v>5.0709999999999997</v>
      </c>
      <c r="S401">
        <v>29782</v>
      </c>
      <c r="T401">
        <v>4146</v>
      </c>
      <c r="U401">
        <v>22846</v>
      </c>
      <c r="V401">
        <v>37700</v>
      </c>
      <c r="W401">
        <v>359</v>
      </c>
      <c r="X401">
        <v>74</v>
      </c>
      <c r="Y401">
        <v>0</v>
      </c>
      <c r="Z401">
        <v>0</v>
      </c>
      <c r="AA401">
        <v>0</v>
      </c>
      <c r="AB401">
        <v>1</v>
      </c>
      <c r="AC401" t="s">
        <v>696</v>
      </c>
      <c r="AD401" t="s">
        <v>63</v>
      </c>
      <c r="AE401">
        <v>1.51</v>
      </c>
    </row>
    <row r="402" spans="1:31">
      <c r="A402" t="s">
        <v>791</v>
      </c>
      <c r="B402" t="s">
        <v>689</v>
      </c>
      <c r="C402" t="s">
        <v>63</v>
      </c>
      <c r="D402" t="s">
        <v>108</v>
      </c>
      <c r="E402" t="s">
        <v>108</v>
      </c>
      <c r="F402" t="s">
        <v>108</v>
      </c>
      <c r="G402" t="s">
        <v>108</v>
      </c>
      <c r="H402" t="s">
        <v>120</v>
      </c>
      <c r="I402" t="s">
        <v>108</v>
      </c>
      <c r="J402" t="s">
        <v>108</v>
      </c>
      <c r="K402">
        <v>15.713704999999999</v>
      </c>
      <c r="L402">
        <v>2.7548810000000001</v>
      </c>
      <c r="M402">
        <v>10.664</v>
      </c>
      <c r="N402">
        <v>21.963000000000001</v>
      </c>
      <c r="O402" t="s">
        <v>203</v>
      </c>
      <c r="P402" t="s">
        <v>792</v>
      </c>
      <c r="Q402">
        <v>6.2489999999999997</v>
      </c>
      <c r="R402">
        <v>5.05</v>
      </c>
      <c r="S402">
        <v>15878</v>
      </c>
      <c r="T402">
        <v>3109</v>
      </c>
      <c r="U402">
        <v>10775</v>
      </c>
      <c r="V402">
        <v>22192</v>
      </c>
      <c r="W402">
        <v>245</v>
      </c>
      <c r="X402">
        <v>40</v>
      </c>
      <c r="Y402">
        <v>0</v>
      </c>
      <c r="Z402">
        <v>0</v>
      </c>
      <c r="AA402">
        <v>0</v>
      </c>
      <c r="AB402">
        <v>1</v>
      </c>
      <c r="AC402" t="s">
        <v>417</v>
      </c>
      <c r="AD402" t="s">
        <v>63</v>
      </c>
      <c r="AE402">
        <v>1.4</v>
      </c>
    </row>
    <row r="403" spans="1:31">
      <c r="A403" t="s">
        <v>793</v>
      </c>
      <c r="B403" t="s">
        <v>689</v>
      </c>
      <c r="C403" t="s">
        <v>63</v>
      </c>
      <c r="D403" t="s">
        <v>108</v>
      </c>
      <c r="E403" t="s">
        <v>108</v>
      </c>
      <c r="F403" t="s">
        <v>108</v>
      </c>
      <c r="G403" t="s">
        <v>108</v>
      </c>
      <c r="H403" t="s">
        <v>121</v>
      </c>
      <c r="I403" t="s">
        <v>108</v>
      </c>
      <c r="J403" t="s">
        <v>108</v>
      </c>
      <c r="K403">
        <v>15.55438</v>
      </c>
      <c r="L403">
        <v>3.7768489999999999</v>
      </c>
      <c r="M403">
        <v>8.86</v>
      </c>
      <c r="N403">
        <v>24.561</v>
      </c>
      <c r="O403" t="s">
        <v>203</v>
      </c>
      <c r="P403" t="s">
        <v>794</v>
      </c>
      <c r="Q403">
        <v>9.0069999999999997</v>
      </c>
      <c r="R403">
        <v>6.6950000000000003</v>
      </c>
      <c r="S403">
        <v>9971</v>
      </c>
      <c r="T403">
        <v>2526</v>
      </c>
      <c r="U403">
        <v>5679</v>
      </c>
      <c r="V403">
        <v>15745</v>
      </c>
      <c r="W403">
        <v>153</v>
      </c>
      <c r="X403">
        <v>25</v>
      </c>
      <c r="Y403">
        <v>0</v>
      </c>
      <c r="Z403">
        <v>0</v>
      </c>
      <c r="AA403">
        <v>0</v>
      </c>
      <c r="AB403">
        <v>1</v>
      </c>
      <c r="AC403" t="s">
        <v>714</v>
      </c>
      <c r="AD403" t="s">
        <v>63</v>
      </c>
      <c r="AE403">
        <v>1.65</v>
      </c>
    </row>
    <row r="404" spans="1:31">
      <c r="A404" t="s">
        <v>795</v>
      </c>
      <c r="B404" t="s">
        <v>689</v>
      </c>
      <c r="C404" t="s">
        <v>63</v>
      </c>
      <c r="D404" t="s">
        <v>108</v>
      </c>
      <c r="E404" t="s">
        <v>108</v>
      </c>
      <c r="F404" t="s">
        <v>108</v>
      </c>
      <c r="G404" t="s">
        <v>108</v>
      </c>
      <c r="H404" t="s">
        <v>108</v>
      </c>
      <c r="I404" t="s">
        <v>108</v>
      </c>
      <c r="J404" t="s">
        <v>108</v>
      </c>
      <c r="K404">
        <v>23.675977</v>
      </c>
      <c r="L404">
        <v>1.539623</v>
      </c>
      <c r="M404">
        <v>20.701000000000001</v>
      </c>
      <c r="N404">
        <v>26.856000000000002</v>
      </c>
      <c r="O404" t="s">
        <v>203</v>
      </c>
      <c r="P404" t="s">
        <v>796</v>
      </c>
      <c r="Q404">
        <v>3.18</v>
      </c>
      <c r="R404">
        <v>2.9750000000000001</v>
      </c>
      <c r="S404">
        <v>124658</v>
      </c>
      <c r="T404">
        <v>9284</v>
      </c>
      <c r="U404">
        <v>108992</v>
      </c>
      <c r="V404">
        <v>141404</v>
      </c>
      <c r="W404">
        <v>1329</v>
      </c>
      <c r="X404">
        <v>301</v>
      </c>
      <c r="Y404">
        <v>0</v>
      </c>
      <c r="Z404">
        <v>0</v>
      </c>
      <c r="AA404">
        <v>0</v>
      </c>
      <c r="AB404">
        <v>1</v>
      </c>
      <c r="AC404" t="s">
        <v>797</v>
      </c>
      <c r="AD404" t="s">
        <v>63</v>
      </c>
      <c r="AE404">
        <v>1.74</v>
      </c>
    </row>
    <row r="405" spans="1:31">
      <c r="A405" t="s">
        <v>799</v>
      </c>
      <c r="B405" t="s">
        <v>689</v>
      </c>
      <c r="C405" t="s">
        <v>63</v>
      </c>
      <c r="D405" t="s">
        <v>108</v>
      </c>
      <c r="E405" t="s">
        <v>108</v>
      </c>
      <c r="F405" t="s">
        <v>108</v>
      </c>
      <c r="G405" t="s">
        <v>108</v>
      </c>
      <c r="H405" t="s">
        <v>108</v>
      </c>
      <c r="I405" t="s">
        <v>113</v>
      </c>
      <c r="J405" t="s">
        <v>108</v>
      </c>
      <c r="K405">
        <v>19.364908</v>
      </c>
      <c r="L405">
        <v>1.73526</v>
      </c>
      <c r="M405">
        <v>16.052</v>
      </c>
      <c r="N405">
        <v>23.030999999999999</v>
      </c>
      <c r="O405" t="s">
        <v>203</v>
      </c>
      <c r="P405" t="s">
        <v>149</v>
      </c>
      <c r="Q405">
        <v>3.6659999999999999</v>
      </c>
      <c r="R405">
        <v>3.3130000000000002</v>
      </c>
      <c r="S405">
        <v>50708</v>
      </c>
      <c r="T405">
        <v>4946</v>
      </c>
      <c r="U405">
        <v>42034</v>
      </c>
      <c r="V405">
        <v>60307</v>
      </c>
      <c r="W405">
        <v>728</v>
      </c>
      <c r="X405">
        <v>142</v>
      </c>
      <c r="Y405">
        <v>0</v>
      </c>
      <c r="Z405">
        <v>0</v>
      </c>
      <c r="AA405">
        <v>0</v>
      </c>
      <c r="AB405">
        <v>1</v>
      </c>
      <c r="AC405" t="s">
        <v>800</v>
      </c>
      <c r="AD405" t="s">
        <v>63</v>
      </c>
      <c r="AE405">
        <v>1.4</v>
      </c>
    </row>
    <row r="406" spans="1:31">
      <c r="A406" t="s">
        <v>801</v>
      </c>
      <c r="B406" t="s">
        <v>689</v>
      </c>
      <c r="C406" t="s">
        <v>63</v>
      </c>
      <c r="D406" t="s">
        <v>108</v>
      </c>
      <c r="E406" t="s">
        <v>108</v>
      </c>
      <c r="F406" t="s">
        <v>108</v>
      </c>
      <c r="G406" t="s">
        <v>108</v>
      </c>
      <c r="H406" t="s">
        <v>108</v>
      </c>
      <c r="I406" t="s">
        <v>114</v>
      </c>
      <c r="J406" t="s">
        <v>108</v>
      </c>
      <c r="K406">
        <v>27.941317999999999</v>
      </c>
      <c r="L406">
        <v>2.3891269999999998</v>
      </c>
      <c r="M406">
        <v>23.323</v>
      </c>
      <c r="N406">
        <v>32.933</v>
      </c>
      <c r="O406" t="s">
        <v>203</v>
      </c>
      <c r="P406" t="s">
        <v>802</v>
      </c>
      <c r="Q406">
        <v>4.992</v>
      </c>
      <c r="R406">
        <v>4.6180000000000003</v>
      </c>
      <c r="S406">
        <v>73950</v>
      </c>
      <c r="T406">
        <v>7396</v>
      </c>
      <c r="U406">
        <v>61728</v>
      </c>
      <c r="V406">
        <v>87163</v>
      </c>
      <c r="W406">
        <v>601</v>
      </c>
      <c r="X406">
        <v>159</v>
      </c>
      <c r="Y406">
        <v>0</v>
      </c>
      <c r="Z406">
        <v>0</v>
      </c>
      <c r="AA406">
        <v>0</v>
      </c>
      <c r="AB406">
        <v>1</v>
      </c>
      <c r="AC406" t="s">
        <v>803</v>
      </c>
      <c r="AD406" t="s">
        <v>63</v>
      </c>
      <c r="AE406">
        <v>1.7</v>
      </c>
    </row>
    <row r="407" spans="1:31">
      <c r="A407" t="s">
        <v>804</v>
      </c>
      <c r="B407" t="s">
        <v>689</v>
      </c>
      <c r="C407" t="s">
        <v>63</v>
      </c>
      <c r="D407" t="s">
        <v>108</v>
      </c>
      <c r="E407" t="s">
        <v>108</v>
      </c>
      <c r="F407" t="s">
        <v>108</v>
      </c>
      <c r="G407" t="s">
        <v>127</v>
      </c>
      <c r="H407" t="s">
        <v>108</v>
      </c>
      <c r="I407" t="s">
        <v>108</v>
      </c>
      <c r="J407" t="s">
        <v>108</v>
      </c>
      <c r="K407">
        <v>24.674771</v>
      </c>
      <c r="L407">
        <v>1.8181689999999999</v>
      </c>
      <c r="M407">
        <v>21.164999999999999</v>
      </c>
      <c r="N407">
        <v>28.452000000000002</v>
      </c>
      <c r="O407" t="s">
        <v>203</v>
      </c>
      <c r="P407" t="s">
        <v>805</v>
      </c>
      <c r="Q407">
        <v>3.778</v>
      </c>
      <c r="R407">
        <v>3.5089999999999999</v>
      </c>
      <c r="S407">
        <v>92024</v>
      </c>
      <c r="T407">
        <v>7854</v>
      </c>
      <c r="U407">
        <v>78936</v>
      </c>
      <c r="V407">
        <v>106112</v>
      </c>
      <c r="W407">
        <v>796</v>
      </c>
      <c r="X407">
        <v>200</v>
      </c>
      <c r="Y407">
        <v>0</v>
      </c>
      <c r="Z407">
        <v>0</v>
      </c>
      <c r="AA407">
        <v>0</v>
      </c>
      <c r="AB407">
        <v>1</v>
      </c>
      <c r="AC407" t="s">
        <v>806</v>
      </c>
      <c r="AD407" t="s">
        <v>63</v>
      </c>
      <c r="AE407">
        <v>1.41</v>
      </c>
    </row>
    <row r="408" spans="1:31">
      <c r="A408" t="s">
        <v>807</v>
      </c>
      <c r="B408" t="s">
        <v>689</v>
      </c>
      <c r="C408" t="s">
        <v>63</v>
      </c>
      <c r="D408" t="s">
        <v>108</v>
      </c>
      <c r="E408" t="s">
        <v>108</v>
      </c>
      <c r="F408" t="s">
        <v>108</v>
      </c>
      <c r="G408" t="s">
        <v>127</v>
      </c>
      <c r="H408" t="s">
        <v>108</v>
      </c>
      <c r="I408" t="s">
        <v>113</v>
      </c>
      <c r="J408" t="s">
        <v>108</v>
      </c>
      <c r="K408">
        <v>20.377751</v>
      </c>
      <c r="L408">
        <v>2.2947410000000001</v>
      </c>
      <c r="M408">
        <v>16.027000000000001</v>
      </c>
      <c r="N408">
        <v>25.306999999999999</v>
      </c>
      <c r="O408" t="s">
        <v>203</v>
      </c>
      <c r="P408" t="s">
        <v>808</v>
      </c>
      <c r="Q408">
        <v>4.93</v>
      </c>
      <c r="R408">
        <v>4.351</v>
      </c>
      <c r="S408">
        <v>39228</v>
      </c>
      <c r="T408">
        <v>4766</v>
      </c>
      <c r="U408">
        <v>30852</v>
      </c>
      <c r="V408">
        <v>48718</v>
      </c>
      <c r="W408">
        <v>436</v>
      </c>
      <c r="X408">
        <v>93</v>
      </c>
      <c r="Y408">
        <v>0</v>
      </c>
      <c r="Z408">
        <v>0</v>
      </c>
      <c r="AA408">
        <v>0</v>
      </c>
      <c r="AB408">
        <v>1</v>
      </c>
      <c r="AC408" t="s">
        <v>809</v>
      </c>
      <c r="AD408" t="s">
        <v>63</v>
      </c>
      <c r="AE408">
        <v>1.41</v>
      </c>
    </row>
    <row r="409" spans="1:31">
      <c r="A409" t="s">
        <v>810</v>
      </c>
      <c r="B409" t="s">
        <v>689</v>
      </c>
      <c r="C409" t="s">
        <v>63</v>
      </c>
      <c r="D409" t="s">
        <v>108</v>
      </c>
      <c r="E409" t="s">
        <v>108</v>
      </c>
      <c r="F409" t="s">
        <v>108</v>
      </c>
      <c r="G409" t="s">
        <v>127</v>
      </c>
      <c r="H409" t="s">
        <v>108</v>
      </c>
      <c r="I409" t="s">
        <v>114</v>
      </c>
      <c r="J409" t="s">
        <v>108</v>
      </c>
      <c r="K409">
        <v>29.259067000000002</v>
      </c>
      <c r="L409">
        <v>2.782851</v>
      </c>
      <c r="M409">
        <v>23.882000000000001</v>
      </c>
      <c r="N409">
        <v>35.100999999999999</v>
      </c>
      <c r="O409" t="s">
        <v>203</v>
      </c>
      <c r="P409" t="s">
        <v>811</v>
      </c>
      <c r="Q409">
        <v>5.8419999999999996</v>
      </c>
      <c r="R409">
        <v>5.3769999999999998</v>
      </c>
      <c r="S409">
        <v>52796</v>
      </c>
      <c r="T409">
        <v>6270</v>
      </c>
      <c r="U409">
        <v>43094</v>
      </c>
      <c r="V409">
        <v>63337</v>
      </c>
      <c r="W409">
        <v>360</v>
      </c>
      <c r="X409">
        <v>107</v>
      </c>
      <c r="Y409">
        <v>0</v>
      </c>
      <c r="Z409">
        <v>0</v>
      </c>
      <c r="AA409">
        <v>0</v>
      </c>
      <c r="AB409">
        <v>1</v>
      </c>
      <c r="AC409" t="s">
        <v>812</v>
      </c>
      <c r="AD409" t="s">
        <v>63</v>
      </c>
      <c r="AE409">
        <v>1.34</v>
      </c>
    </row>
    <row r="410" spans="1:31">
      <c r="A410" t="s">
        <v>813</v>
      </c>
      <c r="B410" t="s">
        <v>689</v>
      </c>
      <c r="C410" t="s">
        <v>63</v>
      </c>
      <c r="D410" t="s">
        <v>108</v>
      </c>
      <c r="E410" t="s">
        <v>108</v>
      </c>
      <c r="F410" t="s">
        <v>129</v>
      </c>
      <c r="G410" t="s">
        <v>108</v>
      </c>
      <c r="H410" t="s">
        <v>108</v>
      </c>
      <c r="I410" t="s">
        <v>108</v>
      </c>
      <c r="J410" t="s">
        <v>108</v>
      </c>
      <c r="K410">
        <v>32.215910000000001</v>
      </c>
      <c r="L410">
        <v>6.7690910000000004</v>
      </c>
      <c r="M410">
        <v>19.495000000000001</v>
      </c>
      <c r="N410">
        <v>47.209000000000003</v>
      </c>
      <c r="O410" t="s">
        <v>203</v>
      </c>
      <c r="P410" t="s">
        <v>814</v>
      </c>
      <c r="Q410">
        <v>14.993</v>
      </c>
      <c r="R410">
        <v>12.721</v>
      </c>
      <c r="S410">
        <v>9701</v>
      </c>
      <c r="T410">
        <v>2543</v>
      </c>
      <c r="U410">
        <v>5871</v>
      </c>
      <c r="V410">
        <v>14216</v>
      </c>
      <c r="W410">
        <v>78</v>
      </c>
      <c r="X410">
        <v>23</v>
      </c>
      <c r="Y410">
        <v>0</v>
      </c>
      <c r="Z410">
        <v>0</v>
      </c>
      <c r="AA410">
        <v>0</v>
      </c>
      <c r="AB410">
        <v>1</v>
      </c>
      <c r="AC410" t="s">
        <v>262</v>
      </c>
      <c r="AD410" t="s">
        <v>63</v>
      </c>
      <c r="AE410">
        <v>1.62</v>
      </c>
    </row>
    <row r="411" spans="1:31">
      <c r="A411" t="s">
        <v>815</v>
      </c>
      <c r="B411" t="s">
        <v>689</v>
      </c>
      <c r="C411" t="s">
        <v>63</v>
      </c>
      <c r="D411" t="s">
        <v>108</v>
      </c>
      <c r="E411" t="s">
        <v>108</v>
      </c>
      <c r="F411" t="s">
        <v>129</v>
      </c>
      <c r="G411" t="s">
        <v>108</v>
      </c>
      <c r="H411" t="s">
        <v>108</v>
      </c>
      <c r="I411" t="s">
        <v>114</v>
      </c>
      <c r="J411" t="s">
        <v>108</v>
      </c>
      <c r="K411">
        <v>32.126506999999997</v>
      </c>
      <c r="L411">
        <v>7.4329210000000003</v>
      </c>
      <c r="M411">
        <v>18.288</v>
      </c>
      <c r="N411">
        <v>48.718000000000004</v>
      </c>
      <c r="O411" t="s">
        <v>203</v>
      </c>
      <c r="P411" t="s">
        <v>816</v>
      </c>
      <c r="Q411">
        <v>16.591999999999999</v>
      </c>
      <c r="R411">
        <v>13.839</v>
      </c>
      <c r="S411">
        <v>7874</v>
      </c>
      <c r="T411">
        <v>2260</v>
      </c>
      <c r="U411">
        <v>4482</v>
      </c>
      <c r="V411">
        <v>11940</v>
      </c>
      <c r="W411">
        <v>62</v>
      </c>
      <c r="X411">
        <v>19</v>
      </c>
      <c r="Y411">
        <v>0</v>
      </c>
      <c r="Z411">
        <v>0</v>
      </c>
      <c r="AA411">
        <v>0</v>
      </c>
      <c r="AB411">
        <v>1</v>
      </c>
      <c r="AC411" t="s">
        <v>414</v>
      </c>
      <c r="AD411" t="s">
        <v>63</v>
      </c>
      <c r="AE411">
        <v>1.55</v>
      </c>
    </row>
    <row r="412" spans="1:31">
      <c r="A412" t="s">
        <v>818</v>
      </c>
      <c r="B412" t="s">
        <v>689</v>
      </c>
      <c r="C412" t="s">
        <v>63</v>
      </c>
      <c r="D412" t="s">
        <v>131</v>
      </c>
      <c r="E412" t="s">
        <v>108</v>
      </c>
      <c r="F412" t="s">
        <v>108</v>
      </c>
      <c r="G412" t="s">
        <v>108</v>
      </c>
      <c r="H412" t="s">
        <v>108</v>
      </c>
      <c r="I412" t="s">
        <v>108</v>
      </c>
      <c r="J412" t="s">
        <v>108</v>
      </c>
      <c r="K412">
        <v>24.400766000000001</v>
      </c>
      <c r="L412">
        <v>2.8942269999999999</v>
      </c>
      <c r="M412">
        <v>18.887</v>
      </c>
      <c r="N412">
        <v>30.616</v>
      </c>
      <c r="O412" t="s">
        <v>203</v>
      </c>
      <c r="P412" t="s">
        <v>819</v>
      </c>
      <c r="Q412">
        <v>6.2149999999999999</v>
      </c>
      <c r="R412">
        <v>5.5140000000000002</v>
      </c>
      <c r="S412">
        <v>30300</v>
      </c>
      <c r="T412">
        <v>3745</v>
      </c>
      <c r="U412">
        <v>23453</v>
      </c>
      <c r="V412">
        <v>38018</v>
      </c>
      <c r="W412">
        <v>447</v>
      </c>
      <c r="X412">
        <v>103</v>
      </c>
      <c r="Y412">
        <v>0</v>
      </c>
      <c r="Z412">
        <v>0</v>
      </c>
      <c r="AA412">
        <v>0</v>
      </c>
      <c r="AB412">
        <v>1</v>
      </c>
      <c r="AC412" t="s">
        <v>696</v>
      </c>
      <c r="AD412" t="s">
        <v>63</v>
      </c>
      <c r="AE412">
        <v>2.0299999999999998</v>
      </c>
    </row>
    <row r="413" spans="1:31">
      <c r="A413" t="s">
        <v>820</v>
      </c>
      <c r="B413" t="s">
        <v>689</v>
      </c>
      <c r="C413" t="s">
        <v>63</v>
      </c>
      <c r="D413" t="s">
        <v>131</v>
      </c>
      <c r="E413" t="s">
        <v>108</v>
      </c>
      <c r="F413" t="s">
        <v>108</v>
      </c>
      <c r="G413" t="s">
        <v>108</v>
      </c>
      <c r="H413" t="s">
        <v>108</v>
      </c>
      <c r="I413" t="s">
        <v>113</v>
      </c>
      <c r="J413" t="s">
        <v>108</v>
      </c>
      <c r="K413">
        <v>21.127148999999999</v>
      </c>
      <c r="L413">
        <v>2.9226269999999999</v>
      </c>
      <c r="M413">
        <v>15.631</v>
      </c>
      <c r="N413">
        <v>27.518999999999998</v>
      </c>
      <c r="O413" t="s">
        <v>203</v>
      </c>
      <c r="P413" t="s">
        <v>821</v>
      </c>
      <c r="Q413">
        <v>6.3920000000000003</v>
      </c>
      <c r="R413">
        <v>5.4960000000000004</v>
      </c>
      <c r="S413">
        <v>14601</v>
      </c>
      <c r="T413">
        <v>2156</v>
      </c>
      <c r="U413">
        <v>10803</v>
      </c>
      <c r="V413">
        <v>19019</v>
      </c>
      <c r="W413">
        <v>287</v>
      </c>
      <c r="X413">
        <v>61</v>
      </c>
      <c r="Y413">
        <v>0</v>
      </c>
      <c r="Z413">
        <v>0</v>
      </c>
      <c r="AA413">
        <v>0</v>
      </c>
      <c r="AB413">
        <v>1</v>
      </c>
      <c r="AC413" t="s">
        <v>207</v>
      </c>
      <c r="AD413" t="s">
        <v>63</v>
      </c>
      <c r="AE413">
        <v>1.47</v>
      </c>
    </row>
    <row r="414" spans="1:31">
      <c r="A414" t="s">
        <v>822</v>
      </c>
      <c r="B414" t="s">
        <v>689</v>
      </c>
      <c r="C414" t="s">
        <v>63</v>
      </c>
      <c r="D414" t="s">
        <v>131</v>
      </c>
      <c r="E414" t="s">
        <v>108</v>
      </c>
      <c r="F414" t="s">
        <v>108</v>
      </c>
      <c r="G414" t="s">
        <v>108</v>
      </c>
      <c r="H414" t="s">
        <v>108</v>
      </c>
      <c r="I414" t="s">
        <v>114</v>
      </c>
      <c r="J414" t="s">
        <v>108</v>
      </c>
      <c r="K414">
        <v>28.509457999999999</v>
      </c>
      <c r="L414">
        <v>4.64208</v>
      </c>
      <c r="M414">
        <v>19.722000000000001</v>
      </c>
      <c r="N414">
        <v>38.679000000000002</v>
      </c>
      <c r="O414" t="s">
        <v>203</v>
      </c>
      <c r="P414" t="s">
        <v>823</v>
      </c>
      <c r="Q414">
        <v>10.17</v>
      </c>
      <c r="R414">
        <v>8.7880000000000003</v>
      </c>
      <c r="S414">
        <v>15699</v>
      </c>
      <c r="T414">
        <v>2680</v>
      </c>
      <c r="U414">
        <v>10860</v>
      </c>
      <c r="V414">
        <v>21299</v>
      </c>
      <c r="W414">
        <v>160</v>
      </c>
      <c r="X414">
        <v>42</v>
      </c>
      <c r="Y414">
        <v>0</v>
      </c>
      <c r="Z414">
        <v>0</v>
      </c>
      <c r="AA414">
        <v>0</v>
      </c>
      <c r="AB414">
        <v>1</v>
      </c>
      <c r="AC414" t="s">
        <v>422</v>
      </c>
      <c r="AD414" t="s">
        <v>63</v>
      </c>
      <c r="AE414">
        <v>1.68</v>
      </c>
    </row>
    <row r="415" spans="1:31">
      <c r="A415" t="s">
        <v>825</v>
      </c>
      <c r="B415" t="s">
        <v>689</v>
      </c>
      <c r="C415" t="s">
        <v>62</v>
      </c>
      <c r="D415" t="s">
        <v>108</v>
      </c>
      <c r="E415" t="s">
        <v>108</v>
      </c>
      <c r="F415" t="s">
        <v>108</v>
      </c>
      <c r="G415" t="s">
        <v>108</v>
      </c>
      <c r="H415" t="s">
        <v>115</v>
      </c>
      <c r="I415" t="s">
        <v>108</v>
      </c>
      <c r="J415" t="s">
        <v>108</v>
      </c>
      <c r="K415">
        <v>19.370607</v>
      </c>
      <c r="L415">
        <v>3.3612120000000001</v>
      </c>
      <c r="M415">
        <v>13.159000000000001</v>
      </c>
      <c r="N415">
        <v>26.934000000000001</v>
      </c>
      <c r="O415" t="s">
        <v>203</v>
      </c>
      <c r="P415" t="s">
        <v>826</v>
      </c>
      <c r="Q415">
        <v>7.5629999999999997</v>
      </c>
      <c r="R415">
        <v>6.2110000000000003</v>
      </c>
      <c r="S415">
        <v>15741</v>
      </c>
      <c r="T415">
        <v>2830</v>
      </c>
      <c r="U415">
        <v>10694</v>
      </c>
      <c r="V415">
        <v>21887</v>
      </c>
      <c r="W415">
        <v>227</v>
      </c>
      <c r="X415">
        <v>42</v>
      </c>
      <c r="Y415">
        <v>0</v>
      </c>
      <c r="Z415">
        <v>0</v>
      </c>
      <c r="AA415">
        <v>0</v>
      </c>
      <c r="AB415">
        <v>1</v>
      </c>
      <c r="AC415" t="s">
        <v>417</v>
      </c>
      <c r="AD415" t="s">
        <v>62</v>
      </c>
      <c r="AE415">
        <v>1.63</v>
      </c>
    </row>
    <row r="416" spans="1:31">
      <c r="A416" t="s">
        <v>827</v>
      </c>
      <c r="B416" t="s">
        <v>689</v>
      </c>
      <c r="C416" t="s">
        <v>62</v>
      </c>
      <c r="D416" t="s">
        <v>108</v>
      </c>
      <c r="E416" t="s">
        <v>108</v>
      </c>
      <c r="F416" t="s">
        <v>108</v>
      </c>
      <c r="G416" t="s">
        <v>108</v>
      </c>
      <c r="H416" t="s">
        <v>117</v>
      </c>
      <c r="I416" t="s">
        <v>108</v>
      </c>
      <c r="J416" t="s">
        <v>108</v>
      </c>
      <c r="K416">
        <v>16.275585</v>
      </c>
      <c r="L416">
        <v>2.449036</v>
      </c>
      <c r="M416">
        <v>11.731</v>
      </c>
      <c r="N416">
        <v>21.722000000000001</v>
      </c>
      <c r="O416" t="s">
        <v>203</v>
      </c>
      <c r="P416" t="s">
        <v>828</v>
      </c>
      <c r="Q416">
        <v>5.4459999999999997</v>
      </c>
      <c r="R416">
        <v>4.5449999999999999</v>
      </c>
      <c r="S416">
        <v>23328</v>
      </c>
      <c r="T416">
        <v>3791</v>
      </c>
      <c r="U416">
        <v>16814</v>
      </c>
      <c r="V416">
        <v>31134</v>
      </c>
      <c r="W416">
        <v>345</v>
      </c>
      <c r="X416">
        <v>61</v>
      </c>
      <c r="Y416">
        <v>0</v>
      </c>
      <c r="Z416">
        <v>0</v>
      </c>
      <c r="AA416">
        <v>0</v>
      </c>
      <c r="AB416">
        <v>1</v>
      </c>
      <c r="AC416" t="s">
        <v>744</v>
      </c>
      <c r="AD416" t="s">
        <v>62</v>
      </c>
      <c r="AE416">
        <v>1.51</v>
      </c>
    </row>
    <row r="417" spans="1:31">
      <c r="A417" t="s">
        <v>829</v>
      </c>
      <c r="B417" t="s">
        <v>689</v>
      </c>
      <c r="C417" t="s">
        <v>62</v>
      </c>
      <c r="D417" t="s">
        <v>108</v>
      </c>
      <c r="E417" t="s">
        <v>108</v>
      </c>
      <c r="F417" t="s">
        <v>108</v>
      </c>
      <c r="G417" t="s">
        <v>108</v>
      </c>
      <c r="H417" t="s">
        <v>119</v>
      </c>
      <c r="I417" t="s">
        <v>108</v>
      </c>
      <c r="J417" t="s">
        <v>108</v>
      </c>
      <c r="K417">
        <v>25.907201000000001</v>
      </c>
      <c r="L417">
        <v>2.917176</v>
      </c>
      <c r="M417">
        <v>20.327000000000002</v>
      </c>
      <c r="N417">
        <v>32.131</v>
      </c>
      <c r="O417" t="s">
        <v>203</v>
      </c>
      <c r="P417" t="s">
        <v>830</v>
      </c>
      <c r="Q417">
        <v>6.2240000000000002</v>
      </c>
      <c r="R417">
        <v>5.5810000000000004</v>
      </c>
      <c r="S417">
        <v>35436</v>
      </c>
      <c r="T417">
        <v>4763</v>
      </c>
      <c r="U417">
        <v>27803</v>
      </c>
      <c r="V417">
        <v>43950</v>
      </c>
      <c r="W417">
        <v>359</v>
      </c>
      <c r="X417">
        <v>91</v>
      </c>
      <c r="Y417">
        <v>0</v>
      </c>
      <c r="Z417">
        <v>0</v>
      </c>
      <c r="AA417">
        <v>0</v>
      </c>
      <c r="AB417">
        <v>1</v>
      </c>
      <c r="AC417" t="s">
        <v>334</v>
      </c>
      <c r="AD417" t="s">
        <v>62</v>
      </c>
      <c r="AE417">
        <v>1.59</v>
      </c>
    </row>
    <row r="418" spans="1:31">
      <c r="A418" t="s">
        <v>831</v>
      </c>
      <c r="B418" t="s">
        <v>689</v>
      </c>
      <c r="C418" t="s">
        <v>62</v>
      </c>
      <c r="D418" t="s">
        <v>108</v>
      </c>
      <c r="E418" t="s">
        <v>108</v>
      </c>
      <c r="F418" t="s">
        <v>108</v>
      </c>
      <c r="G418" t="s">
        <v>108</v>
      </c>
      <c r="H418" t="s">
        <v>120</v>
      </c>
      <c r="I418" t="s">
        <v>108</v>
      </c>
      <c r="J418" t="s">
        <v>108</v>
      </c>
      <c r="K418">
        <v>32.307862999999998</v>
      </c>
      <c r="L418">
        <v>3.5185029999999999</v>
      </c>
      <c r="M418">
        <v>25.492999999999999</v>
      </c>
      <c r="N418">
        <v>39.725999999999999</v>
      </c>
      <c r="O418" t="s">
        <v>203</v>
      </c>
      <c r="P418" t="s">
        <v>832</v>
      </c>
      <c r="Q418">
        <v>7.4180000000000001</v>
      </c>
      <c r="R418">
        <v>6.8150000000000004</v>
      </c>
      <c r="S418">
        <v>32645</v>
      </c>
      <c r="T418">
        <v>4407</v>
      </c>
      <c r="U418">
        <v>25759</v>
      </c>
      <c r="V418">
        <v>40140</v>
      </c>
      <c r="W418">
        <v>245</v>
      </c>
      <c r="X418">
        <v>78</v>
      </c>
      <c r="Y418">
        <v>0</v>
      </c>
      <c r="Z418">
        <v>0</v>
      </c>
      <c r="AA418">
        <v>0</v>
      </c>
      <c r="AB418">
        <v>1</v>
      </c>
      <c r="AC418" t="s">
        <v>745</v>
      </c>
      <c r="AD418" t="s">
        <v>62</v>
      </c>
      <c r="AE418">
        <v>1.38</v>
      </c>
    </row>
    <row r="419" spans="1:31">
      <c r="A419" t="s">
        <v>833</v>
      </c>
      <c r="B419" t="s">
        <v>689</v>
      </c>
      <c r="C419" t="s">
        <v>62</v>
      </c>
      <c r="D419" t="s">
        <v>108</v>
      </c>
      <c r="E419" t="s">
        <v>108</v>
      </c>
      <c r="F419" t="s">
        <v>108</v>
      </c>
      <c r="G419" t="s">
        <v>108</v>
      </c>
      <c r="H419" t="s">
        <v>121</v>
      </c>
      <c r="I419" t="s">
        <v>108</v>
      </c>
      <c r="J419" t="s">
        <v>108</v>
      </c>
      <c r="K419">
        <v>37.345323999999998</v>
      </c>
      <c r="L419">
        <v>5.0039420000000003</v>
      </c>
      <c r="M419">
        <v>27.585000000000001</v>
      </c>
      <c r="N419">
        <v>47.926000000000002</v>
      </c>
      <c r="O419" t="s">
        <v>203</v>
      </c>
      <c r="P419" t="s">
        <v>834</v>
      </c>
      <c r="Q419">
        <v>10.581</v>
      </c>
      <c r="R419">
        <v>9.7609999999999992</v>
      </c>
      <c r="S419">
        <v>23940</v>
      </c>
      <c r="T419">
        <v>3886</v>
      </c>
      <c r="U419">
        <v>17683</v>
      </c>
      <c r="V419">
        <v>30722</v>
      </c>
      <c r="W419">
        <v>153</v>
      </c>
      <c r="X419">
        <v>55</v>
      </c>
      <c r="Y419">
        <v>0</v>
      </c>
      <c r="Z419">
        <v>0</v>
      </c>
      <c r="AA419">
        <v>0</v>
      </c>
      <c r="AB419">
        <v>1</v>
      </c>
      <c r="AC419" t="s">
        <v>748</v>
      </c>
      <c r="AD419" t="s">
        <v>62</v>
      </c>
      <c r="AE419">
        <v>1.63</v>
      </c>
    </row>
    <row r="420" spans="1:31">
      <c r="A420" t="s">
        <v>835</v>
      </c>
      <c r="B420" t="s">
        <v>689</v>
      </c>
      <c r="C420" t="s">
        <v>62</v>
      </c>
      <c r="D420" t="s">
        <v>108</v>
      </c>
      <c r="E420" t="s">
        <v>108</v>
      </c>
      <c r="F420" t="s">
        <v>108</v>
      </c>
      <c r="G420" t="s">
        <v>108</v>
      </c>
      <c r="H420" t="s">
        <v>108</v>
      </c>
      <c r="I420" t="s">
        <v>108</v>
      </c>
      <c r="J420" t="s">
        <v>108</v>
      </c>
      <c r="K420">
        <v>24.897352999999999</v>
      </c>
      <c r="L420">
        <v>1.5950569999999999</v>
      </c>
      <c r="M420">
        <v>21.81</v>
      </c>
      <c r="N420">
        <v>28.187000000000001</v>
      </c>
      <c r="O420" t="s">
        <v>203</v>
      </c>
      <c r="P420" t="s">
        <v>836</v>
      </c>
      <c r="Q420">
        <v>3.29</v>
      </c>
      <c r="R420">
        <v>3.0870000000000002</v>
      </c>
      <c r="S420">
        <v>131089</v>
      </c>
      <c r="T420">
        <v>10012</v>
      </c>
      <c r="U420">
        <v>114835</v>
      </c>
      <c r="V420">
        <v>148412</v>
      </c>
      <c r="W420">
        <v>1329</v>
      </c>
      <c r="X420">
        <v>327</v>
      </c>
      <c r="Y420">
        <v>0</v>
      </c>
      <c r="Z420">
        <v>0</v>
      </c>
      <c r="AA420">
        <v>0</v>
      </c>
      <c r="AB420">
        <v>1</v>
      </c>
      <c r="AC420" t="s">
        <v>837</v>
      </c>
      <c r="AD420" t="s">
        <v>62</v>
      </c>
      <c r="AE420">
        <v>1.81</v>
      </c>
    </row>
    <row r="421" spans="1:31">
      <c r="A421" t="s">
        <v>839</v>
      </c>
      <c r="B421" t="s">
        <v>689</v>
      </c>
      <c r="C421" t="s">
        <v>62</v>
      </c>
      <c r="D421" t="s">
        <v>108</v>
      </c>
      <c r="E421" t="s">
        <v>108</v>
      </c>
      <c r="F421" t="s">
        <v>108</v>
      </c>
      <c r="G421" t="s">
        <v>108</v>
      </c>
      <c r="H421" t="s">
        <v>108</v>
      </c>
      <c r="I421" t="s">
        <v>113</v>
      </c>
      <c r="J421" t="s">
        <v>108</v>
      </c>
      <c r="K421">
        <v>30.556049999999999</v>
      </c>
      <c r="L421">
        <v>2.3291089999999999</v>
      </c>
      <c r="M421">
        <v>26.029</v>
      </c>
      <c r="N421">
        <v>35.380000000000003</v>
      </c>
      <c r="O421" t="s">
        <v>203</v>
      </c>
      <c r="P421" t="s">
        <v>840</v>
      </c>
      <c r="Q421">
        <v>4.8239999999999998</v>
      </c>
      <c r="R421">
        <v>4.5270000000000001</v>
      </c>
      <c r="S421">
        <v>80013</v>
      </c>
      <c r="T421">
        <v>7409</v>
      </c>
      <c r="U421">
        <v>68157</v>
      </c>
      <c r="V421">
        <v>92645</v>
      </c>
      <c r="W421">
        <v>728</v>
      </c>
      <c r="X421">
        <v>211</v>
      </c>
      <c r="Y421">
        <v>0</v>
      </c>
      <c r="Z421">
        <v>0</v>
      </c>
      <c r="AA421">
        <v>0</v>
      </c>
      <c r="AB421">
        <v>1</v>
      </c>
      <c r="AC421" t="s">
        <v>841</v>
      </c>
      <c r="AD421" t="s">
        <v>62</v>
      </c>
      <c r="AE421">
        <v>1.86</v>
      </c>
    </row>
    <row r="422" spans="1:31">
      <c r="A422" t="s">
        <v>842</v>
      </c>
      <c r="B422" t="s">
        <v>689</v>
      </c>
      <c r="C422" t="s">
        <v>62</v>
      </c>
      <c r="D422" t="s">
        <v>108</v>
      </c>
      <c r="E422" t="s">
        <v>108</v>
      </c>
      <c r="F422" t="s">
        <v>108</v>
      </c>
      <c r="G422" t="s">
        <v>108</v>
      </c>
      <c r="H422" t="s">
        <v>108</v>
      </c>
      <c r="I422" t="s">
        <v>114</v>
      </c>
      <c r="J422" t="s">
        <v>108</v>
      </c>
      <c r="K422">
        <v>19.298679</v>
      </c>
      <c r="L422">
        <v>1.9527950000000001</v>
      </c>
      <c r="M422">
        <v>15.586</v>
      </c>
      <c r="N422">
        <v>23.462</v>
      </c>
      <c r="O422" t="s">
        <v>203</v>
      </c>
      <c r="P422" t="s">
        <v>843</v>
      </c>
      <c r="Q422">
        <v>4.1630000000000003</v>
      </c>
      <c r="R422">
        <v>3.7120000000000002</v>
      </c>
      <c r="S422">
        <v>51076</v>
      </c>
      <c r="T422">
        <v>5478</v>
      </c>
      <c r="U422">
        <v>41251</v>
      </c>
      <c r="V422">
        <v>62095</v>
      </c>
      <c r="W422">
        <v>601</v>
      </c>
      <c r="X422">
        <v>116</v>
      </c>
      <c r="Y422">
        <v>0</v>
      </c>
      <c r="Z422">
        <v>0</v>
      </c>
      <c r="AA422">
        <v>0</v>
      </c>
      <c r="AB422">
        <v>1</v>
      </c>
      <c r="AC422" t="s">
        <v>844</v>
      </c>
      <c r="AD422" t="s">
        <v>62</v>
      </c>
      <c r="AE422">
        <v>1.47</v>
      </c>
    </row>
    <row r="423" spans="1:31">
      <c r="A423" t="s">
        <v>846</v>
      </c>
      <c r="B423" t="s">
        <v>689</v>
      </c>
      <c r="C423" t="s">
        <v>62</v>
      </c>
      <c r="D423" t="s">
        <v>108</v>
      </c>
      <c r="E423" t="s">
        <v>108</v>
      </c>
      <c r="F423" t="s">
        <v>108</v>
      </c>
      <c r="G423" t="s">
        <v>127</v>
      </c>
      <c r="H423" t="s">
        <v>108</v>
      </c>
      <c r="I423" t="s">
        <v>108</v>
      </c>
      <c r="J423" t="s">
        <v>108</v>
      </c>
      <c r="K423">
        <v>25.189685999999998</v>
      </c>
      <c r="L423">
        <v>1.9546950000000001</v>
      </c>
      <c r="M423">
        <v>21.417999999999999</v>
      </c>
      <c r="N423">
        <v>29.260999999999999</v>
      </c>
      <c r="O423" t="s">
        <v>203</v>
      </c>
      <c r="P423" t="s">
        <v>847</v>
      </c>
      <c r="Q423">
        <v>4.0720000000000001</v>
      </c>
      <c r="R423">
        <v>3.7719999999999998</v>
      </c>
      <c r="S423">
        <v>93944</v>
      </c>
      <c r="T423">
        <v>9289</v>
      </c>
      <c r="U423">
        <v>79878</v>
      </c>
      <c r="V423">
        <v>109130</v>
      </c>
      <c r="W423">
        <v>796</v>
      </c>
      <c r="X423">
        <v>205</v>
      </c>
      <c r="Y423">
        <v>0</v>
      </c>
      <c r="Z423">
        <v>0</v>
      </c>
      <c r="AA423">
        <v>0</v>
      </c>
      <c r="AB423">
        <v>1</v>
      </c>
      <c r="AC423" t="s">
        <v>848</v>
      </c>
      <c r="AD423" t="s">
        <v>62</v>
      </c>
      <c r="AE423">
        <v>1.61</v>
      </c>
    </row>
    <row r="424" spans="1:31">
      <c r="A424" t="s">
        <v>849</v>
      </c>
      <c r="B424" t="s">
        <v>689</v>
      </c>
      <c r="C424" t="s">
        <v>62</v>
      </c>
      <c r="D424" t="s">
        <v>108</v>
      </c>
      <c r="E424" t="s">
        <v>108</v>
      </c>
      <c r="F424" t="s">
        <v>108</v>
      </c>
      <c r="G424" t="s">
        <v>127</v>
      </c>
      <c r="H424" t="s">
        <v>108</v>
      </c>
      <c r="I424" t="s">
        <v>113</v>
      </c>
      <c r="J424" t="s">
        <v>108</v>
      </c>
      <c r="K424">
        <v>31.098329</v>
      </c>
      <c r="L424">
        <v>2.788052</v>
      </c>
      <c r="M424">
        <v>25.687999999999999</v>
      </c>
      <c r="N424">
        <v>36.918999999999997</v>
      </c>
      <c r="O424" t="s">
        <v>203</v>
      </c>
      <c r="P424" t="s">
        <v>850</v>
      </c>
      <c r="Q424">
        <v>5.8209999999999997</v>
      </c>
      <c r="R424">
        <v>5.41</v>
      </c>
      <c r="S424">
        <v>59866</v>
      </c>
      <c r="T424">
        <v>6803</v>
      </c>
      <c r="U424">
        <v>49451</v>
      </c>
      <c r="V424">
        <v>71072</v>
      </c>
      <c r="W424">
        <v>436</v>
      </c>
      <c r="X424">
        <v>132</v>
      </c>
      <c r="Y424">
        <v>0</v>
      </c>
      <c r="Z424">
        <v>0</v>
      </c>
      <c r="AA424">
        <v>0</v>
      </c>
      <c r="AB424">
        <v>1</v>
      </c>
      <c r="AC424" t="s">
        <v>851</v>
      </c>
      <c r="AD424" t="s">
        <v>62</v>
      </c>
      <c r="AE424">
        <v>1.58</v>
      </c>
    </row>
    <row r="425" spans="1:31">
      <c r="A425" t="s">
        <v>852</v>
      </c>
      <c r="B425" t="s">
        <v>689</v>
      </c>
      <c r="C425" t="s">
        <v>62</v>
      </c>
      <c r="D425" t="s">
        <v>108</v>
      </c>
      <c r="E425" t="s">
        <v>108</v>
      </c>
      <c r="F425" t="s">
        <v>108</v>
      </c>
      <c r="G425" t="s">
        <v>127</v>
      </c>
      <c r="H425" t="s">
        <v>108</v>
      </c>
      <c r="I425" t="s">
        <v>114</v>
      </c>
      <c r="J425" t="s">
        <v>108</v>
      </c>
      <c r="K425">
        <v>18.886022000000001</v>
      </c>
      <c r="L425">
        <v>2.400055</v>
      </c>
      <c r="M425">
        <v>14.37</v>
      </c>
      <c r="N425">
        <v>24.108000000000001</v>
      </c>
      <c r="O425" t="s">
        <v>203</v>
      </c>
      <c r="P425" t="s">
        <v>853</v>
      </c>
      <c r="Q425">
        <v>5.2220000000000004</v>
      </c>
      <c r="R425">
        <v>4.516</v>
      </c>
      <c r="S425">
        <v>34078</v>
      </c>
      <c r="T425">
        <v>4721</v>
      </c>
      <c r="U425">
        <v>25930</v>
      </c>
      <c r="V425">
        <v>43501</v>
      </c>
      <c r="W425">
        <v>360</v>
      </c>
      <c r="X425">
        <v>73</v>
      </c>
      <c r="Y425">
        <v>0</v>
      </c>
      <c r="Z425">
        <v>0</v>
      </c>
      <c r="AA425">
        <v>0</v>
      </c>
      <c r="AB425">
        <v>1</v>
      </c>
      <c r="AC425" t="s">
        <v>854</v>
      </c>
      <c r="AD425" t="s">
        <v>62</v>
      </c>
      <c r="AE425">
        <v>1.35</v>
      </c>
    </row>
    <row r="426" spans="1:31">
      <c r="A426" t="s">
        <v>855</v>
      </c>
      <c r="B426" t="s">
        <v>689</v>
      </c>
      <c r="C426" t="s">
        <v>62</v>
      </c>
      <c r="D426" t="s">
        <v>108</v>
      </c>
      <c r="E426" t="s">
        <v>108</v>
      </c>
      <c r="F426" t="s">
        <v>129</v>
      </c>
      <c r="G426" t="s">
        <v>108</v>
      </c>
      <c r="H426" t="s">
        <v>108</v>
      </c>
      <c r="I426" t="s">
        <v>108</v>
      </c>
      <c r="J426" t="s">
        <v>108</v>
      </c>
      <c r="K426">
        <v>20.699603</v>
      </c>
      <c r="L426">
        <v>6.35297</v>
      </c>
      <c r="M426">
        <v>9.6820000000000004</v>
      </c>
      <c r="N426">
        <v>36.167000000000002</v>
      </c>
      <c r="O426" t="s">
        <v>203</v>
      </c>
      <c r="P426" t="s">
        <v>856</v>
      </c>
      <c r="Q426">
        <v>15.468</v>
      </c>
      <c r="R426">
        <v>11.018000000000001</v>
      </c>
      <c r="S426">
        <v>6233</v>
      </c>
      <c r="T426">
        <v>2284</v>
      </c>
      <c r="U426">
        <v>2915</v>
      </c>
      <c r="V426">
        <v>10891</v>
      </c>
      <c r="W426">
        <v>78</v>
      </c>
      <c r="X426">
        <v>14</v>
      </c>
      <c r="Y426">
        <v>0</v>
      </c>
      <c r="Z426">
        <v>0</v>
      </c>
      <c r="AA426">
        <v>0</v>
      </c>
      <c r="AB426">
        <v>1</v>
      </c>
      <c r="AC426" t="s">
        <v>324</v>
      </c>
      <c r="AD426" t="s">
        <v>62</v>
      </c>
      <c r="AE426">
        <v>1.89</v>
      </c>
    </row>
    <row r="427" spans="1:31">
      <c r="A427" t="s">
        <v>857</v>
      </c>
      <c r="B427" t="s">
        <v>689</v>
      </c>
      <c r="C427" t="s">
        <v>62</v>
      </c>
      <c r="D427" t="s">
        <v>108</v>
      </c>
      <c r="E427" t="s">
        <v>108</v>
      </c>
      <c r="F427" t="s">
        <v>129</v>
      </c>
      <c r="G427" t="s">
        <v>108</v>
      </c>
      <c r="H427" t="s">
        <v>108</v>
      </c>
      <c r="I427" t="s">
        <v>114</v>
      </c>
      <c r="J427" t="s">
        <v>108</v>
      </c>
      <c r="K427">
        <v>22.671123000000001</v>
      </c>
      <c r="L427">
        <v>7.6447149999999997</v>
      </c>
      <c r="M427">
        <v>9.5679999999999996</v>
      </c>
      <c r="N427">
        <v>41.377000000000002</v>
      </c>
      <c r="O427" t="s">
        <v>203</v>
      </c>
      <c r="P427" t="s">
        <v>858</v>
      </c>
      <c r="Q427">
        <v>18.706</v>
      </c>
      <c r="R427">
        <v>13.103</v>
      </c>
      <c r="S427">
        <v>5556</v>
      </c>
      <c r="T427">
        <v>2269</v>
      </c>
      <c r="U427">
        <v>2345</v>
      </c>
      <c r="V427">
        <v>10141</v>
      </c>
      <c r="W427">
        <v>62</v>
      </c>
      <c r="X427">
        <v>11</v>
      </c>
      <c r="Y427">
        <v>0</v>
      </c>
      <c r="Z427">
        <v>0</v>
      </c>
      <c r="AA427">
        <v>0</v>
      </c>
      <c r="AB427">
        <v>1</v>
      </c>
      <c r="AC427" t="s">
        <v>581</v>
      </c>
      <c r="AD427" t="s">
        <v>62</v>
      </c>
      <c r="AE427">
        <v>2.0299999999999998</v>
      </c>
    </row>
    <row r="428" spans="1:31">
      <c r="A428" t="s">
        <v>860</v>
      </c>
      <c r="B428" t="s">
        <v>689</v>
      </c>
      <c r="C428" t="s">
        <v>62</v>
      </c>
      <c r="D428" t="s">
        <v>131</v>
      </c>
      <c r="E428" t="s">
        <v>108</v>
      </c>
      <c r="F428" t="s">
        <v>108</v>
      </c>
      <c r="G428" t="s">
        <v>108</v>
      </c>
      <c r="H428" t="s">
        <v>108</v>
      </c>
      <c r="I428" t="s">
        <v>108</v>
      </c>
      <c r="J428" t="s">
        <v>108</v>
      </c>
      <c r="K428">
        <v>26.050841999999999</v>
      </c>
      <c r="L428">
        <v>2.7709700000000002</v>
      </c>
      <c r="M428">
        <v>20.738</v>
      </c>
      <c r="N428">
        <v>31.937999999999999</v>
      </c>
      <c r="O428" t="s">
        <v>203</v>
      </c>
      <c r="P428" t="s">
        <v>861</v>
      </c>
      <c r="Q428">
        <v>5.8869999999999996</v>
      </c>
      <c r="R428">
        <v>5.3120000000000003</v>
      </c>
      <c r="S428">
        <v>32349</v>
      </c>
      <c r="T428">
        <v>3944</v>
      </c>
      <c r="U428">
        <v>25752</v>
      </c>
      <c r="V428">
        <v>39659</v>
      </c>
      <c r="W428">
        <v>447</v>
      </c>
      <c r="X428">
        <v>112</v>
      </c>
      <c r="Y428">
        <v>0</v>
      </c>
      <c r="Z428">
        <v>0</v>
      </c>
      <c r="AA428">
        <v>0</v>
      </c>
      <c r="AB428">
        <v>1</v>
      </c>
      <c r="AC428" t="s">
        <v>745</v>
      </c>
      <c r="AD428" t="s">
        <v>62</v>
      </c>
      <c r="AE428">
        <v>1.78</v>
      </c>
    </row>
    <row r="429" spans="1:31">
      <c r="A429" t="s">
        <v>862</v>
      </c>
      <c r="B429" t="s">
        <v>689</v>
      </c>
      <c r="C429" t="s">
        <v>62</v>
      </c>
      <c r="D429" t="s">
        <v>131</v>
      </c>
      <c r="E429" t="s">
        <v>108</v>
      </c>
      <c r="F429" t="s">
        <v>108</v>
      </c>
      <c r="G429" t="s">
        <v>108</v>
      </c>
      <c r="H429" t="s">
        <v>108</v>
      </c>
      <c r="I429" t="s">
        <v>113</v>
      </c>
      <c r="J429" t="s">
        <v>108</v>
      </c>
      <c r="K429">
        <v>30.754548</v>
      </c>
      <c r="L429">
        <v>3.7494299999999998</v>
      </c>
      <c r="M429">
        <v>23.533000000000001</v>
      </c>
      <c r="N429">
        <v>38.744</v>
      </c>
      <c r="O429" t="s">
        <v>203</v>
      </c>
      <c r="P429" t="s">
        <v>863</v>
      </c>
      <c r="Q429">
        <v>7.99</v>
      </c>
      <c r="R429">
        <v>7.2220000000000004</v>
      </c>
      <c r="S429">
        <v>21255</v>
      </c>
      <c r="T429">
        <v>2903</v>
      </c>
      <c r="U429">
        <v>16264</v>
      </c>
      <c r="V429">
        <v>26777</v>
      </c>
      <c r="W429">
        <v>287</v>
      </c>
      <c r="X429">
        <v>80</v>
      </c>
      <c r="Y429">
        <v>0</v>
      </c>
      <c r="Z429">
        <v>0</v>
      </c>
      <c r="AA429">
        <v>0</v>
      </c>
      <c r="AB429">
        <v>1</v>
      </c>
      <c r="AC429" t="s">
        <v>845</v>
      </c>
      <c r="AD429" t="s">
        <v>62</v>
      </c>
      <c r="AE429">
        <v>1.89</v>
      </c>
    </row>
    <row r="430" spans="1:31">
      <c r="A430" t="s">
        <v>864</v>
      </c>
      <c r="B430" t="s">
        <v>689</v>
      </c>
      <c r="C430" t="s">
        <v>62</v>
      </c>
      <c r="D430" t="s">
        <v>131</v>
      </c>
      <c r="E430" t="s">
        <v>108</v>
      </c>
      <c r="F430" t="s">
        <v>108</v>
      </c>
      <c r="G430" t="s">
        <v>108</v>
      </c>
      <c r="H430" t="s">
        <v>108</v>
      </c>
      <c r="I430" t="s">
        <v>114</v>
      </c>
      <c r="J430" t="s">
        <v>108</v>
      </c>
      <c r="K430">
        <v>20.147257</v>
      </c>
      <c r="L430">
        <v>3.4666060000000001</v>
      </c>
      <c r="M430">
        <v>13.733000000000001</v>
      </c>
      <c r="N430">
        <v>27.92</v>
      </c>
      <c r="O430" t="s">
        <v>203</v>
      </c>
      <c r="P430" t="s">
        <v>865</v>
      </c>
      <c r="Q430">
        <v>7.7729999999999997</v>
      </c>
      <c r="R430">
        <v>6.415</v>
      </c>
      <c r="S430">
        <v>11094</v>
      </c>
      <c r="T430">
        <v>2049</v>
      </c>
      <c r="U430">
        <v>7562</v>
      </c>
      <c r="V430">
        <v>15374</v>
      </c>
      <c r="W430">
        <v>160</v>
      </c>
      <c r="X430">
        <v>32</v>
      </c>
      <c r="Y430">
        <v>0</v>
      </c>
      <c r="Z430">
        <v>0</v>
      </c>
      <c r="AA430">
        <v>0</v>
      </c>
      <c r="AB430">
        <v>1</v>
      </c>
      <c r="AC430" t="s">
        <v>264</v>
      </c>
      <c r="AD430" t="s">
        <v>62</v>
      </c>
      <c r="AE430">
        <v>1.19</v>
      </c>
    </row>
    <row r="431" spans="1:31">
      <c r="A431" t="s">
        <v>866</v>
      </c>
      <c r="B431">
        <v>2012</v>
      </c>
      <c r="C431" t="s">
        <v>61</v>
      </c>
      <c r="D431" t="s">
        <v>108</v>
      </c>
      <c r="E431" t="s">
        <v>108</v>
      </c>
      <c r="F431" t="s">
        <v>108</v>
      </c>
      <c r="G431" t="s">
        <v>108</v>
      </c>
      <c r="H431" t="s">
        <v>115</v>
      </c>
      <c r="I431" t="s">
        <v>108</v>
      </c>
      <c r="J431" t="s">
        <v>108</v>
      </c>
      <c r="K431">
        <v>52.145943000000003</v>
      </c>
      <c r="L431">
        <v>3.8982169999999998</v>
      </c>
      <c r="M431">
        <v>44.235999999999997</v>
      </c>
      <c r="N431">
        <v>59.978000000000002</v>
      </c>
      <c r="O431" t="s">
        <v>203</v>
      </c>
      <c r="P431" t="s">
        <v>867</v>
      </c>
      <c r="Q431">
        <v>7.8319999999999999</v>
      </c>
      <c r="R431">
        <v>7.91</v>
      </c>
      <c r="S431">
        <v>43137</v>
      </c>
      <c r="T431">
        <v>4142</v>
      </c>
      <c r="U431">
        <v>36593</v>
      </c>
      <c r="V431">
        <v>49615</v>
      </c>
      <c r="W431">
        <v>318</v>
      </c>
      <c r="X431">
        <v>179</v>
      </c>
      <c r="Y431">
        <v>0</v>
      </c>
      <c r="Z431">
        <v>0</v>
      </c>
      <c r="AA431">
        <v>0</v>
      </c>
      <c r="AB431">
        <v>1</v>
      </c>
      <c r="AC431" t="s">
        <v>868</v>
      </c>
      <c r="AD431" t="s">
        <v>61</v>
      </c>
      <c r="AE431">
        <v>1.93</v>
      </c>
    </row>
    <row r="432" spans="1:31">
      <c r="A432" t="s">
        <v>869</v>
      </c>
      <c r="B432">
        <v>2012</v>
      </c>
      <c r="C432" t="s">
        <v>61</v>
      </c>
      <c r="D432" t="s">
        <v>108</v>
      </c>
      <c r="E432" t="s">
        <v>108</v>
      </c>
      <c r="F432" t="s">
        <v>108</v>
      </c>
      <c r="G432" t="s">
        <v>108</v>
      </c>
      <c r="H432" t="s">
        <v>117</v>
      </c>
      <c r="I432" t="s">
        <v>108</v>
      </c>
      <c r="J432" t="s">
        <v>108</v>
      </c>
      <c r="K432">
        <v>50.076349999999998</v>
      </c>
      <c r="L432">
        <v>2.6140669999999999</v>
      </c>
      <c r="M432">
        <v>44.838000000000001</v>
      </c>
      <c r="N432">
        <v>55.313000000000002</v>
      </c>
      <c r="O432" t="s">
        <v>203</v>
      </c>
      <c r="P432" t="s">
        <v>870</v>
      </c>
      <c r="Q432">
        <v>5.2370000000000001</v>
      </c>
      <c r="R432">
        <v>5.2380000000000004</v>
      </c>
      <c r="S432">
        <v>71383</v>
      </c>
      <c r="T432">
        <v>5162</v>
      </c>
      <c r="U432">
        <v>63916</v>
      </c>
      <c r="V432">
        <v>78848</v>
      </c>
      <c r="W432">
        <v>568</v>
      </c>
      <c r="X432">
        <v>302</v>
      </c>
      <c r="Y432">
        <v>0</v>
      </c>
      <c r="Z432">
        <v>0</v>
      </c>
      <c r="AA432">
        <v>0</v>
      </c>
      <c r="AB432">
        <v>1</v>
      </c>
      <c r="AC432" t="s">
        <v>871</v>
      </c>
      <c r="AD432" t="s">
        <v>61</v>
      </c>
      <c r="AE432">
        <v>1.55</v>
      </c>
    </row>
    <row r="433" spans="1:31">
      <c r="A433" t="s">
        <v>872</v>
      </c>
      <c r="B433">
        <v>2012</v>
      </c>
      <c r="C433" t="s">
        <v>61</v>
      </c>
      <c r="D433" t="s">
        <v>108</v>
      </c>
      <c r="E433" t="s">
        <v>108</v>
      </c>
      <c r="F433" t="s">
        <v>108</v>
      </c>
      <c r="G433" t="s">
        <v>108</v>
      </c>
      <c r="H433" t="s">
        <v>119</v>
      </c>
      <c r="I433" t="s">
        <v>108</v>
      </c>
      <c r="J433" t="s">
        <v>108</v>
      </c>
      <c r="K433">
        <v>52.174272999999999</v>
      </c>
      <c r="L433">
        <v>2.7145329999999999</v>
      </c>
      <c r="M433">
        <v>46.712000000000003</v>
      </c>
      <c r="N433">
        <v>57.597999999999999</v>
      </c>
      <c r="O433" t="s">
        <v>203</v>
      </c>
      <c r="P433" t="s">
        <v>873</v>
      </c>
      <c r="Q433">
        <v>5.4240000000000004</v>
      </c>
      <c r="R433">
        <v>5.4619999999999997</v>
      </c>
      <c r="S433">
        <v>62363</v>
      </c>
      <c r="T433">
        <v>4400</v>
      </c>
      <c r="U433">
        <v>55834</v>
      </c>
      <c r="V433">
        <v>68846</v>
      </c>
      <c r="W433">
        <v>568</v>
      </c>
      <c r="X433">
        <v>304</v>
      </c>
      <c r="Y433">
        <v>0</v>
      </c>
      <c r="Z433">
        <v>0</v>
      </c>
      <c r="AA433">
        <v>0</v>
      </c>
      <c r="AB433">
        <v>1</v>
      </c>
      <c r="AC433" t="s">
        <v>874</v>
      </c>
      <c r="AD433" t="s">
        <v>61</v>
      </c>
      <c r="AE433">
        <v>1.67</v>
      </c>
    </row>
    <row r="434" spans="1:31">
      <c r="A434" t="s">
        <v>875</v>
      </c>
      <c r="B434">
        <v>2012</v>
      </c>
      <c r="C434" t="s">
        <v>61</v>
      </c>
      <c r="D434" t="s">
        <v>108</v>
      </c>
      <c r="E434" t="s">
        <v>108</v>
      </c>
      <c r="F434" t="s">
        <v>108</v>
      </c>
      <c r="G434" t="s">
        <v>108</v>
      </c>
      <c r="H434" t="s">
        <v>120</v>
      </c>
      <c r="I434" t="s">
        <v>108</v>
      </c>
      <c r="J434" t="s">
        <v>108</v>
      </c>
      <c r="K434">
        <v>42.927030000000002</v>
      </c>
      <c r="L434">
        <v>3.3129569999999999</v>
      </c>
      <c r="M434">
        <v>36.348999999999997</v>
      </c>
      <c r="N434">
        <v>49.695999999999998</v>
      </c>
      <c r="O434" t="s">
        <v>203</v>
      </c>
      <c r="P434" t="s">
        <v>876</v>
      </c>
      <c r="Q434">
        <v>6.7690000000000001</v>
      </c>
      <c r="R434">
        <v>6.5780000000000003</v>
      </c>
      <c r="S434">
        <v>52637</v>
      </c>
      <c r="T434">
        <v>4245</v>
      </c>
      <c r="U434">
        <v>44570</v>
      </c>
      <c r="V434">
        <v>60936</v>
      </c>
      <c r="W434">
        <v>554</v>
      </c>
      <c r="X434">
        <v>259</v>
      </c>
      <c r="Y434">
        <v>0</v>
      </c>
      <c r="Z434">
        <v>0</v>
      </c>
      <c r="AA434">
        <v>0</v>
      </c>
      <c r="AB434">
        <v>1</v>
      </c>
      <c r="AC434" t="s">
        <v>582</v>
      </c>
      <c r="AD434" t="s">
        <v>61</v>
      </c>
      <c r="AE434">
        <v>2.48</v>
      </c>
    </row>
    <row r="435" spans="1:31">
      <c r="A435" t="s">
        <v>877</v>
      </c>
      <c r="B435">
        <v>2012</v>
      </c>
      <c r="C435" t="s">
        <v>61</v>
      </c>
      <c r="D435" t="s">
        <v>108</v>
      </c>
      <c r="E435" t="s">
        <v>108</v>
      </c>
      <c r="F435" t="s">
        <v>108</v>
      </c>
      <c r="G435" t="s">
        <v>108</v>
      </c>
      <c r="H435" t="s">
        <v>121</v>
      </c>
      <c r="I435" t="s">
        <v>108</v>
      </c>
      <c r="J435" t="s">
        <v>108</v>
      </c>
      <c r="K435">
        <v>44.611167999999999</v>
      </c>
      <c r="L435">
        <v>3.5793680000000001</v>
      </c>
      <c r="M435">
        <v>37.478999999999999</v>
      </c>
      <c r="N435">
        <v>51.911000000000001</v>
      </c>
      <c r="O435" t="s">
        <v>203</v>
      </c>
      <c r="P435" t="s">
        <v>878</v>
      </c>
      <c r="Q435">
        <v>7.3</v>
      </c>
      <c r="R435">
        <v>7.133</v>
      </c>
      <c r="S435">
        <v>32984</v>
      </c>
      <c r="T435">
        <v>3373</v>
      </c>
      <c r="U435">
        <v>27711</v>
      </c>
      <c r="V435">
        <v>38382</v>
      </c>
      <c r="W435">
        <v>340</v>
      </c>
      <c r="X435">
        <v>152</v>
      </c>
      <c r="Y435">
        <v>0</v>
      </c>
      <c r="Z435">
        <v>0</v>
      </c>
      <c r="AA435">
        <v>0</v>
      </c>
      <c r="AB435">
        <v>1</v>
      </c>
      <c r="AC435" t="s">
        <v>300</v>
      </c>
      <c r="AD435" t="s">
        <v>61</v>
      </c>
      <c r="AE435">
        <v>1.76</v>
      </c>
    </row>
    <row r="436" spans="1:31">
      <c r="A436" t="s">
        <v>879</v>
      </c>
      <c r="B436">
        <v>2012</v>
      </c>
      <c r="C436" t="s">
        <v>61</v>
      </c>
      <c r="D436" t="s">
        <v>108</v>
      </c>
      <c r="E436" t="s">
        <v>108</v>
      </c>
      <c r="F436" t="s">
        <v>108</v>
      </c>
      <c r="G436" t="s">
        <v>108</v>
      </c>
      <c r="H436" t="s">
        <v>123</v>
      </c>
      <c r="I436" t="s">
        <v>108</v>
      </c>
      <c r="J436" t="s">
        <v>108</v>
      </c>
      <c r="K436">
        <v>37.555912999999997</v>
      </c>
      <c r="L436">
        <v>4.7630790000000003</v>
      </c>
      <c r="M436">
        <v>28.248999999999999</v>
      </c>
      <c r="N436">
        <v>47.591000000000001</v>
      </c>
      <c r="O436" t="s">
        <v>203</v>
      </c>
      <c r="P436" t="s">
        <v>880</v>
      </c>
      <c r="Q436">
        <v>10.035</v>
      </c>
      <c r="R436">
        <v>9.3070000000000004</v>
      </c>
      <c r="S436">
        <v>10598</v>
      </c>
      <c r="T436">
        <v>1449</v>
      </c>
      <c r="U436">
        <v>7971</v>
      </c>
      <c r="V436">
        <v>13429</v>
      </c>
      <c r="W436">
        <v>163</v>
      </c>
      <c r="X436">
        <v>69</v>
      </c>
      <c r="Y436">
        <v>0</v>
      </c>
      <c r="Z436">
        <v>0</v>
      </c>
      <c r="AA436">
        <v>0</v>
      </c>
      <c r="AB436">
        <v>1</v>
      </c>
      <c r="AC436" t="s">
        <v>405</v>
      </c>
      <c r="AD436" t="s">
        <v>61</v>
      </c>
      <c r="AE436">
        <v>1.57</v>
      </c>
    </row>
    <row r="437" spans="1:31">
      <c r="A437" t="s">
        <v>881</v>
      </c>
      <c r="B437">
        <v>2012</v>
      </c>
      <c r="C437" t="s">
        <v>61</v>
      </c>
      <c r="D437" t="s">
        <v>108</v>
      </c>
      <c r="E437" t="s">
        <v>108</v>
      </c>
      <c r="F437" t="s">
        <v>108</v>
      </c>
      <c r="G437" t="s">
        <v>108</v>
      </c>
      <c r="H437" t="s">
        <v>124</v>
      </c>
      <c r="I437" t="s">
        <v>108</v>
      </c>
      <c r="J437" t="s">
        <v>108</v>
      </c>
      <c r="K437">
        <v>47.720044000000001</v>
      </c>
      <c r="L437">
        <v>7.2291410000000003</v>
      </c>
      <c r="M437">
        <v>33.161999999999999</v>
      </c>
      <c r="N437">
        <v>62.567999999999998</v>
      </c>
      <c r="O437" t="s">
        <v>203</v>
      </c>
      <c r="P437" t="s">
        <v>882</v>
      </c>
      <c r="Q437">
        <v>14.848000000000001</v>
      </c>
      <c r="R437">
        <v>14.558</v>
      </c>
      <c r="S437">
        <v>5660</v>
      </c>
      <c r="T437">
        <v>1196</v>
      </c>
      <c r="U437">
        <v>3933</v>
      </c>
      <c r="V437">
        <v>7421</v>
      </c>
      <c r="W437">
        <v>76</v>
      </c>
      <c r="X437">
        <v>36</v>
      </c>
      <c r="Y437">
        <v>0</v>
      </c>
      <c r="Z437">
        <v>0</v>
      </c>
      <c r="AA437">
        <v>0</v>
      </c>
      <c r="AB437">
        <v>1</v>
      </c>
      <c r="AC437" t="s">
        <v>313</v>
      </c>
      <c r="AD437" t="s">
        <v>61</v>
      </c>
      <c r="AE437">
        <v>1.57</v>
      </c>
    </row>
    <row r="438" spans="1:31">
      <c r="A438" t="s">
        <v>883</v>
      </c>
      <c r="B438">
        <v>2012</v>
      </c>
      <c r="C438" t="s">
        <v>61</v>
      </c>
      <c r="D438" t="s">
        <v>108</v>
      </c>
      <c r="E438" t="s">
        <v>108</v>
      </c>
      <c r="F438" t="s">
        <v>108</v>
      </c>
      <c r="G438" t="s">
        <v>108</v>
      </c>
      <c r="H438" t="s">
        <v>108</v>
      </c>
      <c r="I438" t="s">
        <v>108</v>
      </c>
      <c r="J438" t="s">
        <v>108</v>
      </c>
      <c r="K438">
        <v>47.943674000000001</v>
      </c>
      <c r="L438">
        <v>1.5065539999999999</v>
      </c>
      <c r="M438">
        <v>44.954999999999998</v>
      </c>
      <c r="N438">
        <v>50.942999999999998</v>
      </c>
      <c r="O438" t="s">
        <v>203</v>
      </c>
      <c r="P438" t="s">
        <v>884</v>
      </c>
      <c r="Q438">
        <v>3</v>
      </c>
      <c r="R438">
        <v>2.9889999999999999</v>
      </c>
      <c r="S438">
        <v>278761</v>
      </c>
      <c r="T438">
        <v>11076</v>
      </c>
      <c r="U438">
        <v>261383</v>
      </c>
      <c r="V438">
        <v>296203</v>
      </c>
      <c r="W438">
        <v>2587</v>
      </c>
      <c r="X438">
        <v>1301</v>
      </c>
      <c r="Y438">
        <v>0</v>
      </c>
      <c r="Z438">
        <v>0</v>
      </c>
      <c r="AA438">
        <v>0</v>
      </c>
      <c r="AB438">
        <v>1</v>
      </c>
      <c r="AC438" t="s">
        <v>885</v>
      </c>
      <c r="AD438" t="s">
        <v>61</v>
      </c>
      <c r="AE438">
        <v>2.35</v>
      </c>
    </row>
    <row r="439" spans="1:31">
      <c r="A439" t="s">
        <v>886</v>
      </c>
      <c r="B439">
        <v>2012</v>
      </c>
      <c r="C439" t="s">
        <v>61</v>
      </c>
      <c r="D439" t="s">
        <v>108</v>
      </c>
      <c r="E439" t="s">
        <v>108</v>
      </c>
      <c r="F439" t="s">
        <v>108</v>
      </c>
      <c r="G439" t="s">
        <v>108</v>
      </c>
      <c r="H439" t="s">
        <v>108</v>
      </c>
      <c r="I439" t="s">
        <v>113</v>
      </c>
      <c r="J439" t="s">
        <v>108</v>
      </c>
      <c r="K439">
        <v>47.253886999999999</v>
      </c>
      <c r="L439">
        <v>1.876879</v>
      </c>
      <c r="M439">
        <v>43.524000000000001</v>
      </c>
      <c r="N439">
        <v>51.006999999999998</v>
      </c>
      <c r="O439" t="s">
        <v>203</v>
      </c>
      <c r="P439" t="s">
        <v>887</v>
      </c>
      <c r="Q439">
        <v>3.7530000000000001</v>
      </c>
      <c r="R439">
        <v>3.73</v>
      </c>
      <c r="S439">
        <v>133750</v>
      </c>
      <c r="T439">
        <v>7050</v>
      </c>
      <c r="U439">
        <v>123193</v>
      </c>
      <c r="V439">
        <v>144373</v>
      </c>
      <c r="W439">
        <v>1522</v>
      </c>
      <c r="X439">
        <v>762</v>
      </c>
      <c r="Y439">
        <v>0</v>
      </c>
      <c r="Z439">
        <v>0</v>
      </c>
      <c r="AA439">
        <v>0</v>
      </c>
      <c r="AB439">
        <v>1</v>
      </c>
      <c r="AC439" t="s">
        <v>888</v>
      </c>
      <c r="AD439" t="s">
        <v>61</v>
      </c>
      <c r="AE439">
        <v>2.15</v>
      </c>
    </row>
    <row r="440" spans="1:31">
      <c r="A440" t="s">
        <v>889</v>
      </c>
      <c r="B440">
        <v>2012</v>
      </c>
      <c r="C440" t="s">
        <v>61</v>
      </c>
      <c r="D440" t="s">
        <v>108</v>
      </c>
      <c r="E440" t="s">
        <v>108</v>
      </c>
      <c r="F440" t="s">
        <v>108</v>
      </c>
      <c r="G440" t="s">
        <v>108</v>
      </c>
      <c r="H440" t="s">
        <v>108</v>
      </c>
      <c r="I440" t="s">
        <v>114</v>
      </c>
      <c r="J440" t="s">
        <v>108</v>
      </c>
      <c r="K440">
        <v>48.597996000000002</v>
      </c>
      <c r="L440">
        <v>2.1622270000000001</v>
      </c>
      <c r="M440">
        <v>44.286000000000001</v>
      </c>
      <c r="N440">
        <v>52.924999999999997</v>
      </c>
      <c r="O440" t="s">
        <v>203</v>
      </c>
      <c r="P440" t="s">
        <v>890</v>
      </c>
      <c r="Q440">
        <v>4.327</v>
      </c>
      <c r="R440">
        <v>4.3120000000000003</v>
      </c>
      <c r="S440">
        <v>145011</v>
      </c>
      <c r="T440">
        <v>8998</v>
      </c>
      <c r="U440">
        <v>132145</v>
      </c>
      <c r="V440">
        <v>157922</v>
      </c>
      <c r="W440">
        <v>1065</v>
      </c>
      <c r="X440">
        <v>539</v>
      </c>
      <c r="Y440">
        <v>0</v>
      </c>
      <c r="Z440">
        <v>0</v>
      </c>
      <c r="AA440">
        <v>0</v>
      </c>
      <c r="AB440">
        <v>1</v>
      </c>
      <c r="AC440" t="s">
        <v>295</v>
      </c>
      <c r="AD440" t="s">
        <v>61</v>
      </c>
      <c r="AE440">
        <v>1.99</v>
      </c>
    </row>
    <row r="441" spans="1:31">
      <c r="A441" t="s">
        <v>892</v>
      </c>
      <c r="B441">
        <v>2012</v>
      </c>
      <c r="C441" t="s">
        <v>61</v>
      </c>
      <c r="D441" t="s">
        <v>108</v>
      </c>
      <c r="E441" t="s">
        <v>108</v>
      </c>
      <c r="F441" t="s">
        <v>108</v>
      </c>
      <c r="G441" t="s">
        <v>127</v>
      </c>
      <c r="H441" t="s">
        <v>108</v>
      </c>
      <c r="I441" t="s">
        <v>108</v>
      </c>
      <c r="J441" t="s">
        <v>108</v>
      </c>
      <c r="K441">
        <v>44.093975999999998</v>
      </c>
      <c r="L441">
        <v>1.7037169999999999</v>
      </c>
      <c r="M441">
        <v>40.722000000000001</v>
      </c>
      <c r="N441">
        <v>47.506999999999998</v>
      </c>
      <c r="O441" t="s">
        <v>203</v>
      </c>
      <c r="P441" t="s">
        <v>893</v>
      </c>
      <c r="Q441">
        <v>3.4129999999999998</v>
      </c>
      <c r="R441">
        <v>3.3719999999999999</v>
      </c>
      <c r="S441">
        <v>171242</v>
      </c>
      <c r="T441">
        <v>8634</v>
      </c>
      <c r="U441">
        <v>158148</v>
      </c>
      <c r="V441">
        <v>184495</v>
      </c>
      <c r="W441">
        <v>1617</v>
      </c>
      <c r="X441">
        <v>735</v>
      </c>
      <c r="Y441">
        <v>0</v>
      </c>
      <c r="Z441">
        <v>0</v>
      </c>
      <c r="AA441">
        <v>0</v>
      </c>
      <c r="AB441">
        <v>1</v>
      </c>
      <c r="AC441" t="s">
        <v>894</v>
      </c>
      <c r="AD441" t="s">
        <v>61</v>
      </c>
      <c r="AE441">
        <v>1.9</v>
      </c>
    </row>
    <row r="442" spans="1:31">
      <c r="A442" t="s">
        <v>895</v>
      </c>
      <c r="B442">
        <v>2012</v>
      </c>
      <c r="C442" t="s">
        <v>61</v>
      </c>
      <c r="D442" t="s">
        <v>108</v>
      </c>
      <c r="E442" t="s">
        <v>108</v>
      </c>
      <c r="F442" t="s">
        <v>108</v>
      </c>
      <c r="G442" t="s">
        <v>127</v>
      </c>
      <c r="H442" t="s">
        <v>108</v>
      </c>
      <c r="I442" t="s">
        <v>113</v>
      </c>
      <c r="J442" t="s">
        <v>108</v>
      </c>
      <c r="K442">
        <v>41.160536999999998</v>
      </c>
      <c r="L442">
        <v>2.329577</v>
      </c>
      <c r="M442">
        <v>36.557000000000002</v>
      </c>
      <c r="N442">
        <v>45.881999999999998</v>
      </c>
      <c r="O442" t="s">
        <v>203</v>
      </c>
      <c r="P442" t="s">
        <v>896</v>
      </c>
      <c r="Q442">
        <v>4.7210000000000001</v>
      </c>
      <c r="R442">
        <v>4.6040000000000001</v>
      </c>
      <c r="S442">
        <v>78802</v>
      </c>
      <c r="T442">
        <v>5803</v>
      </c>
      <c r="U442">
        <v>69988</v>
      </c>
      <c r="V442">
        <v>87841</v>
      </c>
      <c r="W442">
        <v>937</v>
      </c>
      <c r="X442">
        <v>408</v>
      </c>
      <c r="Y442">
        <v>0</v>
      </c>
      <c r="Z442">
        <v>0</v>
      </c>
      <c r="AA442">
        <v>0</v>
      </c>
      <c r="AB442">
        <v>1</v>
      </c>
      <c r="AC442" t="s">
        <v>897</v>
      </c>
      <c r="AD442" t="s">
        <v>61</v>
      </c>
      <c r="AE442">
        <v>2.1</v>
      </c>
    </row>
    <row r="443" spans="1:31">
      <c r="A443" t="s">
        <v>898</v>
      </c>
      <c r="B443">
        <v>2012</v>
      </c>
      <c r="C443" t="s">
        <v>61</v>
      </c>
      <c r="D443" t="s">
        <v>108</v>
      </c>
      <c r="E443" t="s">
        <v>108</v>
      </c>
      <c r="F443" t="s">
        <v>108</v>
      </c>
      <c r="G443" t="s">
        <v>127</v>
      </c>
      <c r="H443" t="s">
        <v>108</v>
      </c>
      <c r="I443" t="s">
        <v>114</v>
      </c>
      <c r="J443" t="s">
        <v>108</v>
      </c>
      <c r="K443">
        <v>46.946134000000001</v>
      </c>
      <c r="L443">
        <v>2.5271840000000001</v>
      </c>
      <c r="M443">
        <v>41.908000000000001</v>
      </c>
      <c r="N443">
        <v>52.030999999999999</v>
      </c>
      <c r="O443" t="s">
        <v>203</v>
      </c>
      <c r="P443" t="s">
        <v>899</v>
      </c>
      <c r="Q443">
        <v>5.085</v>
      </c>
      <c r="R443">
        <v>5.0380000000000003</v>
      </c>
      <c r="S443">
        <v>92440</v>
      </c>
      <c r="T443">
        <v>6949</v>
      </c>
      <c r="U443">
        <v>82520</v>
      </c>
      <c r="V443">
        <v>102452</v>
      </c>
      <c r="W443">
        <v>680</v>
      </c>
      <c r="X443">
        <v>327</v>
      </c>
      <c r="Y443">
        <v>0</v>
      </c>
      <c r="Z443">
        <v>0</v>
      </c>
      <c r="AA443">
        <v>0</v>
      </c>
      <c r="AB443">
        <v>1</v>
      </c>
      <c r="AC443" t="s">
        <v>900</v>
      </c>
      <c r="AD443" t="s">
        <v>61</v>
      </c>
      <c r="AE443">
        <v>1.74</v>
      </c>
    </row>
    <row r="444" spans="1:31">
      <c r="A444" t="s">
        <v>901</v>
      </c>
      <c r="B444">
        <v>2012</v>
      </c>
      <c r="C444" t="s">
        <v>61</v>
      </c>
      <c r="D444" t="s">
        <v>108</v>
      </c>
      <c r="E444" t="s">
        <v>108</v>
      </c>
      <c r="F444" t="s">
        <v>129</v>
      </c>
      <c r="G444" t="s">
        <v>108</v>
      </c>
      <c r="H444" t="s">
        <v>108</v>
      </c>
      <c r="I444" t="s">
        <v>108</v>
      </c>
      <c r="J444" t="s">
        <v>108</v>
      </c>
      <c r="K444">
        <v>52.595717</v>
      </c>
      <c r="L444">
        <v>6.1114170000000003</v>
      </c>
      <c r="M444">
        <v>40.066000000000003</v>
      </c>
      <c r="N444">
        <v>64.89</v>
      </c>
      <c r="O444" t="s">
        <v>203</v>
      </c>
      <c r="P444" t="s">
        <v>902</v>
      </c>
      <c r="Q444">
        <v>12.294</v>
      </c>
      <c r="R444">
        <v>12.529</v>
      </c>
      <c r="S444">
        <v>19803</v>
      </c>
      <c r="T444">
        <v>3356</v>
      </c>
      <c r="U444">
        <v>15086</v>
      </c>
      <c r="V444">
        <v>24433</v>
      </c>
      <c r="W444">
        <v>92</v>
      </c>
      <c r="X444">
        <v>48</v>
      </c>
      <c r="Y444">
        <v>0</v>
      </c>
      <c r="Z444">
        <v>0</v>
      </c>
      <c r="AA444">
        <v>0</v>
      </c>
      <c r="AB444">
        <v>1</v>
      </c>
      <c r="AC444" t="s">
        <v>244</v>
      </c>
      <c r="AD444" t="s">
        <v>61</v>
      </c>
      <c r="AE444">
        <v>1.36</v>
      </c>
    </row>
    <row r="445" spans="1:31">
      <c r="A445" t="s">
        <v>903</v>
      </c>
      <c r="B445">
        <v>2012</v>
      </c>
      <c r="C445" t="s">
        <v>61</v>
      </c>
      <c r="D445" t="s">
        <v>108</v>
      </c>
      <c r="E445" t="s">
        <v>108</v>
      </c>
      <c r="F445" t="s">
        <v>129</v>
      </c>
      <c r="G445" t="s">
        <v>108</v>
      </c>
      <c r="H445" t="s">
        <v>108</v>
      </c>
      <c r="I445" t="s">
        <v>114</v>
      </c>
      <c r="J445" t="s">
        <v>108</v>
      </c>
      <c r="K445">
        <v>53.171219999999998</v>
      </c>
      <c r="L445">
        <v>7.2627949999999997</v>
      </c>
      <c r="M445">
        <v>38.213000000000001</v>
      </c>
      <c r="N445">
        <v>67.722999999999999</v>
      </c>
      <c r="O445" t="s">
        <v>203</v>
      </c>
      <c r="P445" t="s">
        <v>904</v>
      </c>
      <c r="Q445">
        <v>14.552</v>
      </c>
      <c r="R445">
        <v>14.958</v>
      </c>
      <c r="S445">
        <v>15990</v>
      </c>
      <c r="T445">
        <v>3400</v>
      </c>
      <c r="U445">
        <v>11492</v>
      </c>
      <c r="V445">
        <v>20366</v>
      </c>
      <c r="W445">
        <v>64</v>
      </c>
      <c r="X445">
        <v>33</v>
      </c>
      <c r="Y445">
        <v>0</v>
      </c>
      <c r="Z445">
        <v>0</v>
      </c>
      <c r="AA445">
        <v>0</v>
      </c>
      <c r="AB445">
        <v>1</v>
      </c>
      <c r="AC445" t="s">
        <v>329</v>
      </c>
      <c r="AD445" t="s">
        <v>61</v>
      </c>
      <c r="AE445">
        <v>1.33</v>
      </c>
    </row>
    <row r="446" spans="1:31">
      <c r="A446" t="s">
        <v>905</v>
      </c>
      <c r="B446">
        <v>2012</v>
      </c>
      <c r="C446" t="s">
        <v>61</v>
      </c>
      <c r="D446" t="s">
        <v>108</v>
      </c>
      <c r="E446" t="s">
        <v>130</v>
      </c>
      <c r="F446" t="s">
        <v>108</v>
      </c>
      <c r="G446" t="s">
        <v>108</v>
      </c>
      <c r="H446" t="s">
        <v>108</v>
      </c>
      <c r="I446" t="s">
        <v>108</v>
      </c>
      <c r="J446" t="s">
        <v>108</v>
      </c>
      <c r="K446">
        <v>62.570726000000001</v>
      </c>
      <c r="L446">
        <v>4.5555820000000002</v>
      </c>
      <c r="M446">
        <v>52.988</v>
      </c>
      <c r="N446">
        <v>71.48</v>
      </c>
      <c r="O446" t="s">
        <v>203</v>
      </c>
      <c r="P446" t="s">
        <v>906</v>
      </c>
      <c r="Q446">
        <v>8.9090000000000007</v>
      </c>
      <c r="R446">
        <v>9.5830000000000002</v>
      </c>
      <c r="S446">
        <v>29360</v>
      </c>
      <c r="T446">
        <v>3443</v>
      </c>
      <c r="U446">
        <v>24864</v>
      </c>
      <c r="V446">
        <v>33541</v>
      </c>
      <c r="W446">
        <v>209</v>
      </c>
      <c r="X446">
        <v>135</v>
      </c>
      <c r="Y446">
        <v>0</v>
      </c>
      <c r="Z446">
        <v>0</v>
      </c>
      <c r="AA446">
        <v>0</v>
      </c>
      <c r="AB446">
        <v>1</v>
      </c>
      <c r="AC446" t="s">
        <v>293</v>
      </c>
      <c r="AD446" t="s">
        <v>61</v>
      </c>
      <c r="AE446">
        <v>1.84</v>
      </c>
    </row>
    <row r="447" spans="1:31">
      <c r="A447" t="s">
        <v>907</v>
      </c>
      <c r="B447">
        <v>2012</v>
      </c>
      <c r="C447" t="s">
        <v>61</v>
      </c>
      <c r="D447" t="s">
        <v>108</v>
      </c>
      <c r="E447" t="s">
        <v>130</v>
      </c>
      <c r="F447" t="s">
        <v>108</v>
      </c>
      <c r="G447" t="s">
        <v>108</v>
      </c>
      <c r="H447" t="s">
        <v>108</v>
      </c>
      <c r="I447" t="s">
        <v>113</v>
      </c>
      <c r="J447" t="s">
        <v>108</v>
      </c>
      <c r="K447">
        <v>69.129588999999996</v>
      </c>
      <c r="L447">
        <v>5.7318759999999997</v>
      </c>
      <c r="M447">
        <v>56.503</v>
      </c>
      <c r="N447">
        <v>79.960999999999999</v>
      </c>
      <c r="O447" t="s">
        <v>203</v>
      </c>
      <c r="P447" t="s">
        <v>908</v>
      </c>
      <c r="Q447">
        <v>10.831</v>
      </c>
      <c r="R447">
        <v>12.625999999999999</v>
      </c>
      <c r="S447">
        <v>15724</v>
      </c>
      <c r="T447">
        <v>2388</v>
      </c>
      <c r="U447">
        <v>12852</v>
      </c>
      <c r="V447">
        <v>18187</v>
      </c>
      <c r="W447">
        <v>113</v>
      </c>
      <c r="X447">
        <v>77</v>
      </c>
      <c r="Y447">
        <v>0</v>
      </c>
      <c r="Z447">
        <v>0</v>
      </c>
      <c r="AA447">
        <v>0</v>
      </c>
      <c r="AB447">
        <v>1</v>
      </c>
      <c r="AC447" t="s">
        <v>257</v>
      </c>
      <c r="AD447" t="s">
        <v>61</v>
      </c>
      <c r="AE447">
        <v>1.72</v>
      </c>
    </row>
    <row r="448" spans="1:31">
      <c r="A448" t="s">
        <v>909</v>
      </c>
      <c r="B448">
        <v>2012</v>
      </c>
      <c r="C448" t="s">
        <v>61</v>
      </c>
      <c r="D448" t="s">
        <v>108</v>
      </c>
      <c r="E448" t="s">
        <v>130</v>
      </c>
      <c r="F448" t="s">
        <v>108</v>
      </c>
      <c r="G448" t="s">
        <v>108</v>
      </c>
      <c r="H448" t="s">
        <v>108</v>
      </c>
      <c r="I448" t="s">
        <v>114</v>
      </c>
      <c r="J448" t="s">
        <v>108</v>
      </c>
      <c r="K448">
        <v>56.400685000000003</v>
      </c>
      <c r="L448">
        <v>6.1492940000000003</v>
      </c>
      <c r="M448">
        <v>43.600999999999999</v>
      </c>
      <c r="N448">
        <v>68.603999999999999</v>
      </c>
      <c r="O448" t="s">
        <v>203</v>
      </c>
      <c r="P448" t="s">
        <v>910</v>
      </c>
      <c r="Q448">
        <v>12.202999999999999</v>
      </c>
      <c r="R448">
        <v>12.798999999999999</v>
      </c>
      <c r="S448">
        <v>13637</v>
      </c>
      <c r="T448">
        <v>2281</v>
      </c>
      <c r="U448">
        <v>10542</v>
      </c>
      <c r="V448">
        <v>16587</v>
      </c>
      <c r="W448">
        <v>96</v>
      </c>
      <c r="X448">
        <v>58</v>
      </c>
      <c r="Y448">
        <v>0</v>
      </c>
      <c r="Z448">
        <v>0</v>
      </c>
      <c r="AA448">
        <v>0</v>
      </c>
      <c r="AB448">
        <v>1</v>
      </c>
      <c r="AC448" t="s">
        <v>613</v>
      </c>
      <c r="AD448" t="s">
        <v>61</v>
      </c>
      <c r="AE448">
        <v>1.46</v>
      </c>
    </row>
    <row r="449" spans="1:31">
      <c r="A449" t="s">
        <v>911</v>
      </c>
      <c r="B449">
        <v>2012</v>
      </c>
      <c r="C449" t="s">
        <v>61</v>
      </c>
      <c r="D449" t="s">
        <v>131</v>
      </c>
      <c r="E449" t="s">
        <v>108</v>
      </c>
      <c r="F449" t="s">
        <v>108</v>
      </c>
      <c r="G449" t="s">
        <v>108</v>
      </c>
      <c r="H449" t="s">
        <v>108</v>
      </c>
      <c r="I449" t="s">
        <v>108</v>
      </c>
      <c r="J449" t="s">
        <v>108</v>
      </c>
      <c r="K449">
        <v>51.79721</v>
      </c>
      <c r="L449">
        <v>2.1870829999999999</v>
      </c>
      <c r="M449">
        <v>47.417000000000002</v>
      </c>
      <c r="N449">
        <v>56.156999999999996</v>
      </c>
      <c r="O449" t="s">
        <v>203</v>
      </c>
      <c r="P449" t="s">
        <v>912</v>
      </c>
      <c r="Q449">
        <v>4.359</v>
      </c>
      <c r="R449">
        <v>4.38</v>
      </c>
      <c r="S449">
        <v>83459</v>
      </c>
      <c r="T449">
        <v>4139</v>
      </c>
      <c r="U449">
        <v>76402</v>
      </c>
      <c r="V449">
        <v>90484</v>
      </c>
      <c r="W449">
        <v>989</v>
      </c>
      <c r="X449">
        <v>540</v>
      </c>
      <c r="Y449">
        <v>0</v>
      </c>
      <c r="Z449">
        <v>0</v>
      </c>
      <c r="AA449">
        <v>0</v>
      </c>
      <c r="AB449">
        <v>1</v>
      </c>
      <c r="AC449" t="s">
        <v>913</v>
      </c>
      <c r="AD449" t="s">
        <v>61</v>
      </c>
      <c r="AE449">
        <v>1.89</v>
      </c>
    </row>
    <row r="450" spans="1:31">
      <c r="A450" t="s">
        <v>915</v>
      </c>
      <c r="B450">
        <v>2012</v>
      </c>
      <c r="C450" t="s">
        <v>61</v>
      </c>
      <c r="D450" t="s">
        <v>131</v>
      </c>
      <c r="E450" t="s">
        <v>108</v>
      </c>
      <c r="F450" t="s">
        <v>108</v>
      </c>
      <c r="G450" t="s">
        <v>108</v>
      </c>
      <c r="H450" t="s">
        <v>108</v>
      </c>
      <c r="I450" t="s">
        <v>113</v>
      </c>
      <c r="J450" t="s">
        <v>108</v>
      </c>
      <c r="K450">
        <v>55.439914000000002</v>
      </c>
      <c r="L450">
        <v>2.4255390000000001</v>
      </c>
      <c r="M450">
        <v>50.545999999999999</v>
      </c>
      <c r="N450">
        <v>60.256</v>
      </c>
      <c r="O450" t="s">
        <v>203</v>
      </c>
      <c r="P450" t="s">
        <v>916</v>
      </c>
      <c r="Q450">
        <v>4.8159999999999998</v>
      </c>
      <c r="R450">
        <v>4.8929999999999998</v>
      </c>
      <c r="S450">
        <v>49719</v>
      </c>
      <c r="T450">
        <v>2924</v>
      </c>
      <c r="U450">
        <v>45331</v>
      </c>
      <c r="V450">
        <v>54039</v>
      </c>
      <c r="W450">
        <v>661</v>
      </c>
      <c r="X450">
        <v>370</v>
      </c>
      <c r="Y450">
        <v>0</v>
      </c>
      <c r="Z450">
        <v>0</v>
      </c>
      <c r="AA450">
        <v>0</v>
      </c>
      <c r="AB450">
        <v>1</v>
      </c>
      <c r="AC450" t="s">
        <v>917</v>
      </c>
      <c r="AD450" t="s">
        <v>61</v>
      </c>
      <c r="AE450">
        <v>1.57</v>
      </c>
    </row>
    <row r="451" spans="1:31">
      <c r="A451" t="s">
        <v>918</v>
      </c>
      <c r="B451">
        <v>2012</v>
      </c>
      <c r="C451" t="s">
        <v>61</v>
      </c>
      <c r="D451" t="s">
        <v>131</v>
      </c>
      <c r="E451" t="s">
        <v>108</v>
      </c>
      <c r="F451" t="s">
        <v>108</v>
      </c>
      <c r="G451" t="s">
        <v>108</v>
      </c>
      <c r="H451" t="s">
        <v>108</v>
      </c>
      <c r="I451" t="s">
        <v>114</v>
      </c>
      <c r="J451" t="s">
        <v>108</v>
      </c>
      <c r="K451">
        <v>47.224729000000004</v>
      </c>
      <c r="L451">
        <v>4.0421860000000001</v>
      </c>
      <c r="M451">
        <v>39.110999999999997</v>
      </c>
      <c r="N451">
        <v>55.448</v>
      </c>
      <c r="O451" t="s">
        <v>203</v>
      </c>
      <c r="P451" t="s">
        <v>919</v>
      </c>
      <c r="Q451">
        <v>8.2240000000000002</v>
      </c>
      <c r="R451">
        <v>8.1140000000000008</v>
      </c>
      <c r="S451">
        <v>33740</v>
      </c>
      <c r="T451">
        <v>3262</v>
      </c>
      <c r="U451">
        <v>27943</v>
      </c>
      <c r="V451">
        <v>39615</v>
      </c>
      <c r="W451">
        <v>328</v>
      </c>
      <c r="X451">
        <v>170</v>
      </c>
      <c r="Y451">
        <v>0</v>
      </c>
      <c r="Z451">
        <v>0</v>
      </c>
      <c r="AA451">
        <v>0</v>
      </c>
      <c r="AB451">
        <v>1</v>
      </c>
      <c r="AC451" t="s">
        <v>654</v>
      </c>
      <c r="AD451" t="s">
        <v>61</v>
      </c>
      <c r="AE451">
        <v>2.14</v>
      </c>
    </row>
    <row r="452" spans="1:31">
      <c r="A452" t="s">
        <v>920</v>
      </c>
      <c r="B452">
        <v>2012</v>
      </c>
      <c r="C452" t="s">
        <v>64</v>
      </c>
      <c r="D452" t="s">
        <v>108</v>
      </c>
      <c r="E452" t="s">
        <v>108</v>
      </c>
      <c r="F452" t="s">
        <v>108</v>
      </c>
      <c r="G452" t="s">
        <v>108</v>
      </c>
      <c r="H452" t="s">
        <v>115</v>
      </c>
      <c r="I452" t="s">
        <v>108</v>
      </c>
      <c r="J452" t="s">
        <v>108</v>
      </c>
      <c r="K452">
        <v>1.120309</v>
      </c>
      <c r="L452">
        <v>0.58072500000000005</v>
      </c>
      <c r="M452">
        <v>0.28499999999999998</v>
      </c>
      <c r="N452">
        <v>2.944</v>
      </c>
      <c r="O452" t="s">
        <v>203</v>
      </c>
      <c r="P452" t="s">
        <v>921</v>
      </c>
      <c r="Q452">
        <v>1.8240000000000001</v>
      </c>
      <c r="R452">
        <v>0.83499999999999996</v>
      </c>
      <c r="S452">
        <v>927</v>
      </c>
      <c r="T452">
        <v>485</v>
      </c>
      <c r="U452">
        <v>236</v>
      </c>
      <c r="V452">
        <v>2436</v>
      </c>
      <c r="W452">
        <v>318</v>
      </c>
      <c r="X452">
        <v>4</v>
      </c>
      <c r="Y452">
        <v>0</v>
      </c>
      <c r="Z452">
        <v>0</v>
      </c>
      <c r="AA452">
        <v>0</v>
      </c>
      <c r="AB452">
        <v>1</v>
      </c>
      <c r="AC452" t="s">
        <v>236</v>
      </c>
      <c r="AD452" t="s">
        <v>64</v>
      </c>
      <c r="AE452">
        <v>0.97</v>
      </c>
    </row>
    <row r="453" spans="1:31">
      <c r="A453" t="s">
        <v>922</v>
      </c>
      <c r="B453">
        <v>2012</v>
      </c>
      <c r="C453" t="s">
        <v>64</v>
      </c>
      <c r="D453" t="s">
        <v>108</v>
      </c>
      <c r="E453" t="s">
        <v>108</v>
      </c>
      <c r="F453" t="s">
        <v>108</v>
      </c>
      <c r="G453" t="s">
        <v>108</v>
      </c>
      <c r="H453" t="s">
        <v>117</v>
      </c>
      <c r="I453" t="s">
        <v>108</v>
      </c>
      <c r="J453" t="s">
        <v>108</v>
      </c>
      <c r="K453">
        <v>1.558665</v>
      </c>
      <c r="L453">
        <v>0.57926299999999997</v>
      </c>
      <c r="M453">
        <v>0.63600000000000001</v>
      </c>
      <c r="N453">
        <v>3.1640000000000001</v>
      </c>
      <c r="O453" t="s">
        <v>203</v>
      </c>
      <c r="P453" t="s">
        <v>923</v>
      </c>
      <c r="Q453">
        <v>1.605</v>
      </c>
      <c r="R453">
        <v>0.92300000000000004</v>
      </c>
      <c r="S453">
        <v>2222</v>
      </c>
      <c r="T453">
        <v>826</v>
      </c>
      <c r="U453">
        <v>906</v>
      </c>
      <c r="V453">
        <v>4510</v>
      </c>
      <c r="W453">
        <v>568</v>
      </c>
      <c r="X453">
        <v>10</v>
      </c>
      <c r="Y453">
        <v>0</v>
      </c>
      <c r="Z453">
        <v>0</v>
      </c>
      <c r="AA453">
        <v>0</v>
      </c>
      <c r="AB453">
        <v>1</v>
      </c>
      <c r="AC453" t="s">
        <v>272</v>
      </c>
      <c r="AD453" t="s">
        <v>64</v>
      </c>
      <c r="AE453">
        <v>1.24</v>
      </c>
    </row>
    <row r="454" spans="1:31">
      <c r="A454" t="s">
        <v>924</v>
      </c>
      <c r="B454">
        <v>2012</v>
      </c>
      <c r="C454" t="s">
        <v>64</v>
      </c>
      <c r="D454" t="s">
        <v>108</v>
      </c>
      <c r="E454" t="s">
        <v>108</v>
      </c>
      <c r="F454" t="s">
        <v>108</v>
      </c>
      <c r="G454" t="s">
        <v>108</v>
      </c>
      <c r="H454" t="s">
        <v>119</v>
      </c>
      <c r="I454" t="s">
        <v>108</v>
      </c>
      <c r="J454" t="s">
        <v>108</v>
      </c>
      <c r="K454">
        <v>2.360503</v>
      </c>
      <c r="L454">
        <v>0.82298199999999999</v>
      </c>
      <c r="M454">
        <v>1.028</v>
      </c>
      <c r="N454">
        <v>4.59</v>
      </c>
      <c r="O454" t="s">
        <v>203</v>
      </c>
      <c r="P454" t="s">
        <v>925</v>
      </c>
      <c r="Q454">
        <v>2.2290000000000001</v>
      </c>
      <c r="R454">
        <v>1.333</v>
      </c>
      <c r="S454">
        <v>2821</v>
      </c>
      <c r="T454">
        <v>990</v>
      </c>
      <c r="U454">
        <v>1228</v>
      </c>
      <c r="V454">
        <v>5486</v>
      </c>
      <c r="W454">
        <v>568</v>
      </c>
      <c r="X454">
        <v>12</v>
      </c>
      <c r="Y454">
        <v>0</v>
      </c>
      <c r="Z454">
        <v>0</v>
      </c>
      <c r="AA454">
        <v>0</v>
      </c>
      <c r="AB454">
        <v>1</v>
      </c>
      <c r="AC454" t="s">
        <v>272</v>
      </c>
      <c r="AD454" t="s">
        <v>64</v>
      </c>
      <c r="AE454">
        <v>1.67</v>
      </c>
    </row>
    <row r="455" spans="1:31">
      <c r="A455" t="s">
        <v>926</v>
      </c>
      <c r="B455">
        <v>2012</v>
      </c>
      <c r="C455" t="s">
        <v>64</v>
      </c>
      <c r="D455" t="s">
        <v>108</v>
      </c>
      <c r="E455" t="s">
        <v>108</v>
      </c>
      <c r="F455" t="s">
        <v>108</v>
      </c>
      <c r="G455" t="s">
        <v>108</v>
      </c>
      <c r="H455" t="s">
        <v>120</v>
      </c>
      <c r="I455" t="s">
        <v>108</v>
      </c>
      <c r="J455" t="s">
        <v>108</v>
      </c>
      <c r="K455">
        <v>2.8280789999999998</v>
      </c>
      <c r="L455">
        <v>0.78780899999999998</v>
      </c>
      <c r="M455">
        <v>1.4950000000000001</v>
      </c>
      <c r="N455">
        <v>4.8319999999999999</v>
      </c>
      <c r="O455" t="s">
        <v>203</v>
      </c>
      <c r="P455" t="s">
        <v>927</v>
      </c>
      <c r="Q455">
        <v>2.0030000000000001</v>
      </c>
      <c r="R455">
        <v>1.3340000000000001</v>
      </c>
      <c r="S455">
        <v>3468</v>
      </c>
      <c r="T455">
        <v>972</v>
      </c>
      <c r="U455">
        <v>1833</v>
      </c>
      <c r="V455">
        <v>5924</v>
      </c>
      <c r="W455">
        <v>554</v>
      </c>
      <c r="X455">
        <v>15</v>
      </c>
      <c r="Y455">
        <v>0</v>
      </c>
      <c r="Z455">
        <v>0</v>
      </c>
      <c r="AA455">
        <v>0</v>
      </c>
      <c r="AB455">
        <v>1</v>
      </c>
      <c r="AC455" t="s">
        <v>255</v>
      </c>
      <c r="AD455" t="s">
        <v>64</v>
      </c>
      <c r="AE455">
        <v>1.25</v>
      </c>
    </row>
    <row r="456" spans="1:31">
      <c r="A456" t="s">
        <v>928</v>
      </c>
      <c r="B456">
        <v>2012</v>
      </c>
      <c r="C456" t="s">
        <v>64</v>
      </c>
      <c r="D456" t="s">
        <v>108</v>
      </c>
      <c r="E456" t="s">
        <v>108</v>
      </c>
      <c r="F456" t="s">
        <v>108</v>
      </c>
      <c r="G456" t="s">
        <v>108</v>
      </c>
      <c r="H456" t="s">
        <v>121</v>
      </c>
      <c r="I456" t="s">
        <v>108</v>
      </c>
      <c r="J456" t="s">
        <v>108</v>
      </c>
      <c r="K456">
        <v>2.6081599999999998</v>
      </c>
      <c r="L456">
        <v>0.88833799999999996</v>
      </c>
      <c r="M456">
        <v>1.1619999999999999</v>
      </c>
      <c r="N456">
        <v>4.9939999999999998</v>
      </c>
      <c r="O456" t="s">
        <v>203</v>
      </c>
      <c r="P456" t="s">
        <v>929</v>
      </c>
      <c r="Q456">
        <v>2.3849999999999998</v>
      </c>
      <c r="R456">
        <v>1.446</v>
      </c>
      <c r="S456">
        <v>1928</v>
      </c>
      <c r="T456">
        <v>644</v>
      </c>
      <c r="U456">
        <v>859</v>
      </c>
      <c r="V456">
        <v>3692</v>
      </c>
      <c r="W456">
        <v>340</v>
      </c>
      <c r="X456">
        <v>11</v>
      </c>
      <c r="Y456">
        <v>0</v>
      </c>
      <c r="Z456">
        <v>0</v>
      </c>
      <c r="AA456">
        <v>0</v>
      </c>
      <c r="AB456">
        <v>1</v>
      </c>
      <c r="AC456" t="s">
        <v>235</v>
      </c>
      <c r="AD456" t="s">
        <v>64</v>
      </c>
      <c r="AE456">
        <v>1.05</v>
      </c>
    </row>
    <row r="457" spans="1:31">
      <c r="A457" t="s">
        <v>930</v>
      </c>
      <c r="B457">
        <v>2012</v>
      </c>
      <c r="C457" t="s">
        <v>64</v>
      </c>
      <c r="D457" t="s">
        <v>108</v>
      </c>
      <c r="E457" t="s">
        <v>108</v>
      </c>
      <c r="F457" t="s">
        <v>108</v>
      </c>
      <c r="G457" t="s">
        <v>108</v>
      </c>
      <c r="H457" t="s">
        <v>123</v>
      </c>
      <c r="I457" t="s">
        <v>108</v>
      </c>
      <c r="J457" t="s">
        <v>108</v>
      </c>
      <c r="K457">
        <v>4.3713749999999996</v>
      </c>
      <c r="L457">
        <v>3.2189390000000002</v>
      </c>
      <c r="M457">
        <v>0.437</v>
      </c>
      <c r="N457">
        <v>15.882</v>
      </c>
      <c r="O457" t="s">
        <v>203</v>
      </c>
      <c r="P457" t="s">
        <v>931</v>
      </c>
      <c r="Q457">
        <v>11.510999999999999</v>
      </c>
      <c r="R457">
        <v>3.9340000000000002</v>
      </c>
      <c r="S457">
        <v>1234</v>
      </c>
      <c r="T457">
        <v>915</v>
      </c>
      <c r="U457">
        <v>123</v>
      </c>
      <c r="V457">
        <v>4482</v>
      </c>
      <c r="W457">
        <v>163</v>
      </c>
      <c r="X457">
        <v>4</v>
      </c>
      <c r="Y457">
        <v>0</v>
      </c>
      <c r="Z457">
        <v>0</v>
      </c>
      <c r="AA457">
        <v>0</v>
      </c>
      <c r="AB457">
        <v>1</v>
      </c>
      <c r="AC457" t="s">
        <v>486</v>
      </c>
      <c r="AD457" t="s">
        <v>64</v>
      </c>
      <c r="AE457">
        <v>4.0199999999999996</v>
      </c>
    </row>
    <row r="458" spans="1:31">
      <c r="A458" t="s">
        <v>932</v>
      </c>
      <c r="B458">
        <v>2012</v>
      </c>
      <c r="C458" t="s">
        <v>64</v>
      </c>
      <c r="D458" t="s">
        <v>108</v>
      </c>
      <c r="E458" t="s">
        <v>108</v>
      </c>
      <c r="F458" t="s">
        <v>108</v>
      </c>
      <c r="G458" t="s">
        <v>108</v>
      </c>
      <c r="H458" t="s">
        <v>124</v>
      </c>
      <c r="I458" t="s">
        <v>108</v>
      </c>
      <c r="J458" t="s">
        <v>108</v>
      </c>
      <c r="K458">
        <v>1.760103</v>
      </c>
      <c r="L458">
        <v>1.8879319999999999</v>
      </c>
      <c r="M458">
        <v>2.7E-2</v>
      </c>
      <c r="N458">
        <v>10.374000000000001</v>
      </c>
      <c r="O458" t="s">
        <v>203</v>
      </c>
      <c r="P458" t="s">
        <v>933</v>
      </c>
      <c r="Q458">
        <v>8.6140000000000008</v>
      </c>
      <c r="R458">
        <v>1.7330000000000001</v>
      </c>
      <c r="S458">
        <v>209</v>
      </c>
      <c r="T458">
        <v>221</v>
      </c>
      <c r="U458">
        <v>3</v>
      </c>
      <c r="V458">
        <v>1230</v>
      </c>
      <c r="W458">
        <v>76</v>
      </c>
      <c r="X458">
        <v>1</v>
      </c>
      <c r="Y458">
        <v>0</v>
      </c>
      <c r="Z458">
        <v>0</v>
      </c>
      <c r="AA458">
        <v>0</v>
      </c>
      <c r="AB458">
        <v>1</v>
      </c>
      <c r="AC458" t="s">
        <v>283</v>
      </c>
      <c r="AD458" t="s">
        <v>64</v>
      </c>
      <c r="AE458">
        <v>1.55</v>
      </c>
    </row>
    <row r="459" spans="1:31">
      <c r="A459" t="s">
        <v>934</v>
      </c>
      <c r="B459">
        <v>2012</v>
      </c>
      <c r="C459" t="s">
        <v>64</v>
      </c>
      <c r="D459" t="s">
        <v>108</v>
      </c>
      <c r="E459" t="s">
        <v>108</v>
      </c>
      <c r="F459" t="s">
        <v>108</v>
      </c>
      <c r="G459" t="s">
        <v>108</v>
      </c>
      <c r="H459" t="s">
        <v>108</v>
      </c>
      <c r="I459" t="s">
        <v>108</v>
      </c>
      <c r="J459" t="s">
        <v>108</v>
      </c>
      <c r="K459">
        <v>2.202915</v>
      </c>
      <c r="L459">
        <v>0.33199000000000001</v>
      </c>
      <c r="M459">
        <v>1.599</v>
      </c>
      <c r="N459">
        <v>2.9550000000000001</v>
      </c>
      <c r="O459" t="s">
        <v>203</v>
      </c>
      <c r="P459" t="s">
        <v>935</v>
      </c>
      <c r="Q459">
        <v>0.752</v>
      </c>
      <c r="R459">
        <v>0.60399999999999998</v>
      </c>
      <c r="S459">
        <v>12808</v>
      </c>
      <c r="T459">
        <v>1940</v>
      </c>
      <c r="U459">
        <v>9298</v>
      </c>
      <c r="V459">
        <v>17182</v>
      </c>
      <c r="W459">
        <v>2587</v>
      </c>
      <c r="X459">
        <v>57</v>
      </c>
      <c r="Y459">
        <v>0</v>
      </c>
      <c r="Z459">
        <v>0</v>
      </c>
      <c r="AA459">
        <v>0</v>
      </c>
      <c r="AB459">
        <v>1</v>
      </c>
      <c r="AC459" t="s">
        <v>297</v>
      </c>
      <c r="AD459" t="s">
        <v>64</v>
      </c>
      <c r="AE459">
        <v>1.32</v>
      </c>
    </row>
    <row r="460" spans="1:31">
      <c r="A460" t="s">
        <v>936</v>
      </c>
      <c r="B460">
        <v>2012</v>
      </c>
      <c r="C460" t="s">
        <v>64</v>
      </c>
      <c r="D460" t="s">
        <v>108</v>
      </c>
      <c r="E460" t="s">
        <v>108</v>
      </c>
      <c r="F460" t="s">
        <v>108</v>
      </c>
      <c r="G460" t="s">
        <v>108</v>
      </c>
      <c r="H460" t="s">
        <v>108</v>
      </c>
      <c r="I460" t="s">
        <v>113</v>
      </c>
      <c r="J460" t="s">
        <v>108</v>
      </c>
      <c r="K460">
        <v>2.7165059999999999</v>
      </c>
      <c r="L460">
        <v>0.512042</v>
      </c>
      <c r="M460">
        <v>1.804</v>
      </c>
      <c r="N460">
        <v>3.9169999999999998</v>
      </c>
      <c r="O460" t="s">
        <v>203</v>
      </c>
      <c r="P460" t="s">
        <v>937</v>
      </c>
      <c r="Q460">
        <v>1.2010000000000001</v>
      </c>
      <c r="R460">
        <v>0.91300000000000003</v>
      </c>
      <c r="S460">
        <v>7689</v>
      </c>
      <c r="T460">
        <v>1435</v>
      </c>
      <c r="U460">
        <v>5105</v>
      </c>
      <c r="V460">
        <v>11088</v>
      </c>
      <c r="W460">
        <v>1522</v>
      </c>
      <c r="X460">
        <v>39</v>
      </c>
      <c r="Y460">
        <v>0</v>
      </c>
      <c r="Z460">
        <v>0</v>
      </c>
      <c r="AA460">
        <v>0</v>
      </c>
      <c r="AB460">
        <v>1</v>
      </c>
      <c r="AC460" t="s">
        <v>331</v>
      </c>
      <c r="AD460" t="s">
        <v>64</v>
      </c>
      <c r="AE460">
        <v>1.51</v>
      </c>
    </row>
    <row r="461" spans="1:31">
      <c r="A461" t="s">
        <v>938</v>
      </c>
      <c r="B461">
        <v>2012</v>
      </c>
      <c r="C461" t="s">
        <v>64</v>
      </c>
      <c r="D461" t="s">
        <v>108</v>
      </c>
      <c r="E461" t="s">
        <v>108</v>
      </c>
      <c r="F461" t="s">
        <v>108</v>
      </c>
      <c r="G461" t="s">
        <v>108</v>
      </c>
      <c r="H461" t="s">
        <v>108</v>
      </c>
      <c r="I461" t="s">
        <v>114</v>
      </c>
      <c r="J461" t="s">
        <v>108</v>
      </c>
      <c r="K461">
        <v>1.7157309999999999</v>
      </c>
      <c r="L461">
        <v>0.47897000000000001</v>
      </c>
      <c r="M461">
        <v>0.90700000000000003</v>
      </c>
      <c r="N461">
        <v>2.9380000000000002</v>
      </c>
      <c r="O461" t="s">
        <v>203</v>
      </c>
      <c r="P461" t="s">
        <v>939</v>
      </c>
      <c r="Q461">
        <v>1.2230000000000001</v>
      </c>
      <c r="R461">
        <v>0.80900000000000005</v>
      </c>
      <c r="S461">
        <v>5120</v>
      </c>
      <c r="T461">
        <v>1452</v>
      </c>
      <c r="U461">
        <v>2706</v>
      </c>
      <c r="V461">
        <v>8768</v>
      </c>
      <c r="W461">
        <v>1065</v>
      </c>
      <c r="X461">
        <v>18</v>
      </c>
      <c r="Y461">
        <v>0</v>
      </c>
      <c r="Z461">
        <v>0</v>
      </c>
      <c r="AA461">
        <v>0</v>
      </c>
      <c r="AB461">
        <v>1</v>
      </c>
      <c r="AC461" t="s">
        <v>443</v>
      </c>
      <c r="AD461" t="s">
        <v>64</v>
      </c>
      <c r="AE461">
        <v>1.45</v>
      </c>
    </row>
    <row r="462" spans="1:31">
      <c r="A462" t="s">
        <v>941</v>
      </c>
      <c r="B462">
        <v>2012</v>
      </c>
      <c r="C462" t="s">
        <v>64</v>
      </c>
      <c r="D462" t="s">
        <v>108</v>
      </c>
      <c r="E462" t="s">
        <v>108</v>
      </c>
      <c r="F462" t="s">
        <v>108</v>
      </c>
      <c r="G462" t="s">
        <v>127</v>
      </c>
      <c r="H462" t="s">
        <v>108</v>
      </c>
      <c r="I462" t="s">
        <v>108</v>
      </c>
      <c r="J462" t="s">
        <v>108</v>
      </c>
      <c r="K462">
        <v>2.0796329999999998</v>
      </c>
      <c r="L462">
        <v>0.36260100000000001</v>
      </c>
      <c r="M462">
        <v>1.429</v>
      </c>
      <c r="N462">
        <v>2.92</v>
      </c>
      <c r="O462" t="s">
        <v>203</v>
      </c>
      <c r="P462" t="s">
        <v>942</v>
      </c>
      <c r="Q462">
        <v>0.84</v>
      </c>
      <c r="R462">
        <v>0.65100000000000002</v>
      </c>
      <c r="S462">
        <v>8076</v>
      </c>
      <c r="T462">
        <v>1384</v>
      </c>
      <c r="U462">
        <v>5549</v>
      </c>
      <c r="V462">
        <v>11339</v>
      </c>
      <c r="W462">
        <v>1617</v>
      </c>
      <c r="X462">
        <v>37</v>
      </c>
      <c r="Y462">
        <v>0</v>
      </c>
      <c r="Z462">
        <v>0</v>
      </c>
      <c r="AA462">
        <v>0</v>
      </c>
      <c r="AB462">
        <v>1</v>
      </c>
      <c r="AC462" t="s">
        <v>252</v>
      </c>
      <c r="AD462" t="s">
        <v>64</v>
      </c>
      <c r="AE462">
        <v>1.04</v>
      </c>
    </row>
    <row r="463" spans="1:31">
      <c r="A463" t="s">
        <v>943</v>
      </c>
      <c r="B463">
        <v>2012</v>
      </c>
      <c r="C463" t="s">
        <v>64</v>
      </c>
      <c r="D463" t="s">
        <v>108</v>
      </c>
      <c r="E463" t="s">
        <v>108</v>
      </c>
      <c r="F463" t="s">
        <v>108</v>
      </c>
      <c r="G463" t="s">
        <v>127</v>
      </c>
      <c r="H463" t="s">
        <v>108</v>
      </c>
      <c r="I463" t="s">
        <v>113</v>
      </c>
      <c r="J463" t="s">
        <v>108</v>
      </c>
      <c r="K463">
        <v>2.751884</v>
      </c>
      <c r="L463">
        <v>0.60833000000000004</v>
      </c>
      <c r="M463">
        <v>1.6870000000000001</v>
      </c>
      <c r="N463">
        <v>4.2220000000000004</v>
      </c>
      <c r="O463" t="s">
        <v>203</v>
      </c>
      <c r="P463" t="s">
        <v>944</v>
      </c>
      <c r="Q463">
        <v>1.47</v>
      </c>
      <c r="R463">
        <v>1.0649999999999999</v>
      </c>
      <c r="S463">
        <v>5268</v>
      </c>
      <c r="T463">
        <v>1149</v>
      </c>
      <c r="U463">
        <v>3230</v>
      </c>
      <c r="V463">
        <v>8082</v>
      </c>
      <c r="W463">
        <v>937</v>
      </c>
      <c r="X463">
        <v>25</v>
      </c>
      <c r="Y463">
        <v>0</v>
      </c>
      <c r="Z463">
        <v>0</v>
      </c>
      <c r="AA463">
        <v>0</v>
      </c>
      <c r="AB463">
        <v>1</v>
      </c>
      <c r="AC463" t="s">
        <v>254</v>
      </c>
      <c r="AD463" t="s">
        <v>64</v>
      </c>
      <c r="AE463">
        <v>1.29</v>
      </c>
    </row>
    <row r="464" spans="1:31">
      <c r="A464" t="s">
        <v>945</v>
      </c>
      <c r="B464">
        <v>2012</v>
      </c>
      <c r="C464" t="s">
        <v>64</v>
      </c>
      <c r="D464" t="s">
        <v>108</v>
      </c>
      <c r="E464" t="s">
        <v>108</v>
      </c>
      <c r="F464" t="s">
        <v>108</v>
      </c>
      <c r="G464" t="s">
        <v>127</v>
      </c>
      <c r="H464" t="s">
        <v>108</v>
      </c>
      <c r="I464" t="s">
        <v>114</v>
      </c>
      <c r="J464" t="s">
        <v>108</v>
      </c>
      <c r="K464">
        <v>1.4260090000000001</v>
      </c>
      <c r="L464">
        <v>0.43457200000000001</v>
      </c>
      <c r="M464">
        <v>0.70399999999999996</v>
      </c>
      <c r="N464">
        <v>2.5619999999999998</v>
      </c>
      <c r="O464" t="s">
        <v>203</v>
      </c>
      <c r="P464" t="s">
        <v>946</v>
      </c>
      <c r="Q464">
        <v>1.1359999999999999</v>
      </c>
      <c r="R464">
        <v>0.72199999999999998</v>
      </c>
      <c r="S464">
        <v>2808</v>
      </c>
      <c r="T464">
        <v>862</v>
      </c>
      <c r="U464">
        <v>1386</v>
      </c>
      <c r="V464">
        <v>5044</v>
      </c>
      <c r="W464">
        <v>680</v>
      </c>
      <c r="X464">
        <v>12</v>
      </c>
      <c r="Y464">
        <v>0</v>
      </c>
      <c r="Z464">
        <v>0</v>
      </c>
      <c r="AA464">
        <v>0</v>
      </c>
      <c r="AB464">
        <v>1</v>
      </c>
      <c r="AC464" t="s">
        <v>272</v>
      </c>
      <c r="AD464" t="s">
        <v>64</v>
      </c>
      <c r="AE464">
        <v>0.91</v>
      </c>
    </row>
    <row r="465" spans="1:31">
      <c r="A465" t="s">
        <v>947</v>
      </c>
      <c r="B465">
        <v>2012</v>
      </c>
      <c r="C465" t="s">
        <v>64</v>
      </c>
      <c r="D465" t="s">
        <v>108</v>
      </c>
      <c r="E465" t="s">
        <v>108</v>
      </c>
      <c r="F465" t="s">
        <v>129</v>
      </c>
      <c r="G465" t="s">
        <v>108</v>
      </c>
      <c r="H465" t="s">
        <v>108</v>
      </c>
      <c r="I465" t="s">
        <v>108</v>
      </c>
      <c r="J465" t="s">
        <v>108</v>
      </c>
      <c r="K465">
        <v>2.533242</v>
      </c>
      <c r="L465">
        <v>1.650414</v>
      </c>
      <c r="M465">
        <v>0.38400000000000001</v>
      </c>
      <c r="N465">
        <v>8.19</v>
      </c>
      <c r="O465" t="s">
        <v>203</v>
      </c>
      <c r="P465" t="s">
        <v>948</v>
      </c>
      <c r="Q465">
        <v>5.6559999999999997</v>
      </c>
      <c r="R465">
        <v>2.149</v>
      </c>
      <c r="S465">
        <v>954</v>
      </c>
      <c r="T465">
        <v>612</v>
      </c>
      <c r="U465">
        <v>145</v>
      </c>
      <c r="V465">
        <v>3084</v>
      </c>
      <c r="W465">
        <v>92</v>
      </c>
      <c r="X465">
        <v>3</v>
      </c>
      <c r="Y465">
        <v>0</v>
      </c>
      <c r="Z465">
        <v>0</v>
      </c>
      <c r="AA465">
        <v>0</v>
      </c>
      <c r="AB465">
        <v>1</v>
      </c>
      <c r="AC465" t="s">
        <v>282</v>
      </c>
      <c r="AD465" t="s">
        <v>64</v>
      </c>
      <c r="AE465">
        <v>1</v>
      </c>
    </row>
    <row r="466" spans="1:31">
      <c r="A466" t="s">
        <v>949</v>
      </c>
      <c r="B466">
        <v>2012</v>
      </c>
      <c r="C466" t="s">
        <v>64</v>
      </c>
      <c r="D466" t="s">
        <v>108</v>
      </c>
      <c r="E466" t="s">
        <v>108</v>
      </c>
      <c r="F466" t="s">
        <v>129</v>
      </c>
      <c r="G466" t="s">
        <v>108</v>
      </c>
      <c r="H466" t="s">
        <v>108</v>
      </c>
      <c r="I466" t="s">
        <v>114</v>
      </c>
      <c r="J466" t="s">
        <v>108</v>
      </c>
      <c r="K466">
        <v>2.425859</v>
      </c>
      <c r="L466">
        <v>1.955776</v>
      </c>
      <c r="M466">
        <v>0.18099999999999999</v>
      </c>
      <c r="N466">
        <v>9.8770000000000007</v>
      </c>
      <c r="O466" t="s">
        <v>203</v>
      </c>
      <c r="P466" t="s">
        <v>950</v>
      </c>
      <c r="Q466">
        <v>7.452</v>
      </c>
      <c r="R466">
        <v>2.2450000000000001</v>
      </c>
      <c r="S466">
        <v>730</v>
      </c>
      <c r="T466">
        <v>577</v>
      </c>
      <c r="U466">
        <v>54</v>
      </c>
      <c r="V466">
        <v>2970</v>
      </c>
      <c r="W466">
        <v>64</v>
      </c>
      <c r="X466">
        <v>2</v>
      </c>
      <c r="Y466">
        <v>0</v>
      </c>
      <c r="Z466">
        <v>0</v>
      </c>
      <c r="AA466">
        <v>0</v>
      </c>
      <c r="AB466">
        <v>1</v>
      </c>
      <c r="AC466" t="s">
        <v>282</v>
      </c>
      <c r="AD466" t="s">
        <v>64</v>
      </c>
      <c r="AE466">
        <v>1.02</v>
      </c>
    </row>
    <row r="467" spans="1:31">
      <c r="A467" t="s">
        <v>951</v>
      </c>
      <c r="B467">
        <v>2012</v>
      </c>
      <c r="C467" t="s">
        <v>64</v>
      </c>
      <c r="D467" t="s">
        <v>108</v>
      </c>
      <c r="E467" t="s">
        <v>130</v>
      </c>
      <c r="F467" t="s">
        <v>108</v>
      </c>
      <c r="G467" t="s">
        <v>108</v>
      </c>
      <c r="H467" t="s">
        <v>108</v>
      </c>
      <c r="I467" t="s">
        <v>108</v>
      </c>
      <c r="J467" t="s">
        <v>108</v>
      </c>
      <c r="K467">
        <v>2.9060920000000001</v>
      </c>
      <c r="L467">
        <v>1.981231</v>
      </c>
      <c r="M467">
        <v>0.38100000000000001</v>
      </c>
      <c r="N467">
        <v>9.8520000000000003</v>
      </c>
      <c r="O467" t="s">
        <v>203</v>
      </c>
      <c r="P467" t="s">
        <v>952</v>
      </c>
      <c r="Q467">
        <v>6.9459999999999997</v>
      </c>
      <c r="R467">
        <v>2.5249999999999999</v>
      </c>
      <c r="S467">
        <v>1364</v>
      </c>
      <c r="T467">
        <v>935</v>
      </c>
      <c r="U467">
        <v>179</v>
      </c>
      <c r="V467">
        <v>4623</v>
      </c>
      <c r="W467">
        <v>209</v>
      </c>
      <c r="X467">
        <v>4</v>
      </c>
      <c r="Y467">
        <v>0</v>
      </c>
      <c r="Z467">
        <v>0</v>
      </c>
      <c r="AA467">
        <v>0</v>
      </c>
      <c r="AB467">
        <v>1</v>
      </c>
      <c r="AC467" t="s">
        <v>493</v>
      </c>
      <c r="AD467" t="s">
        <v>64</v>
      </c>
      <c r="AE467">
        <v>2.89</v>
      </c>
    </row>
    <row r="468" spans="1:31">
      <c r="A468" t="s">
        <v>953</v>
      </c>
      <c r="B468">
        <v>2012</v>
      </c>
      <c r="C468" t="s">
        <v>64</v>
      </c>
      <c r="D468" t="s">
        <v>108</v>
      </c>
      <c r="E468" t="s">
        <v>130</v>
      </c>
      <c r="F468" t="s">
        <v>108</v>
      </c>
      <c r="G468" t="s">
        <v>108</v>
      </c>
      <c r="H468" t="s">
        <v>108</v>
      </c>
      <c r="I468" t="s">
        <v>113</v>
      </c>
      <c r="J468" t="s">
        <v>108</v>
      </c>
      <c r="K468">
        <v>0.98512100000000002</v>
      </c>
      <c r="L468">
        <v>1.011998</v>
      </c>
      <c r="M468">
        <v>2.1000000000000001E-2</v>
      </c>
      <c r="N468">
        <v>5.569</v>
      </c>
      <c r="O468" t="s">
        <v>203</v>
      </c>
      <c r="P468" t="s">
        <v>765</v>
      </c>
      <c r="Q468">
        <v>4.5839999999999996</v>
      </c>
      <c r="R468">
        <v>0.96399999999999997</v>
      </c>
      <c r="S468">
        <v>224</v>
      </c>
      <c r="T468">
        <v>230</v>
      </c>
      <c r="U468">
        <v>5</v>
      </c>
      <c r="V468">
        <v>1267</v>
      </c>
      <c r="W468">
        <v>113</v>
      </c>
      <c r="X468">
        <v>1</v>
      </c>
      <c r="Y468">
        <v>0</v>
      </c>
      <c r="Z468">
        <v>0</v>
      </c>
      <c r="AA468">
        <v>0</v>
      </c>
      <c r="AB468">
        <v>1</v>
      </c>
      <c r="AC468" t="s">
        <v>283</v>
      </c>
      <c r="AD468" t="s">
        <v>64</v>
      </c>
      <c r="AE468">
        <v>1.18</v>
      </c>
    </row>
    <row r="469" spans="1:31">
      <c r="A469" t="s">
        <v>954</v>
      </c>
      <c r="B469">
        <v>2012</v>
      </c>
      <c r="C469" t="s">
        <v>64</v>
      </c>
      <c r="D469" t="s">
        <v>108</v>
      </c>
      <c r="E469" t="s">
        <v>130</v>
      </c>
      <c r="F469" t="s">
        <v>108</v>
      </c>
      <c r="G469" t="s">
        <v>108</v>
      </c>
      <c r="H469" t="s">
        <v>108</v>
      </c>
      <c r="I469" t="s">
        <v>114</v>
      </c>
      <c r="J469" t="s">
        <v>108</v>
      </c>
      <c r="K469">
        <v>4.713184</v>
      </c>
      <c r="L469">
        <v>3.8069120000000001</v>
      </c>
      <c r="M469">
        <v>0.33</v>
      </c>
      <c r="N469">
        <v>18.834</v>
      </c>
      <c r="O469" t="s">
        <v>203</v>
      </c>
      <c r="P469" t="s">
        <v>955</v>
      </c>
      <c r="Q469">
        <v>14.121</v>
      </c>
      <c r="R469">
        <v>4.383</v>
      </c>
      <c r="S469">
        <v>1140</v>
      </c>
      <c r="T469">
        <v>917</v>
      </c>
      <c r="U469">
        <v>80</v>
      </c>
      <c r="V469">
        <v>4554</v>
      </c>
      <c r="W469">
        <v>96</v>
      </c>
      <c r="X469">
        <v>3</v>
      </c>
      <c r="Y469">
        <v>0</v>
      </c>
      <c r="Z469">
        <v>0</v>
      </c>
      <c r="AA469">
        <v>0</v>
      </c>
      <c r="AB469">
        <v>1</v>
      </c>
      <c r="AC469" t="s">
        <v>493</v>
      </c>
      <c r="AD469" t="s">
        <v>64</v>
      </c>
      <c r="AE469">
        <v>3.07</v>
      </c>
    </row>
    <row r="470" spans="1:31">
      <c r="A470" t="s">
        <v>956</v>
      </c>
      <c r="B470">
        <v>2012</v>
      </c>
      <c r="C470" t="s">
        <v>64</v>
      </c>
      <c r="D470" t="s">
        <v>131</v>
      </c>
      <c r="E470" t="s">
        <v>108</v>
      </c>
      <c r="F470" t="s">
        <v>108</v>
      </c>
      <c r="G470" t="s">
        <v>108</v>
      </c>
      <c r="H470" t="s">
        <v>108</v>
      </c>
      <c r="I470" t="s">
        <v>108</v>
      </c>
      <c r="J470" t="s">
        <v>108</v>
      </c>
      <c r="K470">
        <v>2.7902719999999999</v>
      </c>
      <c r="L470">
        <v>0.74765000000000004</v>
      </c>
      <c r="M470">
        <v>1.516</v>
      </c>
      <c r="N470">
        <v>4.6749999999999998</v>
      </c>
      <c r="O470" t="s">
        <v>203</v>
      </c>
      <c r="P470" t="s">
        <v>957</v>
      </c>
      <c r="Q470">
        <v>1.8839999999999999</v>
      </c>
      <c r="R470">
        <v>1.274</v>
      </c>
      <c r="S470">
        <v>4496</v>
      </c>
      <c r="T470">
        <v>1201</v>
      </c>
      <c r="U470">
        <v>2443</v>
      </c>
      <c r="V470">
        <v>7532</v>
      </c>
      <c r="W470">
        <v>989</v>
      </c>
      <c r="X470">
        <v>23</v>
      </c>
      <c r="Y470">
        <v>0</v>
      </c>
      <c r="Z470">
        <v>0</v>
      </c>
      <c r="AA470">
        <v>0</v>
      </c>
      <c r="AB470">
        <v>1</v>
      </c>
      <c r="AC470" t="s">
        <v>453</v>
      </c>
      <c r="AD470" t="s">
        <v>64</v>
      </c>
      <c r="AE470">
        <v>2.04</v>
      </c>
    </row>
    <row r="471" spans="1:31">
      <c r="A471" t="s">
        <v>958</v>
      </c>
      <c r="B471">
        <v>2012</v>
      </c>
      <c r="C471" t="s">
        <v>64</v>
      </c>
      <c r="D471" t="s">
        <v>131</v>
      </c>
      <c r="E471" t="s">
        <v>108</v>
      </c>
      <c r="F471" t="s">
        <v>108</v>
      </c>
      <c r="G471" t="s">
        <v>108</v>
      </c>
      <c r="H471" t="s">
        <v>108</v>
      </c>
      <c r="I471" t="s">
        <v>113</v>
      </c>
      <c r="J471" t="s">
        <v>108</v>
      </c>
      <c r="K471">
        <v>2.9774699999999998</v>
      </c>
      <c r="L471">
        <v>0.85927100000000001</v>
      </c>
      <c r="M471">
        <v>1.5309999999999999</v>
      </c>
      <c r="N471">
        <v>5.1820000000000004</v>
      </c>
      <c r="O471" t="s">
        <v>203</v>
      </c>
      <c r="P471" t="s">
        <v>959</v>
      </c>
      <c r="Q471">
        <v>2.2040000000000002</v>
      </c>
      <c r="R471">
        <v>1.446</v>
      </c>
      <c r="S471">
        <v>2670</v>
      </c>
      <c r="T471">
        <v>771</v>
      </c>
      <c r="U471">
        <v>1373</v>
      </c>
      <c r="V471">
        <v>4647</v>
      </c>
      <c r="W471">
        <v>661</v>
      </c>
      <c r="X471">
        <v>16</v>
      </c>
      <c r="Y471">
        <v>0</v>
      </c>
      <c r="Z471">
        <v>0</v>
      </c>
      <c r="AA471">
        <v>0</v>
      </c>
      <c r="AB471">
        <v>1</v>
      </c>
      <c r="AC471" t="s">
        <v>272</v>
      </c>
      <c r="AD471" t="s">
        <v>64</v>
      </c>
      <c r="AE471">
        <v>1.69</v>
      </c>
    </row>
    <row r="472" spans="1:31">
      <c r="A472" t="s">
        <v>960</v>
      </c>
      <c r="B472">
        <v>2012</v>
      </c>
      <c r="C472" t="s">
        <v>64</v>
      </c>
      <c r="D472" t="s">
        <v>131</v>
      </c>
      <c r="E472" t="s">
        <v>108</v>
      </c>
      <c r="F472" t="s">
        <v>108</v>
      </c>
      <c r="G472" t="s">
        <v>108</v>
      </c>
      <c r="H472" t="s">
        <v>108</v>
      </c>
      <c r="I472" t="s">
        <v>114</v>
      </c>
      <c r="J472" t="s">
        <v>108</v>
      </c>
      <c r="K472">
        <v>2.5552920000000001</v>
      </c>
      <c r="L472">
        <v>1.24969</v>
      </c>
      <c r="M472">
        <v>0.71299999999999997</v>
      </c>
      <c r="N472">
        <v>6.3559999999999999</v>
      </c>
      <c r="O472" t="s">
        <v>203</v>
      </c>
      <c r="P472" t="s">
        <v>961</v>
      </c>
      <c r="Q472">
        <v>3.8010000000000002</v>
      </c>
      <c r="R472">
        <v>1.8420000000000001</v>
      </c>
      <c r="S472">
        <v>1826</v>
      </c>
      <c r="T472">
        <v>888</v>
      </c>
      <c r="U472">
        <v>510</v>
      </c>
      <c r="V472">
        <v>4541</v>
      </c>
      <c r="W472">
        <v>328</v>
      </c>
      <c r="X472">
        <v>7</v>
      </c>
      <c r="Y472">
        <v>0</v>
      </c>
      <c r="Z472">
        <v>0</v>
      </c>
      <c r="AA472">
        <v>0</v>
      </c>
      <c r="AB472">
        <v>1</v>
      </c>
      <c r="AC472" t="s">
        <v>272</v>
      </c>
      <c r="AD472" t="s">
        <v>64</v>
      </c>
      <c r="AE472">
        <v>2.0499999999999998</v>
      </c>
    </row>
    <row r="473" spans="1:31">
      <c r="A473" t="s">
        <v>967</v>
      </c>
      <c r="B473">
        <v>2012</v>
      </c>
      <c r="C473" t="s">
        <v>63</v>
      </c>
      <c r="D473" t="s">
        <v>108</v>
      </c>
      <c r="E473" t="s">
        <v>108</v>
      </c>
      <c r="F473" t="s">
        <v>108</v>
      </c>
      <c r="G473" t="s">
        <v>108</v>
      </c>
      <c r="H473" t="s">
        <v>115</v>
      </c>
      <c r="I473" t="s">
        <v>108</v>
      </c>
      <c r="J473" t="s">
        <v>108</v>
      </c>
      <c r="K473">
        <v>21.711739000000001</v>
      </c>
      <c r="L473">
        <v>3.653394</v>
      </c>
      <c r="M473">
        <v>14.907999999999999</v>
      </c>
      <c r="N473">
        <v>29.870999999999999</v>
      </c>
      <c r="O473" t="s">
        <v>203</v>
      </c>
      <c r="P473" t="s">
        <v>968</v>
      </c>
      <c r="Q473">
        <v>8.1590000000000007</v>
      </c>
      <c r="R473">
        <v>6.8029999999999999</v>
      </c>
      <c r="S473">
        <v>17961</v>
      </c>
      <c r="T473">
        <v>3599</v>
      </c>
      <c r="U473">
        <v>12333</v>
      </c>
      <c r="V473">
        <v>24710</v>
      </c>
      <c r="W473">
        <v>318</v>
      </c>
      <c r="X473">
        <v>63</v>
      </c>
      <c r="Y473">
        <v>0</v>
      </c>
      <c r="Z473">
        <v>0</v>
      </c>
      <c r="AA473">
        <v>0</v>
      </c>
      <c r="AB473">
        <v>1</v>
      </c>
      <c r="AC473" t="s">
        <v>788</v>
      </c>
      <c r="AD473" t="s">
        <v>63</v>
      </c>
      <c r="AE473">
        <v>2.4900000000000002</v>
      </c>
    </row>
    <row r="474" spans="1:31">
      <c r="A474" t="s">
        <v>969</v>
      </c>
      <c r="B474">
        <v>2012</v>
      </c>
      <c r="C474" t="s">
        <v>63</v>
      </c>
      <c r="D474" t="s">
        <v>108</v>
      </c>
      <c r="E474" t="s">
        <v>108</v>
      </c>
      <c r="F474" t="s">
        <v>108</v>
      </c>
      <c r="G474" t="s">
        <v>108</v>
      </c>
      <c r="H474" t="s">
        <v>117</v>
      </c>
      <c r="I474" t="s">
        <v>108</v>
      </c>
      <c r="J474" t="s">
        <v>108</v>
      </c>
      <c r="K474">
        <v>26.594491999999999</v>
      </c>
      <c r="L474">
        <v>2.7472910000000001</v>
      </c>
      <c r="M474">
        <v>21.317</v>
      </c>
      <c r="N474">
        <v>32.415999999999997</v>
      </c>
      <c r="O474" t="s">
        <v>203</v>
      </c>
      <c r="P474" t="s">
        <v>970</v>
      </c>
      <c r="Q474">
        <v>5.8209999999999997</v>
      </c>
      <c r="R474">
        <v>5.2770000000000001</v>
      </c>
      <c r="S474">
        <v>37910</v>
      </c>
      <c r="T474">
        <v>4383</v>
      </c>
      <c r="U474">
        <v>30387</v>
      </c>
      <c r="V474">
        <v>46208</v>
      </c>
      <c r="W474">
        <v>568</v>
      </c>
      <c r="X474">
        <v>116</v>
      </c>
      <c r="Y474">
        <v>0</v>
      </c>
      <c r="Z474">
        <v>0</v>
      </c>
      <c r="AA474">
        <v>0</v>
      </c>
      <c r="AB474">
        <v>1</v>
      </c>
      <c r="AC474" t="s">
        <v>971</v>
      </c>
      <c r="AD474" t="s">
        <v>63</v>
      </c>
      <c r="AE474">
        <v>2.19</v>
      </c>
    </row>
    <row r="475" spans="1:31">
      <c r="A475" t="s">
        <v>972</v>
      </c>
      <c r="B475">
        <v>2012</v>
      </c>
      <c r="C475" t="s">
        <v>63</v>
      </c>
      <c r="D475" t="s">
        <v>108</v>
      </c>
      <c r="E475" t="s">
        <v>108</v>
      </c>
      <c r="F475" t="s">
        <v>108</v>
      </c>
      <c r="G475" t="s">
        <v>108</v>
      </c>
      <c r="H475" t="s">
        <v>119</v>
      </c>
      <c r="I475" t="s">
        <v>108</v>
      </c>
      <c r="J475" t="s">
        <v>108</v>
      </c>
      <c r="K475">
        <v>15.630924</v>
      </c>
      <c r="L475">
        <v>2.0155789999999998</v>
      </c>
      <c r="M475">
        <v>11.859</v>
      </c>
      <c r="N475">
        <v>20.042999999999999</v>
      </c>
      <c r="O475" t="s">
        <v>203</v>
      </c>
      <c r="P475" t="s">
        <v>973</v>
      </c>
      <c r="Q475">
        <v>4.4119999999999999</v>
      </c>
      <c r="R475">
        <v>3.7719999999999998</v>
      </c>
      <c r="S475">
        <v>18683</v>
      </c>
      <c r="T475">
        <v>2563</v>
      </c>
      <c r="U475">
        <v>14175</v>
      </c>
      <c r="V475">
        <v>23956</v>
      </c>
      <c r="W475">
        <v>568</v>
      </c>
      <c r="X475">
        <v>85</v>
      </c>
      <c r="Y475">
        <v>0</v>
      </c>
      <c r="Z475">
        <v>0</v>
      </c>
      <c r="AA475">
        <v>0</v>
      </c>
      <c r="AB475">
        <v>1</v>
      </c>
      <c r="AC475" t="s">
        <v>824</v>
      </c>
      <c r="AD475" t="s">
        <v>63</v>
      </c>
      <c r="AE475">
        <v>1.75</v>
      </c>
    </row>
    <row r="476" spans="1:31">
      <c r="A476" t="s">
        <v>974</v>
      </c>
      <c r="B476">
        <v>2012</v>
      </c>
      <c r="C476" t="s">
        <v>63</v>
      </c>
      <c r="D476" t="s">
        <v>108</v>
      </c>
      <c r="E476" t="s">
        <v>108</v>
      </c>
      <c r="F476" t="s">
        <v>108</v>
      </c>
      <c r="G476" t="s">
        <v>108</v>
      </c>
      <c r="H476" t="s">
        <v>120</v>
      </c>
      <c r="I476" t="s">
        <v>108</v>
      </c>
      <c r="J476" t="s">
        <v>108</v>
      </c>
      <c r="K476">
        <v>17.710342000000001</v>
      </c>
      <c r="L476">
        <v>2.7937249999999998</v>
      </c>
      <c r="M476">
        <v>12.525</v>
      </c>
      <c r="N476">
        <v>23.949000000000002</v>
      </c>
      <c r="O476" t="s">
        <v>203</v>
      </c>
      <c r="P476" t="s">
        <v>975</v>
      </c>
      <c r="Q476">
        <v>6.2389999999999999</v>
      </c>
      <c r="R476">
        <v>5.1849999999999996</v>
      </c>
      <c r="S476">
        <v>21716</v>
      </c>
      <c r="T476">
        <v>3832</v>
      </c>
      <c r="U476">
        <v>15358</v>
      </c>
      <c r="V476">
        <v>29366</v>
      </c>
      <c r="W476">
        <v>554</v>
      </c>
      <c r="X476">
        <v>79</v>
      </c>
      <c r="Y476">
        <v>0</v>
      </c>
      <c r="Z476">
        <v>0</v>
      </c>
      <c r="AA476">
        <v>0</v>
      </c>
      <c r="AB476">
        <v>1</v>
      </c>
      <c r="AC476" t="s">
        <v>338</v>
      </c>
      <c r="AD476" t="s">
        <v>63</v>
      </c>
      <c r="AE476">
        <v>2.96</v>
      </c>
    </row>
    <row r="477" spans="1:31">
      <c r="A477" t="s">
        <v>976</v>
      </c>
      <c r="B477">
        <v>2012</v>
      </c>
      <c r="C477" t="s">
        <v>63</v>
      </c>
      <c r="D477" t="s">
        <v>108</v>
      </c>
      <c r="E477" t="s">
        <v>108</v>
      </c>
      <c r="F477" t="s">
        <v>108</v>
      </c>
      <c r="G477" t="s">
        <v>108</v>
      </c>
      <c r="H477" t="s">
        <v>121</v>
      </c>
      <c r="I477" t="s">
        <v>108</v>
      </c>
      <c r="J477" t="s">
        <v>108</v>
      </c>
      <c r="K477">
        <v>15.172701</v>
      </c>
      <c r="L477">
        <v>2.80016</v>
      </c>
      <c r="M477">
        <v>10.064</v>
      </c>
      <c r="N477">
        <v>21.581</v>
      </c>
      <c r="O477" t="s">
        <v>203</v>
      </c>
      <c r="P477" t="s">
        <v>977</v>
      </c>
      <c r="Q477">
        <v>6.4080000000000004</v>
      </c>
      <c r="R477">
        <v>5.109</v>
      </c>
      <c r="S477">
        <v>11218</v>
      </c>
      <c r="T477">
        <v>2166</v>
      </c>
      <c r="U477">
        <v>7441</v>
      </c>
      <c r="V477">
        <v>15956</v>
      </c>
      <c r="W477">
        <v>340</v>
      </c>
      <c r="X477">
        <v>48</v>
      </c>
      <c r="Y477">
        <v>0</v>
      </c>
      <c r="Z477">
        <v>0</v>
      </c>
      <c r="AA477">
        <v>0</v>
      </c>
      <c r="AB477">
        <v>1</v>
      </c>
      <c r="AC477" t="s">
        <v>719</v>
      </c>
      <c r="AD477" t="s">
        <v>63</v>
      </c>
      <c r="AE477">
        <v>2.0699999999999998</v>
      </c>
    </row>
    <row r="478" spans="1:31">
      <c r="A478" t="s">
        <v>978</v>
      </c>
      <c r="B478">
        <v>2012</v>
      </c>
      <c r="C478" t="s">
        <v>63</v>
      </c>
      <c r="D478" t="s">
        <v>108</v>
      </c>
      <c r="E478" t="s">
        <v>108</v>
      </c>
      <c r="F478" t="s">
        <v>108</v>
      </c>
      <c r="G478" t="s">
        <v>108</v>
      </c>
      <c r="H478" t="s">
        <v>123</v>
      </c>
      <c r="I478" t="s">
        <v>108</v>
      </c>
      <c r="J478" t="s">
        <v>108</v>
      </c>
      <c r="K478">
        <v>17.153326</v>
      </c>
      <c r="L478">
        <v>4.3704910000000003</v>
      </c>
      <c r="M478">
        <v>9.4209999999999994</v>
      </c>
      <c r="N478">
        <v>27.620999999999999</v>
      </c>
      <c r="O478" t="s">
        <v>203</v>
      </c>
      <c r="P478" t="s">
        <v>979</v>
      </c>
      <c r="Q478">
        <v>10.467000000000001</v>
      </c>
      <c r="R478">
        <v>7.7329999999999997</v>
      </c>
      <c r="S478">
        <v>4840</v>
      </c>
      <c r="T478">
        <v>1272</v>
      </c>
      <c r="U478">
        <v>2658</v>
      </c>
      <c r="V478">
        <v>7794</v>
      </c>
      <c r="W478">
        <v>163</v>
      </c>
      <c r="X478">
        <v>22</v>
      </c>
      <c r="Y478">
        <v>0</v>
      </c>
      <c r="Z478">
        <v>0</v>
      </c>
      <c r="AA478">
        <v>0</v>
      </c>
      <c r="AB478">
        <v>1</v>
      </c>
      <c r="AC478" t="s">
        <v>254</v>
      </c>
      <c r="AD478" t="s">
        <v>63</v>
      </c>
      <c r="AE478">
        <v>2.1800000000000002</v>
      </c>
    </row>
    <row r="479" spans="1:31">
      <c r="A479" t="s">
        <v>980</v>
      </c>
      <c r="B479">
        <v>2012</v>
      </c>
      <c r="C479" t="s">
        <v>63</v>
      </c>
      <c r="D479" t="s">
        <v>108</v>
      </c>
      <c r="E479" t="s">
        <v>108</v>
      </c>
      <c r="F479" t="s">
        <v>108</v>
      </c>
      <c r="G479" t="s">
        <v>108</v>
      </c>
      <c r="H479" t="s">
        <v>124</v>
      </c>
      <c r="I479" t="s">
        <v>108</v>
      </c>
      <c r="J479" t="s">
        <v>108</v>
      </c>
      <c r="K479">
        <v>5.0234829999999997</v>
      </c>
      <c r="L479">
        <v>2.556184</v>
      </c>
      <c r="M479">
        <v>1.298</v>
      </c>
      <c r="N479">
        <v>12.744999999999999</v>
      </c>
      <c r="O479" t="s">
        <v>203</v>
      </c>
      <c r="P479" t="s">
        <v>981</v>
      </c>
      <c r="Q479">
        <v>7.7220000000000004</v>
      </c>
      <c r="R479">
        <v>3.7250000000000001</v>
      </c>
      <c r="S479">
        <v>596</v>
      </c>
      <c r="T479">
        <v>296</v>
      </c>
      <c r="U479">
        <v>154</v>
      </c>
      <c r="V479">
        <v>1512</v>
      </c>
      <c r="W479">
        <v>76</v>
      </c>
      <c r="X479">
        <v>5</v>
      </c>
      <c r="Y479">
        <v>0</v>
      </c>
      <c r="Z479">
        <v>0</v>
      </c>
      <c r="AA479">
        <v>0</v>
      </c>
      <c r="AB479">
        <v>1</v>
      </c>
      <c r="AC479" t="s">
        <v>236</v>
      </c>
      <c r="AD479" t="s">
        <v>63</v>
      </c>
      <c r="AE479">
        <v>1.03</v>
      </c>
    </row>
    <row r="480" spans="1:31">
      <c r="A480" t="s">
        <v>982</v>
      </c>
      <c r="B480">
        <v>2012</v>
      </c>
      <c r="C480" t="s">
        <v>63</v>
      </c>
      <c r="D480" t="s">
        <v>108</v>
      </c>
      <c r="E480" t="s">
        <v>108</v>
      </c>
      <c r="F480" t="s">
        <v>108</v>
      </c>
      <c r="G480" t="s">
        <v>108</v>
      </c>
      <c r="H480" t="s">
        <v>108</v>
      </c>
      <c r="I480" t="s">
        <v>108</v>
      </c>
      <c r="J480" t="s">
        <v>108</v>
      </c>
      <c r="K480">
        <v>19.421733</v>
      </c>
      <c r="L480">
        <v>1.261231</v>
      </c>
      <c r="M480">
        <v>16.994</v>
      </c>
      <c r="N480">
        <v>22.033999999999999</v>
      </c>
      <c r="O480" t="s">
        <v>203</v>
      </c>
      <c r="P480" t="s">
        <v>983</v>
      </c>
      <c r="Q480">
        <v>2.6120000000000001</v>
      </c>
      <c r="R480">
        <v>2.4279999999999999</v>
      </c>
      <c r="S480">
        <v>112924</v>
      </c>
      <c r="T480">
        <v>8013</v>
      </c>
      <c r="U480">
        <v>98808</v>
      </c>
      <c r="V480">
        <v>128113</v>
      </c>
      <c r="W480">
        <v>2587</v>
      </c>
      <c r="X480">
        <v>418</v>
      </c>
      <c r="Y480">
        <v>0</v>
      </c>
      <c r="Z480">
        <v>0</v>
      </c>
      <c r="AA480">
        <v>0</v>
      </c>
      <c r="AB480">
        <v>1</v>
      </c>
      <c r="AC480" t="s">
        <v>984</v>
      </c>
      <c r="AD480" t="s">
        <v>63</v>
      </c>
      <c r="AE480">
        <v>2.63</v>
      </c>
    </row>
    <row r="481" spans="1:31">
      <c r="A481" t="s">
        <v>985</v>
      </c>
      <c r="B481">
        <v>2012</v>
      </c>
      <c r="C481" t="s">
        <v>63</v>
      </c>
      <c r="D481" t="s">
        <v>108</v>
      </c>
      <c r="E481" t="s">
        <v>108</v>
      </c>
      <c r="F481" t="s">
        <v>108</v>
      </c>
      <c r="G481" t="s">
        <v>108</v>
      </c>
      <c r="H481" t="s">
        <v>108</v>
      </c>
      <c r="I481" t="s">
        <v>113</v>
      </c>
      <c r="J481" t="s">
        <v>108</v>
      </c>
      <c r="K481">
        <v>15.410841</v>
      </c>
      <c r="L481">
        <v>1.4049940000000001</v>
      </c>
      <c r="M481">
        <v>12.742000000000001</v>
      </c>
      <c r="N481">
        <v>18.393000000000001</v>
      </c>
      <c r="O481" t="s">
        <v>203</v>
      </c>
      <c r="P481" t="s">
        <v>986</v>
      </c>
      <c r="Q481">
        <v>2.9820000000000002</v>
      </c>
      <c r="R481">
        <v>2.669</v>
      </c>
      <c r="S481">
        <v>43620</v>
      </c>
      <c r="T481">
        <v>4351</v>
      </c>
      <c r="U481">
        <v>36065</v>
      </c>
      <c r="V481">
        <v>52061</v>
      </c>
      <c r="W481">
        <v>1522</v>
      </c>
      <c r="X481">
        <v>205</v>
      </c>
      <c r="Y481">
        <v>0</v>
      </c>
      <c r="Z481">
        <v>0</v>
      </c>
      <c r="AA481">
        <v>0</v>
      </c>
      <c r="AB481">
        <v>1</v>
      </c>
      <c r="AC481" t="s">
        <v>520</v>
      </c>
      <c r="AD481" t="s">
        <v>63</v>
      </c>
      <c r="AE481">
        <v>2.2999999999999998</v>
      </c>
    </row>
    <row r="482" spans="1:31">
      <c r="A482" t="s">
        <v>987</v>
      </c>
      <c r="B482">
        <v>2012</v>
      </c>
      <c r="C482" t="s">
        <v>63</v>
      </c>
      <c r="D482" t="s">
        <v>108</v>
      </c>
      <c r="E482" t="s">
        <v>108</v>
      </c>
      <c r="F482" t="s">
        <v>108</v>
      </c>
      <c r="G482" t="s">
        <v>108</v>
      </c>
      <c r="H482" t="s">
        <v>108</v>
      </c>
      <c r="I482" t="s">
        <v>114</v>
      </c>
      <c r="J482" t="s">
        <v>108</v>
      </c>
      <c r="K482">
        <v>23.226400000000002</v>
      </c>
      <c r="L482">
        <v>1.8719680000000001</v>
      </c>
      <c r="M482">
        <v>19.625</v>
      </c>
      <c r="N482">
        <v>27.140999999999998</v>
      </c>
      <c r="O482" t="s">
        <v>203</v>
      </c>
      <c r="P482" t="s">
        <v>988</v>
      </c>
      <c r="Q482">
        <v>3.915</v>
      </c>
      <c r="R482">
        <v>3.601</v>
      </c>
      <c r="S482">
        <v>69305</v>
      </c>
      <c r="T482">
        <v>5987</v>
      </c>
      <c r="U482">
        <v>58560</v>
      </c>
      <c r="V482">
        <v>80987</v>
      </c>
      <c r="W482">
        <v>1065</v>
      </c>
      <c r="X482">
        <v>213</v>
      </c>
      <c r="Y482">
        <v>0</v>
      </c>
      <c r="Z482">
        <v>0</v>
      </c>
      <c r="AA482">
        <v>0</v>
      </c>
      <c r="AB482">
        <v>1</v>
      </c>
      <c r="AC482" t="s">
        <v>989</v>
      </c>
      <c r="AD482" t="s">
        <v>63</v>
      </c>
      <c r="AE482">
        <v>2.09</v>
      </c>
    </row>
    <row r="483" spans="1:31">
      <c r="A483" t="s">
        <v>990</v>
      </c>
      <c r="B483">
        <v>2012</v>
      </c>
      <c r="C483" t="s">
        <v>63</v>
      </c>
      <c r="D483" t="s">
        <v>108</v>
      </c>
      <c r="E483" t="s">
        <v>108</v>
      </c>
      <c r="F483" t="s">
        <v>108</v>
      </c>
      <c r="G483" t="s">
        <v>127</v>
      </c>
      <c r="H483" t="s">
        <v>108</v>
      </c>
      <c r="I483" t="s">
        <v>108</v>
      </c>
      <c r="J483" t="s">
        <v>108</v>
      </c>
      <c r="K483">
        <v>21.244033000000002</v>
      </c>
      <c r="L483">
        <v>1.5316209999999999</v>
      </c>
      <c r="M483">
        <v>18.297000000000001</v>
      </c>
      <c r="N483">
        <v>24.431000000000001</v>
      </c>
      <c r="O483" t="s">
        <v>203</v>
      </c>
      <c r="P483" t="s">
        <v>991</v>
      </c>
      <c r="Q483">
        <v>3.1869999999999998</v>
      </c>
      <c r="R483">
        <v>2.9470000000000001</v>
      </c>
      <c r="S483">
        <v>82503</v>
      </c>
      <c r="T483">
        <v>6843</v>
      </c>
      <c r="U483">
        <v>71057</v>
      </c>
      <c r="V483">
        <v>94879</v>
      </c>
      <c r="W483">
        <v>1617</v>
      </c>
      <c r="X483">
        <v>292</v>
      </c>
      <c r="Y483">
        <v>0</v>
      </c>
      <c r="Z483">
        <v>0</v>
      </c>
      <c r="AA483">
        <v>0</v>
      </c>
      <c r="AB483">
        <v>1</v>
      </c>
      <c r="AC483" t="s">
        <v>992</v>
      </c>
      <c r="AD483" t="s">
        <v>63</v>
      </c>
      <c r="AE483">
        <v>2.27</v>
      </c>
    </row>
    <row r="484" spans="1:31">
      <c r="A484" t="s">
        <v>993</v>
      </c>
      <c r="B484">
        <v>2012</v>
      </c>
      <c r="C484" t="s">
        <v>63</v>
      </c>
      <c r="D484" t="s">
        <v>108</v>
      </c>
      <c r="E484" t="s">
        <v>108</v>
      </c>
      <c r="F484" t="s">
        <v>108</v>
      </c>
      <c r="G484" t="s">
        <v>127</v>
      </c>
      <c r="H484" t="s">
        <v>108</v>
      </c>
      <c r="I484" t="s">
        <v>113</v>
      </c>
      <c r="J484" t="s">
        <v>108</v>
      </c>
      <c r="K484">
        <v>17.058696999999999</v>
      </c>
      <c r="L484">
        <v>1.8014269999999999</v>
      </c>
      <c r="M484">
        <v>13.648999999999999</v>
      </c>
      <c r="N484">
        <v>20.922000000000001</v>
      </c>
      <c r="O484" t="s">
        <v>203</v>
      </c>
      <c r="P484" t="s">
        <v>994</v>
      </c>
      <c r="Q484">
        <v>3.8639999999999999</v>
      </c>
      <c r="R484">
        <v>3.41</v>
      </c>
      <c r="S484">
        <v>32659</v>
      </c>
      <c r="T484">
        <v>3807</v>
      </c>
      <c r="U484">
        <v>26131</v>
      </c>
      <c r="V484">
        <v>40056</v>
      </c>
      <c r="W484">
        <v>937</v>
      </c>
      <c r="X484">
        <v>146</v>
      </c>
      <c r="Y484">
        <v>0</v>
      </c>
      <c r="Z484">
        <v>0</v>
      </c>
      <c r="AA484">
        <v>0</v>
      </c>
      <c r="AB484">
        <v>1</v>
      </c>
      <c r="AC484" t="s">
        <v>745</v>
      </c>
      <c r="AD484" t="s">
        <v>63</v>
      </c>
      <c r="AE484">
        <v>2.15</v>
      </c>
    </row>
    <row r="485" spans="1:31">
      <c r="A485" t="s">
        <v>995</v>
      </c>
      <c r="B485">
        <v>2012</v>
      </c>
      <c r="C485" t="s">
        <v>63</v>
      </c>
      <c r="D485" t="s">
        <v>108</v>
      </c>
      <c r="E485" t="s">
        <v>108</v>
      </c>
      <c r="F485" t="s">
        <v>108</v>
      </c>
      <c r="G485" t="s">
        <v>127</v>
      </c>
      <c r="H485" t="s">
        <v>108</v>
      </c>
      <c r="I485" t="s">
        <v>114</v>
      </c>
      <c r="J485" t="s">
        <v>108</v>
      </c>
      <c r="K485">
        <v>25.313399</v>
      </c>
      <c r="L485">
        <v>2.3006419999999999</v>
      </c>
      <c r="M485">
        <v>20.888000000000002</v>
      </c>
      <c r="N485">
        <v>30.152000000000001</v>
      </c>
      <c r="O485" t="s">
        <v>203</v>
      </c>
      <c r="P485" t="s">
        <v>996</v>
      </c>
      <c r="Q485">
        <v>4.8390000000000004</v>
      </c>
      <c r="R485">
        <v>4.4249999999999998</v>
      </c>
      <c r="S485">
        <v>49844</v>
      </c>
      <c r="T485">
        <v>5225</v>
      </c>
      <c r="U485">
        <v>41131</v>
      </c>
      <c r="V485">
        <v>59372</v>
      </c>
      <c r="W485">
        <v>680</v>
      </c>
      <c r="X485">
        <v>146</v>
      </c>
      <c r="Y485">
        <v>0</v>
      </c>
      <c r="Z485">
        <v>0</v>
      </c>
      <c r="AA485">
        <v>0</v>
      </c>
      <c r="AB485">
        <v>1</v>
      </c>
      <c r="AC485" t="s">
        <v>997</v>
      </c>
      <c r="AD485" t="s">
        <v>63</v>
      </c>
      <c r="AE485">
        <v>1.9</v>
      </c>
    </row>
    <row r="486" spans="1:31">
      <c r="A486" t="s">
        <v>998</v>
      </c>
      <c r="B486">
        <v>2012</v>
      </c>
      <c r="C486" t="s">
        <v>63</v>
      </c>
      <c r="D486" t="s">
        <v>108</v>
      </c>
      <c r="E486" t="s">
        <v>108</v>
      </c>
      <c r="F486" t="s">
        <v>129</v>
      </c>
      <c r="G486" t="s">
        <v>108</v>
      </c>
      <c r="H486" t="s">
        <v>108</v>
      </c>
      <c r="I486" t="s">
        <v>108</v>
      </c>
      <c r="J486" t="s">
        <v>108</v>
      </c>
      <c r="K486">
        <v>18.882926999999999</v>
      </c>
      <c r="L486">
        <v>5.1528679999999998</v>
      </c>
      <c r="M486">
        <v>9.8260000000000005</v>
      </c>
      <c r="N486">
        <v>31.271000000000001</v>
      </c>
      <c r="O486" t="s">
        <v>203</v>
      </c>
      <c r="P486" t="s">
        <v>999</v>
      </c>
      <c r="Q486">
        <v>12.388</v>
      </c>
      <c r="R486">
        <v>9.0570000000000004</v>
      </c>
      <c r="S486">
        <v>7110</v>
      </c>
      <c r="T486">
        <v>2025</v>
      </c>
      <c r="U486">
        <v>3700</v>
      </c>
      <c r="V486">
        <v>11774</v>
      </c>
      <c r="W486">
        <v>92</v>
      </c>
      <c r="X486">
        <v>18</v>
      </c>
      <c r="Y486">
        <v>0</v>
      </c>
      <c r="Z486">
        <v>0</v>
      </c>
      <c r="AA486">
        <v>0</v>
      </c>
      <c r="AB486">
        <v>1</v>
      </c>
      <c r="AC486" t="s">
        <v>414</v>
      </c>
      <c r="AD486" t="s">
        <v>63</v>
      </c>
      <c r="AE486">
        <v>1.58</v>
      </c>
    </row>
    <row r="487" spans="1:31">
      <c r="A487" t="s">
        <v>1000</v>
      </c>
      <c r="B487">
        <v>2012</v>
      </c>
      <c r="C487" t="s">
        <v>63</v>
      </c>
      <c r="D487" t="s">
        <v>108</v>
      </c>
      <c r="E487" t="s">
        <v>108</v>
      </c>
      <c r="F487" t="s">
        <v>129</v>
      </c>
      <c r="G487" t="s">
        <v>108</v>
      </c>
      <c r="H487" t="s">
        <v>108</v>
      </c>
      <c r="I487" t="s">
        <v>114</v>
      </c>
      <c r="J487" t="s">
        <v>108</v>
      </c>
      <c r="K487">
        <v>19.211392</v>
      </c>
      <c r="L487">
        <v>5.9011670000000001</v>
      </c>
      <c r="M487">
        <v>9.0370000000000008</v>
      </c>
      <c r="N487">
        <v>33.646999999999998</v>
      </c>
      <c r="O487" t="s">
        <v>203</v>
      </c>
      <c r="P487" t="s">
        <v>1001</v>
      </c>
      <c r="Q487">
        <v>14.436</v>
      </c>
      <c r="R487">
        <v>10.175000000000001</v>
      </c>
      <c r="S487">
        <v>5777</v>
      </c>
      <c r="T487">
        <v>1788</v>
      </c>
      <c r="U487">
        <v>2717</v>
      </c>
      <c r="V487">
        <v>10118</v>
      </c>
      <c r="W487">
        <v>64</v>
      </c>
      <c r="X487">
        <v>13</v>
      </c>
      <c r="Y487">
        <v>0</v>
      </c>
      <c r="Z487">
        <v>0</v>
      </c>
      <c r="AA487">
        <v>0</v>
      </c>
      <c r="AB487">
        <v>1</v>
      </c>
      <c r="AC487" t="s">
        <v>377</v>
      </c>
      <c r="AD487" t="s">
        <v>63</v>
      </c>
      <c r="AE487">
        <v>1.41</v>
      </c>
    </row>
    <row r="488" spans="1:31">
      <c r="A488" t="s">
        <v>1003</v>
      </c>
      <c r="B488">
        <v>2012</v>
      </c>
      <c r="C488" t="s">
        <v>63</v>
      </c>
      <c r="D488" t="s">
        <v>108</v>
      </c>
      <c r="E488" t="s">
        <v>130</v>
      </c>
      <c r="F488" t="s">
        <v>108</v>
      </c>
      <c r="G488" t="s">
        <v>108</v>
      </c>
      <c r="H488" t="s">
        <v>108</v>
      </c>
      <c r="I488" t="s">
        <v>108</v>
      </c>
      <c r="J488" t="s">
        <v>108</v>
      </c>
      <c r="K488">
        <v>15.315098000000001</v>
      </c>
      <c r="L488">
        <v>3.1212870000000001</v>
      </c>
      <c r="M488">
        <v>9.6739999999999995</v>
      </c>
      <c r="N488">
        <v>22.556000000000001</v>
      </c>
      <c r="O488" t="s">
        <v>203</v>
      </c>
      <c r="P488" t="s">
        <v>1004</v>
      </c>
      <c r="Q488">
        <v>7.2409999999999997</v>
      </c>
      <c r="R488">
        <v>5.641</v>
      </c>
      <c r="S488">
        <v>7186</v>
      </c>
      <c r="T488">
        <v>1616</v>
      </c>
      <c r="U488">
        <v>4540</v>
      </c>
      <c r="V488">
        <v>10584</v>
      </c>
      <c r="W488">
        <v>209</v>
      </c>
      <c r="X488">
        <v>31</v>
      </c>
      <c r="Y488">
        <v>0</v>
      </c>
      <c r="Z488">
        <v>0</v>
      </c>
      <c r="AA488">
        <v>0</v>
      </c>
      <c r="AB488">
        <v>1</v>
      </c>
      <c r="AC488" t="s">
        <v>331</v>
      </c>
      <c r="AD488" t="s">
        <v>63</v>
      </c>
      <c r="AE488">
        <v>1.56</v>
      </c>
    </row>
    <row r="489" spans="1:31">
      <c r="A489" t="s">
        <v>1005</v>
      </c>
      <c r="B489">
        <v>2012</v>
      </c>
      <c r="C489" t="s">
        <v>63</v>
      </c>
      <c r="D489" t="s">
        <v>108</v>
      </c>
      <c r="E489" t="s">
        <v>130</v>
      </c>
      <c r="F489" t="s">
        <v>108</v>
      </c>
      <c r="G489" t="s">
        <v>108</v>
      </c>
      <c r="H489" t="s">
        <v>108</v>
      </c>
      <c r="I489" t="s">
        <v>113</v>
      </c>
      <c r="J489" t="s">
        <v>108</v>
      </c>
      <c r="K489">
        <v>11.712421000000001</v>
      </c>
      <c r="L489">
        <v>3.9716689999999999</v>
      </c>
      <c r="M489">
        <v>5.1100000000000003</v>
      </c>
      <c r="N489">
        <v>21.984000000000002</v>
      </c>
      <c r="O489" t="s">
        <v>203</v>
      </c>
      <c r="P489" t="s">
        <v>1006</v>
      </c>
      <c r="Q489">
        <v>10.271000000000001</v>
      </c>
      <c r="R489">
        <v>6.6020000000000003</v>
      </c>
      <c r="S489">
        <v>2664</v>
      </c>
      <c r="T489">
        <v>908</v>
      </c>
      <c r="U489">
        <v>1162</v>
      </c>
      <c r="V489">
        <v>5000</v>
      </c>
      <c r="W489">
        <v>113</v>
      </c>
      <c r="X489">
        <v>14</v>
      </c>
      <c r="Y489">
        <v>0</v>
      </c>
      <c r="Z489">
        <v>0</v>
      </c>
      <c r="AA489">
        <v>0</v>
      </c>
      <c r="AB489">
        <v>1</v>
      </c>
      <c r="AC489" t="s">
        <v>272</v>
      </c>
      <c r="AD489" t="s">
        <v>63</v>
      </c>
      <c r="AE489">
        <v>1.71</v>
      </c>
    </row>
    <row r="490" spans="1:31">
      <c r="A490" t="s">
        <v>1007</v>
      </c>
      <c r="B490">
        <v>2012</v>
      </c>
      <c r="C490" t="s">
        <v>63</v>
      </c>
      <c r="D490" t="s">
        <v>108</v>
      </c>
      <c r="E490" t="s">
        <v>130</v>
      </c>
      <c r="F490" t="s">
        <v>108</v>
      </c>
      <c r="G490" t="s">
        <v>108</v>
      </c>
      <c r="H490" t="s">
        <v>108</v>
      </c>
      <c r="I490" t="s">
        <v>114</v>
      </c>
      <c r="J490" t="s">
        <v>108</v>
      </c>
      <c r="K490">
        <v>18.704201000000001</v>
      </c>
      <c r="L490">
        <v>5.318187</v>
      </c>
      <c r="M490">
        <v>9.4149999999999991</v>
      </c>
      <c r="N490">
        <v>31.596</v>
      </c>
      <c r="O490" t="s">
        <v>203</v>
      </c>
      <c r="P490" t="s">
        <v>1008</v>
      </c>
      <c r="Q490">
        <v>12.891</v>
      </c>
      <c r="R490">
        <v>9.2889999999999997</v>
      </c>
      <c r="S490">
        <v>4522</v>
      </c>
      <c r="T490">
        <v>1360</v>
      </c>
      <c r="U490">
        <v>2276</v>
      </c>
      <c r="V490">
        <v>7639</v>
      </c>
      <c r="W490">
        <v>96</v>
      </c>
      <c r="X490">
        <v>17</v>
      </c>
      <c r="Y490">
        <v>0</v>
      </c>
      <c r="Z490">
        <v>0</v>
      </c>
      <c r="AA490">
        <v>0</v>
      </c>
      <c r="AB490">
        <v>1</v>
      </c>
      <c r="AC490" t="s">
        <v>453</v>
      </c>
      <c r="AD490" t="s">
        <v>63</v>
      </c>
      <c r="AE490">
        <v>1.77</v>
      </c>
    </row>
    <row r="491" spans="1:31">
      <c r="A491" t="s">
        <v>1009</v>
      </c>
      <c r="B491">
        <v>2012</v>
      </c>
      <c r="C491" t="s">
        <v>63</v>
      </c>
      <c r="D491" t="s">
        <v>131</v>
      </c>
      <c r="E491" t="s">
        <v>108</v>
      </c>
      <c r="F491" t="s">
        <v>108</v>
      </c>
      <c r="G491" t="s">
        <v>108</v>
      </c>
      <c r="H491" t="s">
        <v>108</v>
      </c>
      <c r="I491" t="s">
        <v>108</v>
      </c>
      <c r="J491" t="s">
        <v>108</v>
      </c>
      <c r="K491">
        <v>16.725248000000001</v>
      </c>
      <c r="L491">
        <v>2.0025849999999998</v>
      </c>
      <c r="M491">
        <v>12.956</v>
      </c>
      <c r="N491">
        <v>21.071999999999999</v>
      </c>
      <c r="O491" t="s">
        <v>203</v>
      </c>
      <c r="P491" t="s">
        <v>1010</v>
      </c>
      <c r="Q491">
        <v>4.3470000000000004</v>
      </c>
      <c r="R491">
        <v>3.7690000000000001</v>
      </c>
      <c r="S491">
        <v>26949</v>
      </c>
      <c r="T491">
        <v>3506</v>
      </c>
      <c r="U491">
        <v>20876</v>
      </c>
      <c r="V491">
        <v>33953</v>
      </c>
      <c r="W491">
        <v>989</v>
      </c>
      <c r="X491">
        <v>139</v>
      </c>
      <c r="Y491">
        <v>0</v>
      </c>
      <c r="Z491">
        <v>0</v>
      </c>
      <c r="AA491">
        <v>0</v>
      </c>
      <c r="AB491">
        <v>1</v>
      </c>
      <c r="AC491" t="s">
        <v>529</v>
      </c>
      <c r="AD491" t="s">
        <v>63</v>
      </c>
      <c r="AE491">
        <v>2.84</v>
      </c>
    </row>
    <row r="492" spans="1:31">
      <c r="A492" t="s">
        <v>1011</v>
      </c>
      <c r="B492">
        <v>2012</v>
      </c>
      <c r="C492" t="s">
        <v>63</v>
      </c>
      <c r="D492" t="s">
        <v>131</v>
      </c>
      <c r="E492" t="s">
        <v>108</v>
      </c>
      <c r="F492" t="s">
        <v>108</v>
      </c>
      <c r="G492" t="s">
        <v>108</v>
      </c>
      <c r="H492" t="s">
        <v>108</v>
      </c>
      <c r="I492" t="s">
        <v>113</v>
      </c>
      <c r="J492" t="s">
        <v>108</v>
      </c>
      <c r="K492">
        <v>12.721242999999999</v>
      </c>
      <c r="L492">
        <v>1.698642</v>
      </c>
      <c r="M492">
        <v>9.5619999999999994</v>
      </c>
      <c r="N492">
        <v>16.466000000000001</v>
      </c>
      <c r="O492" t="s">
        <v>203</v>
      </c>
      <c r="P492" t="s">
        <v>1012</v>
      </c>
      <c r="Q492">
        <v>3.7450000000000001</v>
      </c>
      <c r="R492">
        <v>3.1589999999999998</v>
      </c>
      <c r="S492">
        <v>11409</v>
      </c>
      <c r="T492">
        <v>1624</v>
      </c>
      <c r="U492">
        <v>8576</v>
      </c>
      <c r="V492">
        <v>14767</v>
      </c>
      <c r="W492">
        <v>661</v>
      </c>
      <c r="X492">
        <v>76</v>
      </c>
      <c r="Y492">
        <v>0</v>
      </c>
      <c r="Z492">
        <v>0</v>
      </c>
      <c r="AA492">
        <v>0</v>
      </c>
      <c r="AB492">
        <v>1</v>
      </c>
      <c r="AC492" t="s">
        <v>306</v>
      </c>
      <c r="AD492" t="s">
        <v>63</v>
      </c>
      <c r="AE492">
        <v>1.72</v>
      </c>
    </row>
    <row r="493" spans="1:31">
      <c r="A493" t="s">
        <v>1013</v>
      </c>
      <c r="B493">
        <v>2012</v>
      </c>
      <c r="C493" t="s">
        <v>63</v>
      </c>
      <c r="D493" t="s">
        <v>131</v>
      </c>
      <c r="E493" t="s">
        <v>108</v>
      </c>
      <c r="F493" t="s">
        <v>108</v>
      </c>
      <c r="G493" t="s">
        <v>108</v>
      </c>
      <c r="H493" t="s">
        <v>108</v>
      </c>
      <c r="I493" t="s">
        <v>114</v>
      </c>
      <c r="J493" t="s">
        <v>108</v>
      </c>
      <c r="K493">
        <v>21.751249999999999</v>
      </c>
      <c r="L493">
        <v>3.2897080000000001</v>
      </c>
      <c r="M493">
        <v>15.585000000000001</v>
      </c>
      <c r="N493">
        <v>29.009</v>
      </c>
      <c r="O493" t="s">
        <v>203</v>
      </c>
      <c r="P493" t="s">
        <v>1014</v>
      </c>
      <c r="Q493">
        <v>7.258</v>
      </c>
      <c r="R493">
        <v>6.1660000000000004</v>
      </c>
      <c r="S493">
        <v>15540</v>
      </c>
      <c r="T493">
        <v>2569</v>
      </c>
      <c r="U493">
        <v>11135</v>
      </c>
      <c r="V493">
        <v>20726</v>
      </c>
      <c r="W493">
        <v>328</v>
      </c>
      <c r="X493">
        <v>63</v>
      </c>
      <c r="Y493">
        <v>0</v>
      </c>
      <c r="Z493">
        <v>0</v>
      </c>
      <c r="AA493">
        <v>0</v>
      </c>
      <c r="AB493">
        <v>1</v>
      </c>
      <c r="AC493" t="s">
        <v>422</v>
      </c>
      <c r="AD493" t="s">
        <v>63</v>
      </c>
      <c r="AE493">
        <v>2.08</v>
      </c>
    </row>
    <row r="494" spans="1:31">
      <c r="A494" t="s">
        <v>1017</v>
      </c>
      <c r="B494">
        <v>2012</v>
      </c>
      <c r="C494" t="s">
        <v>62</v>
      </c>
      <c r="D494" t="s">
        <v>108</v>
      </c>
      <c r="E494" t="s">
        <v>108</v>
      </c>
      <c r="F494" t="s">
        <v>108</v>
      </c>
      <c r="G494" t="s">
        <v>108</v>
      </c>
      <c r="H494" t="s">
        <v>115</v>
      </c>
      <c r="I494" t="s">
        <v>108</v>
      </c>
      <c r="J494" t="s">
        <v>108</v>
      </c>
      <c r="K494">
        <v>15.045031</v>
      </c>
      <c r="L494">
        <v>2.7229760000000001</v>
      </c>
      <c r="M494">
        <v>10.071</v>
      </c>
      <c r="N494">
        <v>21.26</v>
      </c>
      <c r="O494" t="s">
        <v>203</v>
      </c>
      <c r="P494" t="s">
        <v>1018</v>
      </c>
      <c r="Q494">
        <v>6.2149999999999999</v>
      </c>
      <c r="R494">
        <v>4.9740000000000002</v>
      </c>
      <c r="S494">
        <v>12446</v>
      </c>
      <c r="T494">
        <v>2368</v>
      </c>
      <c r="U494">
        <v>8331</v>
      </c>
      <c r="V494">
        <v>17587</v>
      </c>
      <c r="W494">
        <v>318</v>
      </c>
      <c r="X494">
        <v>47</v>
      </c>
      <c r="Y494">
        <v>0</v>
      </c>
      <c r="Z494">
        <v>0</v>
      </c>
      <c r="AA494">
        <v>0</v>
      </c>
      <c r="AB494">
        <v>1</v>
      </c>
      <c r="AC494" t="s">
        <v>489</v>
      </c>
      <c r="AD494" t="s">
        <v>62</v>
      </c>
      <c r="AE494">
        <v>1.84</v>
      </c>
    </row>
    <row r="495" spans="1:31">
      <c r="A495" t="s">
        <v>1019</v>
      </c>
      <c r="B495">
        <v>2012</v>
      </c>
      <c r="C495" t="s">
        <v>62</v>
      </c>
      <c r="D495" t="s">
        <v>108</v>
      </c>
      <c r="E495" t="s">
        <v>108</v>
      </c>
      <c r="F495" t="s">
        <v>108</v>
      </c>
      <c r="G495" t="s">
        <v>108</v>
      </c>
      <c r="H495" t="s">
        <v>117</v>
      </c>
      <c r="I495" t="s">
        <v>108</v>
      </c>
      <c r="J495" t="s">
        <v>108</v>
      </c>
      <c r="K495">
        <v>15.327591</v>
      </c>
      <c r="L495">
        <v>2.0757669999999999</v>
      </c>
      <c r="M495">
        <v>11.455</v>
      </c>
      <c r="N495">
        <v>19.896999999999998</v>
      </c>
      <c r="O495" t="s">
        <v>203</v>
      </c>
      <c r="P495" t="s">
        <v>1016</v>
      </c>
      <c r="Q495">
        <v>4.569</v>
      </c>
      <c r="R495">
        <v>3.8719999999999999</v>
      </c>
      <c r="S495">
        <v>21849</v>
      </c>
      <c r="T495">
        <v>2962</v>
      </c>
      <c r="U495">
        <v>16329</v>
      </c>
      <c r="V495">
        <v>28362</v>
      </c>
      <c r="W495">
        <v>568</v>
      </c>
      <c r="X495">
        <v>100</v>
      </c>
      <c r="Y495">
        <v>0</v>
      </c>
      <c r="Z495">
        <v>0</v>
      </c>
      <c r="AA495">
        <v>0</v>
      </c>
      <c r="AB495">
        <v>1</v>
      </c>
      <c r="AC495" t="s">
        <v>428</v>
      </c>
      <c r="AD495" t="s">
        <v>62</v>
      </c>
      <c r="AE495">
        <v>1.88</v>
      </c>
    </row>
    <row r="496" spans="1:31">
      <c r="A496" t="s">
        <v>1020</v>
      </c>
      <c r="B496">
        <v>2012</v>
      </c>
      <c r="C496" t="s">
        <v>62</v>
      </c>
      <c r="D496" t="s">
        <v>108</v>
      </c>
      <c r="E496" t="s">
        <v>108</v>
      </c>
      <c r="F496" t="s">
        <v>108</v>
      </c>
      <c r="G496" t="s">
        <v>108</v>
      </c>
      <c r="H496" t="s">
        <v>119</v>
      </c>
      <c r="I496" t="s">
        <v>108</v>
      </c>
      <c r="J496" t="s">
        <v>108</v>
      </c>
      <c r="K496">
        <v>22.067625</v>
      </c>
      <c r="L496">
        <v>2.2771140000000001</v>
      </c>
      <c r="M496">
        <v>17.724</v>
      </c>
      <c r="N496">
        <v>26.917000000000002</v>
      </c>
      <c r="O496" t="s">
        <v>203</v>
      </c>
      <c r="P496" t="s">
        <v>1021</v>
      </c>
      <c r="Q496">
        <v>4.8490000000000002</v>
      </c>
      <c r="R496">
        <v>4.343</v>
      </c>
      <c r="S496">
        <v>26377</v>
      </c>
      <c r="T496">
        <v>2822</v>
      </c>
      <c r="U496">
        <v>21186</v>
      </c>
      <c r="V496">
        <v>32173</v>
      </c>
      <c r="W496">
        <v>568</v>
      </c>
      <c r="X496">
        <v>128</v>
      </c>
      <c r="Y496">
        <v>0</v>
      </c>
      <c r="Z496">
        <v>0</v>
      </c>
      <c r="AA496">
        <v>0</v>
      </c>
      <c r="AB496">
        <v>1</v>
      </c>
      <c r="AC496" t="s">
        <v>263</v>
      </c>
      <c r="AD496" t="s">
        <v>62</v>
      </c>
      <c r="AE496">
        <v>1.71</v>
      </c>
    </row>
    <row r="497" spans="1:31">
      <c r="A497" t="s">
        <v>1022</v>
      </c>
      <c r="B497">
        <v>2012</v>
      </c>
      <c r="C497" t="s">
        <v>62</v>
      </c>
      <c r="D497" t="s">
        <v>108</v>
      </c>
      <c r="E497" t="s">
        <v>108</v>
      </c>
      <c r="F497" t="s">
        <v>108</v>
      </c>
      <c r="G497" t="s">
        <v>108</v>
      </c>
      <c r="H497" t="s">
        <v>120</v>
      </c>
      <c r="I497" t="s">
        <v>108</v>
      </c>
      <c r="J497" t="s">
        <v>108</v>
      </c>
      <c r="K497">
        <v>28.195933</v>
      </c>
      <c r="L497">
        <v>2.437011</v>
      </c>
      <c r="M497">
        <v>23.484999999999999</v>
      </c>
      <c r="N497">
        <v>33.29</v>
      </c>
      <c r="O497" t="s">
        <v>203</v>
      </c>
      <c r="P497" t="s">
        <v>1023</v>
      </c>
      <c r="Q497">
        <v>5.0940000000000003</v>
      </c>
      <c r="R497">
        <v>4.7110000000000003</v>
      </c>
      <c r="S497">
        <v>34574</v>
      </c>
      <c r="T497">
        <v>3552</v>
      </c>
      <c r="U497">
        <v>28797</v>
      </c>
      <c r="V497">
        <v>40820</v>
      </c>
      <c r="W497">
        <v>554</v>
      </c>
      <c r="X497">
        <v>159</v>
      </c>
      <c r="Y497">
        <v>0</v>
      </c>
      <c r="Z497">
        <v>0</v>
      </c>
      <c r="AA497">
        <v>0</v>
      </c>
      <c r="AB497">
        <v>1</v>
      </c>
      <c r="AC497" t="s">
        <v>395</v>
      </c>
      <c r="AD497" t="s">
        <v>62</v>
      </c>
      <c r="AE497">
        <v>1.62</v>
      </c>
    </row>
    <row r="498" spans="1:31">
      <c r="A498" t="s">
        <v>1024</v>
      </c>
      <c r="B498">
        <v>2012</v>
      </c>
      <c r="C498" t="s">
        <v>62</v>
      </c>
      <c r="D498" t="s">
        <v>108</v>
      </c>
      <c r="E498" t="s">
        <v>108</v>
      </c>
      <c r="F498" t="s">
        <v>108</v>
      </c>
      <c r="G498" t="s">
        <v>108</v>
      </c>
      <c r="H498" t="s">
        <v>121</v>
      </c>
      <c r="I498" t="s">
        <v>108</v>
      </c>
      <c r="J498" t="s">
        <v>108</v>
      </c>
      <c r="K498">
        <v>29.520657</v>
      </c>
      <c r="L498">
        <v>3.058961</v>
      </c>
      <c r="M498">
        <v>23.617999999999999</v>
      </c>
      <c r="N498">
        <v>35.976999999999997</v>
      </c>
      <c r="O498" t="s">
        <v>203</v>
      </c>
      <c r="P498" t="s">
        <v>1025</v>
      </c>
      <c r="Q498">
        <v>6.4560000000000004</v>
      </c>
      <c r="R498">
        <v>5.9020000000000001</v>
      </c>
      <c r="S498">
        <v>21827</v>
      </c>
      <c r="T498">
        <v>2793</v>
      </c>
      <c r="U498">
        <v>17463</v>
      </c>
      <c r="V498">
        <v>26600</v>
      </c>
      <c r="W498">
        <v>340</v>
      </c>
      <c r="X498">
        <v>105</v>
      </c>
      <c r="Y498">
        <v>0</v>
      </c>
      <c r="Z498">
        <v>0</v>
      </c>
      <c r="AA498">
        <v>0</v>
      </c>
      <c r="AB498">
        <v>1</v>
      </c>
      <c r="AC498" t="s">
        <v>223</v>
      </c>
      <c r="AD498" t="s">
        <v>62</v>
      </c>
      <c r="AE498">
        <v>1.52</v>
      </c>
    </row>
    <row r="499" spans="1:31">
      <c r="A499" t="s">
        <v>1026</v>
      </c>
      <c r="B499">
        <v>2012</v>
      </c>
      <c r="C499" t="s">
        <v>62</v>
      </c>
      <c r="D499" t="s">
        <v>108</v>
      </c>
      <c r="E499" t="s">
        <v>108</v>
      </c>
      <c r="F499" t="s">
        <v>108</v>
      </c>
      <c r="G499" t="s">
        <v>108</v>
      </c>
      <c r="H499" t="s">
        <v>123</v>
      </c>
      <c r="I499" t="s">
        <v>108</v>
      </c>
      <c r="J499" t="s">
        <v>108</v>
      </c>
      <c r="K499">
        <v>37.174452000000002</v>
      </c>
      <c r="L499">
        <v>5.2566660000000001</v>
      </c>
      <c r="M499">
        <v>26.934999999999999</v>
      </c>
      <c r="N499">
        <v>48.335000000000001</v>
      </c>
      <c r="O499" t="s">
        <v>203</v>
      </c>
      <c r="P499" t="s">
        <v>1027</v>
      </c>
      <c r="Q499">
        <v>11.16</v>
      </c>
      <c r="R499">
        <v>10.24</v>
      </c>
      <c r="S499">
        <v>10490</v>
      </c>
      <c r="T499">
        <v>1927</v>
      </c>
      <c r="U499">
        <v>7600</v>
      </c>
      <c r="V499">
        <v>13639</v>
      </c>
      <c r="W499">
        <v>163</v>
      </c>
      <c r="X499">
        <v>62</v>
      </c>
      <c r="Y499">
        <v>0</v>
      </c>
      <c r="Z499">
        <v>0</v>
      </c>
      <c r="AA499">
        <v>0</v>
      </c>
      <c r="AB499">
        <v>1</v>
      </c>
      <c r="AC499" t="s">
        <v>227</v>
      </c>
      <c r="AD499" t="s">
        <v>62</v>
      </c>
      <c r="AE499">
        <v>1.92</v>
      </c>
    </row>
    <row r="500" spans="1:31">
      <c r="A500" t="s">
        <v>1028</v>
      </c>
      <c r="B500">
        <v>2012</v>
      </c>
      <c r="C500" t="s">
        <v>62</v>
      </c>
      <c r="D500" t="s">
        <v>108</v>
      </c>
      <c r="E500" t="s">
        <v>108</v>
      </c>
      <c r="F500" t="s">
        <v>108</v>
      </c>
      <c r="G500" t="s">
        <v>108</v>
      </c>
      <c r="H500" t="s">
        <v>124</v>
      </c>
      <c r="I500" t="s">
        <v>108</v>
      </c>
      <c r="J500" t="s">
        <v>108</v>
      </c>
      <c r="K500">
        <v>34.140579000000002</v>
      </c>
      <c r="L500">
        <v>6.6393509999999996</v>
      </c>
      <c r="M500">
        <v>21.524000000000001</v>
      </c>
      <c r="N500">
        <v>48.646000000000001</v>
      </c>
      <c r="O500" t="s">
        <v>203</v>
      </c>
      <c r="P500" t="s">
        <v>1029</v>
      </c>
      <c r="Q500">
        <v>14.505000000000001</v>
      </c>
      <c r="R500">
        <v>12.617000000000001</v>
      </c>
      <c r="S500">
        <v>4049</v>
      </c>
      <c r="T500">
        <v>941</v>
      </c>
      <c r="U500">
        <v>2553</v>
      </c>
      <c r="V500">
        <v>5770</v>
      </c>
      <c r="W500">
        <v>76</v>
      </c>
      <c r="X500">
        <v>28</v>
      </c>
      <c r="Y500">
        <v>0</v>
      </c>
      <c r="Z500">
        <v>0</v>
      </c>
      <c r="AA500">
        <v>0</v>
      </c>
      <c r="AB500">
        <v>1</v>
      </c>
      <c r="AC500" t="s">
        <v>258</v>
      </c>
      <c r="AD500" t="s">
        <v>62</v>
      </c>
      <c r="AE500">
        <v>1.47</v>
      </c>
    </row>
    <row r="501" spans="1:31">
      <c r="A501" t="s">
        <v>1030</v>
      </c>
      <c r="B501">
        <v>2012</v>
      </c>
      <c r="C501" t="s">
        <v>62</v>
      </c>
      <c r="D501" t="s">
        <v>108</v>
      </c>
      <c r="E501" t="s">
        <v>108</v>
      </c>
      <c r="F501" t="s">
        <v>108</v>
      </c>
      <c r="G501" t="s">
        <v>108</v>
      </c>
      <c r="H501" t="s">
        <v>108</v>
      </c>
      <c r="I501" t="s">
        <v>108</v>
      </c>
      <c r="J501" t="s">
        <v>108</v>
      </c>
      <c r="K501">
        <v>22.635653000000001</v>
      </c>
      <c r="L501">
        <v>1.235962</v>
      </c>
      <c r="M501">
        <v>20.242999999999999</v>
      </c>
      <c r="N501">
        <v>25.17</v>
      </c>
      <c r="O501" t="s">
        <v>203</v>
      </c>
      <c r="P501" t="s">
        <v>1031</v>
      </c>
      <c r="Q501">
        <v>2.5339999999999998</v>
      </c>
      <c r="R501">
        <v>2.3929999999999998</v>
      </c>
      <c r="S501">
        <v>131611</v>
      </c>
      <c r="T501">
        <v>7770</v>
      </c>
      <c r="U501">
        <v>117698</v>
      </c>
      <c r="V501">
        <v>146345</v>
      </c>
      <c r="W501">
        <v>2587</v>
      </c>
      <c r="X501">
        <v>629</v>
      </c>
      <c r="Y501">
        <v>0</v>
      </c>
      <c r="Z501">
        <v>0</v>
      </c>
      <c r="AA501">
        <v>0</v>
      </c>
      <c r="AB501">
        <v>1</v>
      </c>
      <c r="AC501" t="s">
        <v>1032</v>
      </c>
      <c r="AD501" t="s">
        <v>62</v>
      </c>
      <c r="AE501">
        <v>2.2599999999999998</v>
      </c>
    </row>
    <row r="502" spans="1:31">
      <c r="A502" t="s">
        <v>1033</v>
      </c>
      <c r="B502">
        <v>2012</v>
      </c>
      <c r="C502" t="s">
        <v>62</v>
      </c>
      <c r="D502" t="s">
        <v>108</v>
      </c>
      <c r="E502" t="s">
        <v>108</v>
      </c>
      <c r="F502" t="s">
        <v>108</v>
      </c>
      <c r="G502" t="s">
        <v>108</v>
      </c>
      <c r="H502" t="s">
        <v>108</v>
      </c>
      <c r="I502" t="s">
        <v>113</v>
      </c>
      <c r="J502" t="s">
        <v>108</v>
      </c>
      <c r="K502">
        <v>27.910077999999999</v>
      </c>
      <c r="L502">
        <v>1.690755</v>
      </c>
      <c r="M502">
        <v>24.625</v>
      </c>
      <c r="N502">
        <v>31.382000000000001</v>
      </c>
      <c r="O502" t="s">
        <v>203</v>
      </c>
      <c r="P502" t="s">
        <v>171</v>
      </c>
      <c r="Q502">
        <v>3.472</v>
      </c>
      <c r="R502">
        <v>3.2850000000000001</v>
      </c>
      <c r="S502">
        <v>78998</v>
      </c>
      <c r="T502">
        <v>5106</v>
      </c>
      <c r="U502">
        <v>69699</v>
      </c>
      <c r="V502">
        <v>88825</v>
      </c>
      <c r="W502">
        <v>1522</v>
      </c>
      <c r="X502">
        <v>422</v>
      </c>
      <c r="Y502">
        <v>0</v>
      </c>
      <c r="Z502">
        <v>0</v>
      </c>
      <c r="AA502">
        <v>0</v>
      </c>
      <c r="AB502">
        <v>1</v>
      </c>
      <c r="AC502" t="s">
        <v>475</v>
      </c>
      <c r="AD502" t="s">
        <v>62</v>
      </c>
      <c r="AE502">
        <v>2.16</v>
      </c>
    </row>
    <row r="503" spans="1:31">
      <c r="A503" t="s">
        <v>1034</v>
      </c>
      <c r="B503">
        <v>2012</v>
      </c>
      <c r="C503" t="s">
        <v>62</v>
      </c>
      <c r="D503" t="s">
        <v>108</v>
      </c>
      <c r="E503" t="s">
        <v>108</v>
      </c>
      <c r="F503" t="s">
        <v>108</v>
      </c>
      <c r="G503" t="s">
        <v>108</v>
      </c>
      <c r="H503" t="s">
        <v>108</v>
      </c>
      <c r="I503" t="s">
        <v>114</v>
      </c>
      <c r="J503" t="s">
        <v>108</v>
      </c>
      <c r="K503">
        <v>17.63242</v>
      </c>
      <c r="L503">
        <v>1.475228</v>
      </c>
      <c r="M503">
        <v>14.816000000000001</v>
      </c>
      <c r="N503">
        <v>20.738</v>
      </c>
      <c r="O503" t="s">
        <v>203</v>
      </c>
      <c r="P503" t="s">
        <v>1035</v>
      </c>
      <c r="Q503">
        <v>3.1059999999999999</v>
      </c>
      <c r="R503">
        <v>2.8170000000000002</v>
      </c>
      <c r="S503">
        <v>52613</v>
      </c>
      <c r="T503">
        <v>4708</v>
      </c>
      <c r="U503">
        <v>44208</v>
      </c>
      <c r="V503">
        <v>61881</v>
      </c>
      <c r="W503">
        <v>1065</v>
      </c>
      <c r="X503">
        <v>207</v>
      </c>
      <c r="Y503">
        <v>0</v>
      </c>
      <c r="Z503">
        <v>0</v>
      </c>
      <c r="AA503">
        <v>0</v>
      </c>
      <c r="AB503">
        <v>1</v>
      </c>
      <c r="AC503" t="s">
        <v>1036</v>
      </c>
      <c r="AD503" t="s">
        <v>62</v>
      </c>
      <c r="AE503">
        <v>1.59</v>
      </c>
    </row>
    <row r="504" spans="1:31">
      <c r="A504" t="s">
        <v>1037</v>
      </c>
      <c r="B504">
        <v>2012</v>
      </c>
      <c r="C504" t="s">
        <v>62</v>
      </c>
      <c r="D504" t="s">
        <v>108</v>
      </c>
      <c r="E504" t="s">
        <v>108</v>
      </c>
      <c r="F504" t="s">
        <v>108</v>
      </c>
      <c r="G504" t="s">
        <v>127</v>
      </c>
      <c r="H504" t="s">
        <v>108</v>
      </c>
      <c r="I504" t="s">
        <v>108</v>
      </c>
      <c r="J504" t="s">
        <v>108</v>
      </c>
      <c r="K504">
        <v>23.886676999999999</v>
      </c>
      <c r="L504">
        <v>1.418037</v>
      </c>
      <c r="M504">
        <v>21.141999999999999</v>
      </c>
      <c r="N504">
        <v>26.803000000000001</v>
      </c>
      <c r="O504" t="s">
        <v>203</v>
      </c>
      <c r="P504" t="s">
        <v>1038</v>
      </c>
      <c r="Q504">
        <v>2.9159999999999999</v>
      </c>
      <c r="R504">
        <v>2.7450000000000001</v>
      </c>
      <c r="S504">
        <v>92766</v>
      </c>
      <c r="T504">
        <v>6275</v>
      </c>
      <c r="U504">
        <v>82105</v>
      </c>
      <c r="V504">
        <v>104091</v>
      </c>
      <c r="W504">
        <v>1617</v>
      </c>
      <c r="X504">
        <v>427</v>
      </c>
      <c r="Y504">
        <v>0</v>
      </c>
      <c r="Z504">
        <v>0</v>
      </c>
      <c r="AA504">
        <v>0</v>
      </c>
      <c r="AB504">
        <v>1</v>
      </c>
      <c r="AC504" t="s">
        <v>665</v>
      </c>
      <c r="AD504" t="s">
        <v>62</v>
      </c>
      <c r="AE504">
        <v>1.79</v>
      </c>
    </row>
    <row r="505" spans="1:31">
      <c r="A505" t="s">
        <v>1039</v>
      </c>
      <c r="B505">
        <v>2012</v>
      </c>
      <c r="C505" t="s">
        <v>62</v>
      </c>
      <c r="D505" t="s">
        <v>108</v>
      </c>
      <c r="E505" t="s">
        <v>108</v>
      </c>
      <c r="F505" t="s">
        <v>108</v>
      </c>
      <c r="G505" t="s">
        <v>127</v>
      </c>
      <c r="H505" t="s">
        <v>108</v>
      </c>
      <c r="I505" t="s">
        <v>113</v>
      </c>
      <c r="J505" t="s">
        <v>108</v>
      </c>
      <c r="K505">
        <v>31.877962</v>
      </c>
      <c r="L505">
        <v>2.111872</v>
      </c>
      <c r="M505">
        <v>27.759</v>
      </c>
      <c r="N505">
        <v>36.218000000000004</v>
      </c>
      <c r="O505" t="s">
        <v>203</v>
      </c>
      <c r="P505" t="s">
        <v>1040</v>
      </c>
      <c r="Q505">
        <v>4.34</v>
      </c>
      <c r="R505">
        <v>4.1189999999999998</v>
      </c>
      <c r="S505">
        <v>61030</v>
      </c>
      <c r="T505">
        <v>4636</v>
      </c>
      <c r="U505">
        <v>53145</v>
      </c>
      <c r="V505">
        <v>69340</v>
      </c>
      <c r="W505">
        <v>937</v>
      </c>
      <c r="X505">
        <v>293</v>
      </c>
      <c r="Y505">
        <v>0</v>
      </c>
      <c r="Z505">
        <v>0</v>
      </c>
      <c r="AA505">
        <v>0</v>
      </c>
      <c r="AB505">
        <v>1</v>
      </c>
      <c r="AC505" t="s">
        <v>1041</v>
      </c>
      <c r="AD505" t="s">
        <v>62</v>
      </c>
      <c r="AE505">
        <v>1.92</v>
      </c>
    </row>
    <row r="506" spans="1:31">
      <c r="A506" t="s">
        <v>1042</v>
      </c>
      <c r="B506">
        <v>2012</v>
      </c>
      <c r="C506" t="s">
        <v>62</v>
      </c>
      <c r="D506" t="s">
        <v>108</v>
      </c>
      <c r="E506" t="s">
        <v>108</v>
      </c>
      <c r="F506" t="s">
        <v>108</v>
      </c>
      <c r="G506" t="s">
        <v>127</v>
      </c>
      <c r="H506" t="s">
        <v>108</v>
      </c>
      <c r="I506" t="s">
        <v>114</v>
      </c>
      <c r="J506" t="s">
        <v>108</v>
      </c>
      <c r="K506">
        <v>16.116817999999999</v>
      </c>
      <c r="L506">
        <v>1.5770200000000001</v>
      </c>
      <c r="M506">
        <v>13.127000000000001</v>
      </c>
      <c r="N506">
        <v>19.48</v>
      </c>
      <c r="O506" t="s">
        <v>203</v>
      </c>
      <c r="P506" t="s">
        <v>1043</v>
      </c>
      <c r="Q506">
        <v>3.363</v>
      </c>
      <c r="R506">
        <v>2.99</v>
      </c>
      <c r="S506">
        <v>31735</v>
      </c>
      <c r="T506">
        <v>3423</v>
      </c>
      <c r="U506">
        <v>25848</v>
      </c>
      <c r="V506">
        <v>38357</v>
      </c>
      <c r="W506">
        <v>680</v>
      </c>
      <c r="X506">
        <v>134</v>
      </c>
      <c r="Y506">
        <v>0</v>
      </c>
      <c r="Z506">
        <v>0</v>
      </c>
      <c r="AA506">
        <v>0</v>
      </c>
      <c r="AB506">
        <v>1</v>
      </c>
      <c r="AC506" t="s">
        <v>394</v>
      </c>
      <c r="AD506" t="s">
        <v>62</v>
      </c>
      <c r="AE506">
        <v>1.25</v>
      </c>
    </row>
    <row r="507" spans="1:31">
      <c r="A507" t="s">
        <v>1044</v>
      </c>
      <c r="B507">
        <v>2012</v>
      </c>
      <c r="C507" t="s">
        <v>62</v>
      </c>
      <c r="D507" t="s">
        <v>108</v>
      </c>
      <c r="E507" t="s">
        <v>108</v>
      </c>
      <c r="F507" t="s">
        <v>129</v>
      </c>
      <c r="G507" t="s">
        <v>108</v>
      </c>
      <c r="H507" t="s">
        <v>108</v>
      </c>
      <c r="I507" t="s">
        <v>108</v>
      </c>
      <c r="J507" t="s">
        <v>108</v>
      </c>
      <c r="K507">
        <v>21.222078</v>
      </c>
      <c r="L507">
        <v>5.0861470000000004</v>
      </c>
      <c r="M507">
        <v>12.077</v>
      </c>
      <c r="N507">
        <v>33.100999999999999</v>
      </c>
      <c r="O507" t="s">
        <v>203</v>
      </c>
      <c r="P507" t="s">
        <v>1045</v>
      </c>
      <c r="Q507">
        <v>11.879</v>
      </c>
      <c r="R507">
        <v>9.1449999999999996</v>
      </c>
      <c r="S507">
        <v>7991</v>
      </c>
      <c r="T507">
        <v>2401</v>
      </c>
      <c r="U507">
        <v>4547</v>
      </c>
      <c r="V507">
        <v>12463</v>
      </c>
      <c r="W507">
        <v>92</v>
      </c>
      <c r="X507">
        <v>18</v>
      </c>
      <c r="Y507">
        <v>0</v>
      </c>
      <c r="Z507">
        <v>0</v>
      </c>
      <c r="AA507">
        <v>0</v>
      </c>
      <c r="AB507">
        <v>1</v>
      </c>
      <c r="AC507" t="s">
        <v>378</v>
      </c>
      <c r="AD507" t="s">
        <v>62</v>
      </c>
      <c r="AE507">
        <v>1.41</v>
      </c>
    </row>
    <row r="508" spans="1:31">
      <c r="A508" t="s">
        <v>1046</v>
      </c>
      <c r="B508">
        <v>2012</v>
      </c>
      <c r="C508" t="s">
        <v>62</v>
      </c>
      <c r="D508" t="s">
        <v>108</v>
      </c>
      <c r="E508" t="s">
        <v>108</v>
      </c>
      <c r="F508" t="s">
        <v>129</v>
      </c>
      <c r="G508" t="s">
        <v>108</v>
      </c>
      <c r="H508" t="s">
        <v>108</v>
      </c>
      <c r="I508" t="s">
        <v>114</v>
      </c>
      <c r="J508" t="s">
        <v>108</v>
      </c>
      <c r="K508">
        <v>21.242621</v>
      </c>
      <c r="L508">
        <v>5.9957219999999998</v>
      </c>
      <c r="M508">
        <v>10.705</v>
      </c>
      <c r="N508">
        <v>35.576000000000001</v>
      </c>
      <c r="O508" t="s">
        <v>203</v>
      </c>
      <c r="P508" t="s">
        <v>1047</v>
      </c>
      <c r="Q508">
        <v>14.334</v>
      </c>
      <c r="R508">
        <v>10.538</v>
      </c>
      <c r="S508">
        <v>6388</v>
      </c>
      <c r="T508">
        <v>2180</v>
      </c>
      <c r="U508">
        <v>3219</v>
      </c>
      <c r="V508">
        <v>10699</v>
      </c>
      <c r="W508">
        <v>64</v>
      </c>
      <c r="X508">
        <v>13</v>
      </c>
      <c r="Y508">
        <v>0</v>
      </c>
      <c r="Z508">
        <v>0</v>
      </c>
      <c r="AA508">
        <v>0</v>
      </c>
      <c r="AB508">
        <v>1</v>
      </c>
      <c r="AC508" t="s">
        <v>324</v>
      </c>
      <c r="AD508" t="s">
        <v>62</v>
      </c>
      <c r="AE508">
        <v>1.35</v>
      </c>
    </row>
    <row r="509" spans="1:31">
      <c r="A509" t="s">
        <v>1048</v>
      </c>
      <c r="B509">
        <v>2012</v>
      </c>
      <c r="C509" t="s">
        <v>62</v>
      </c>
      <c r="D509" t="s">
        <v>108</v>
      </c>
      <c r="E509" t="s">
        <v>130</v>
      </c>
      <c r="F509" t="s">
        <v>108</v>
      </c>
      <c r="G509" t="s">
        <v>108</v>
      </c>
      <c r="H509" t="s">
        <v>108</v>
      </c>
      <c r="I509" t="s">
        <v>108</v>
      </c>
      <c r="J509" t="s">
        <v>108</v>
      </c>
      <c r="K509">
        <v>10.578747</v>
      </c>
      <c r="L509">
        <v>2.7099579999999999</v>
      </c>
      <c r="M509">
        <v>5.86</v>
      </c>
      <c r="N509">
        <v>17.2</v>
      </c>
      <c r="O509" t="s">
        <v>203</v>
      </c>
      <c r="P509" t="s">
        <v>1049</v>
      </c>
      <c r="Q509">
        <v>6.6210000000000004</v>
      </c>
      <c r="R509">
        <v>4.718</v>
      </c>
      <c r="S509">
        <v>4964</v>
      </c>
      <c r="T509">
        <v>1274</v>
      </c>
      <c r="U509">
        <v>2750</v>
      </c>
      <c r="V509">
        <v>8071</v>
      </c>
      <c r="W509">
        <v>209</v>
      </c>
      <c r="X509">
        <v>24</v>
      </c>
      <c r="Y509">
        <v>0</v>
      </c>
      <c r="Z509">
        <v>0</v>
      </c>
      <c r="AA509">
        <v>0</v>
      </c>
      <c r="AB509">
        <v>1</v>
      </c>
      <c r="AC509" t="s">
        <v>254</v>
      </c>
      <c r="AD509" t="s">
        <v>62</v>
      </c>
      <c r="AE509">
        <v>1.61</v>
      </c>
    </row>
    <row r="510" spans="1:31">
      <c r="A510" t="s">
        <v>1050</v>
      </c>
      <c r="B510">
        <v>2012</v>
      </c>
      <c r="C510" t="s">
        <v>62</v>
      </c>
      <c r="D510" t="s">
        <v>108</v>
      </c>
      <c r="E510" t="s">
        <v>130</v>
      </c>
      <c r="F510" t="s">
        <v>108</v>
      </c>
      <c r="G510" t="s">
        <v>108</v>
      </c>
      <c r="H510" t="s">
        <v>108</v>
      </c>
      <c r="I510" t="s">
        <v>113</v>
      </c>
      <c r="J510" t="s">
        <v>108</v>
      </c>
      <c r="K510">
        <v>13.115594</v>
      </c>
      <c r="L510">
        <v>4.4330610000000004</v>
      </c>
      <c r="M510">
        <v>5.7140000000000004</v>
      </c>
      <c r="N510">
        <v>24.507000000000001</v>
      </c>
      <c r="O510" t="s">
        <v>203</v>
      </c>
      <c r="P510" t="s">
        <v>1051</v>
      </c>
      <c r="Q510">
        <v>11.391</v>
      </c>
      <c r="R510">
        <v>7.4020000000000001</v>
      </c>
      <c r="S510">
        <v>2983</v>
      </c>
      <c r="T510">
        <v>1049</v>
      </c>
      <c r="U510">
        <v>1300</v>
      </c>
      <c r="V510">
        <v>5574</v>
      </c>
      <c r="W510">
        <v>113</v>
      </c>
      <c r="X510">
        <v>15</v>
      </c>
      <c r="Y510">
        <v>0</v>
      </c>
      <c r="Z510">
        <v>0</v>
      </c>
      <c r="AA510">
        <v>0</v>
      </c>
      <c r="AB510">
        <v>1</v>
      </c>
      <c r="AC510" t="s">
        <v>458</v>
      </c>
      <c r="AD510" t="s">
        <v>62</v>
      </c>
      <c r="AE510">
        <v>1.93</v>
      </c>
    </row>
    <row r="511" spans="1:31">
      <c r="A511" t="s">
        <v>1052</v>
      </c>
      <c r="B511">
        <v>2012</v>
      </c>
      <c r="C511" t="s">
        <v>62</v>
      </c>
      <c r="D511" t="s">
        <v>108</v>
      </c>
      <c r="E511" t="s">
        <v>130</v>
      </c>
      <c r="F511" t="s">
        <v>108</v>
      </c>
      <c r="G511" t="s">
        <v>108</v>
      </c>
      <c r="H511" t="s">
        <v>108</v>
      </c>
      <c r="I511" t="s">
        <v>114</v>
      </c>
      <c r="J511" t="s">
        <v>108</v>
      </c>
      <c r="K511">
        <v>8.1922890000000006</v>
      </c>
      <c r="L511">
        <v>3.0556320000000001</v>
      </c>
      <c r="M511">
        <v>3.266</v>
      </c>
      <c r="N511">
        <v>16.405000000000001</v>
      </c>
      <c r="O511" t="s">
        <v>203</v>
      </c>
      <c r="P511" t="s">
        <v>1053</v>
      </c>
      <c r="Q511">
        <v>8.2119999999999997</v>
      </c>
      <c r="R511">
        <v>4.9260000000000002</v>
      </c>
      <c r="S511">
        <v>1981</v>
      </c>
      <c r="T511">
        <v>737</v>
      </c>
      <c r="U511">
        <v>790</v>
      </c>
      <c r="V511">
        <v>3966</v>
      </c>
      <c r="W511">
        <v>96</v>
      </c>
      <c r="X511">
        <v>9</v>
      </c>
      <c r="Y511">
        <v>0</v>
      </c>
      <c r="Z511">
        <v>0</v>
      </c>
      <c r="AA511">
        <v>0</v>
      </c>
      <c r="AB511">
        <v>1</v>
      </c>
      <c r="AC511" t="s">
        <v>235</v>
      </c>
      <c r="AD511" t="s">
        <v>62</v>
      </c>
      <c r="AE511">
        <v>1.18</v>
      </c>
    </row>
    <row r="512" spans="1:31">
      <c r="A512" t="s">
        <v>1054</v>
      </c>
      <c r="B512">
        <v>2012</v>
      </c>
      <c r="C512" t="s">
        <v>62</v>
      </c>
      <c r="D512" t="s">
        <v>131</v>
      </c>
      <c r="E512" t="s">
        <v>108</v>
      </c>
      <c r="F512" t="s">
        <v>108</v>
      </c>
      <c r="G512" t="s">
        <v>108</v>
      </c>
      <c r="H512" t="s">
        <v>108</v>
      </c>
      <c r="I512" t="s">
        <v>108</v>
      </c>
      <c r="J512" t="s">
        <v>108</v>
      </c>
      <c r="K512">
        <v>22.273990000000001</v>
      </c>
      <c r="L512">
        <v>2.062246</v>
      </c>
      <c r="M512">
        <v>18.324999999999999</v>
      </c>
      <c r="N512">
        <v>26.631</v>
      </c>
      <c r="O512" t="s">
        <v>203</v>
      </c>
      <c r="P512" t="s">
        <v>1055</v>
      </c>
      <c r="Q512">
        <v>4.3570000000000002</v>
      </c>
      <c r="R512">
        <v>3.9489999999999998</v>
      </c>
      <c r="S512">
        <v>35889</v>
      </c>
      <c r="T512">
        <v>3462</v>
      </c>
      <c r="U512">
        <v>29527</v>
      </c>
      <c r="V512">
        <v>42909</v>
      </c>
      <c r="W512">
        <v>989</v>
      </c>
      <c r="X512">
        <v>225</v>
      </c>
      <c r="Y512">
        <v>0</v>
      </c>
      <c r="Z512">
        <v>0</v>
      </c>
      <c r="AA512">
        <v>0</v>
      </c>
      <c r="AB512">
        <v>1</v>
      </c>
      <c r="AC512" t="s">
        <v>210</v>
      </c>
      <c r="AD512" t="s">
        <v>62</v>
      </c>
      <c r="AE512">
        <v>2.4300000000000002</v>
      </c>
    </row>
    <row r="513" spans="1:31">
      <c r="A513" t="s">
        <v>1056</v>
      </c>
      <c r="B513">
        <v>2012</v>
      </c>
      <c r="C513" t="s">
        <v>62</v>
      </c>
      <c r="D513" t="s">
        <v>131</v>
      </c>
      <c r="E513" t="s">
        <v>108</v>
      </c>
      <c r="F513" t="s">
        <v>108</v>
      </c>
      <c r="G513" t="s">
        <v>108</v>
      </c>
      <c r="H513" t="s">
        <v>108</v>
      </c>
      <c r="I513" t="s">
        <v>113</v>
      </c>
      <c r="J513" t="s">
        <v>108</v>
      </c>
      <c r="K513">
        <v>22.438312</v>
      </c>
      <c r="L513">
        <v>2.077661</v>
      </c>
      <c r="M513">
        <v>18.46</v>
      </c>
      <c r="N513">
        <v>26.826000000000001</v>
      </c>
      <c r="O513" t="s">
        <v>203</v>
      </c>
      <c r="P513" t="s">
        <v>128</v>
      </c>
      <c r="Q513">
        <v>4.3869999999999996</v>
      </c>
      <c r="R513">
        <v>3.9780000000000002</v>
      </c>
      <c r="S513">
        <v>20123</v>
      </c>
      <c r="T513">
        <v>1796</v>
      </c>
      <c r="U513">
        <v>16555</v>
      </c>
      <c r="V513">
        <v>24058</v>
      </c>
      <c r="W513">
        <v>661</v>
      </c>
      <c r="X513">
        <v>157</v>
      </c>
      <c r="Y513">
        <v>0</v>
      </c>
      <c r="Z513">
        <v>0</v>
      </c>
      <c r="AA513">
        <v>0</v>
      </c>
      <c r="AB513">
        <v>1</v>
      </c>
      <c r="AC513" t="s">
        <v>1057</v>
      </c>
      <c r="AD513" t="s">
        <v>62</v>
      </c>
      <c r="AE513">
        <v>1.64</v>
      </c>
    </row>
    <row r="514" spans="1:31">
      <c r="A514" t="s">
        <v>1058</v>
      </c>
      <c r="B514">
        <v>2012</v>
      </c>
      <c r="C514" t="s">
        <v>62</v>
      </c>
      <c r="D514" t="s">
        <v>131</v>
      </c>
      <c r="E514" t="s">
        <v>108</v>
      </c>
      <c r="F514" t="s">
        <v>108</v>
      </c>
      <c r="G514" t="s">
        <v>108</v>
      </c>
      <c r="H514" t="s">
        <v>108</v>
      </c>
      <c r="I514" t="s">
        <v>114</v>
      </c>
      <c r="J514" t="s">
        <v>108</v>
      </c>
      <c r="K514">
        <v>22.067724999999999</v>
      </c>
      <c r="L514">
        <v>4.1751180000000003</v>
      </c>
      <c r="M514">
        <v>14.35</v>
      </c>
      <c r="N514">
        <v>31.521999999999998</v>
      </c>
      <c r="O514" t="s">
        <v>203</v>
      </c>
      <c r="P514" t="s">
        <v>1059</v>
      </c>
      <c r="Q514">
        <v>9.4540000000000006</v>
      </c>
      <c r="R514">
        <v>7.718</v>
      </c>
      <c r="S514">
        <v>15766</v>
      </c>
      <c r="T514">
        <v>3153</v>
      </c>
      <c r="U514">
        <v>10252</v>
      </c>
      <c r="V514">
        <v>22521</v>
      </c>
      <c r="W514">
        <v>328</v>
      </c>
      <c r="X514">
        <v>68</v>
      </c>
      <c r="Y514">
        <v>0</v>
      </c>
      <c r="Z514">
        <v>0</v>
      </c>
      <c r="AA514">
        <v>0</v>
      </c>
      <c r="AB514">
        <v>1</v>
      </c>
      <c r="AC514" t="s">
        <v>601</v>
      </c>
      <c r="AD514" t="s">
        <v>62</v>
      </c>
      <c r="AE514">
        <v>3.31</v>
      </c>
    </row>
    <row r="515" spans="1:31">
      <c r="A515" t="s">
        <v>1060</v>
      </c>
      <c r="B515">
        <v>2006</v>
      </c>
      <c r="C515" t="s">
        <v>1061</v>
      </c>
      <c r="D515" t="s">
        <v>108</v>
      </c>
      <c r="E515" t="s">
        <v>108</v>
      </c>
      <c r="F515" t="s">
        <v>108</v>
      </c>
      <c r="G515" t="s">
        <v>108</v>
      </c>
      <c r="H515" t="s">
        <v>109</v>
      </c>
      <c r="I515" t="s">
        <v>108</v>
      </c>
      <c r="J515" t="s">
        <v>108</v>
      </c>
      <c r="K515">
        <v>11.248175</v>
      </c>
      <c r="L515">
        <v>2.9314149999999999</v>
      </c>
      <c r="M515">
        <v>6.1479999999999997</v>
      </c>
      <c r="N515">
        <v>18.425000000000001</v>
      </c>
      <c r="O515" t="s">
        <v>203</v>
      </c>
      <c r="P515" t="s">
        <v>1062</v>
      </c>
      <c r="Q515">
        <v>7.1769999999999996</v>
      </c>
      <c r="R515">
        <v>5.0999999999999996</v>
      </c>
      <c r="S515">
        <v>8030</v>
      </c>
      <c r="T515">
        <v>2183</v>
      </c>
      <c r="U515">
        <v>4389</v>
      </c>
      <c r="V515">
        <v>13154</v>
      </c>
      <c r="W515">
        <v>230</v>
      </c>
      <c r="X515">
        <v>21</v>
      </c>
      <c r="Y515">
        <v>0</v>
      </c>
      <c r="Z515">
        <v>0</v>
      </c>
      <c r="AA515">
        <v>0</v>
      </c>
      <c r="AB515">
        <v>1</v>
      </c>
      <c r="AC515" t="s">
        <v>444</v>
      </c>
      <c r="AD515" t="s">
        <v>1063</v>
      </c>
      <c r="AE515">
        <v>1.97</v>
      </c>
    </row>
    <row r="516" spans="1:31">
      <c r="A516" t="s">
        <v>1064</v>
      </c>
      <c r="B516">
        <v>2006</v>
      </c>
      <c r="C516" t="s">
        <v>1061</v>
      </c>
      <c r="D516" t="s">
        <v>108</v>
      </c>
      <c r="E516" t="s">
        <v>108</v>
      </c>
      <c r="F516" t="s">
        <v>108</v>
      </c>
      <c r="G516" t="s">
        <v>108</v>
      </c>
      <c r="H516" t="s">
        <v>115</v>
      </c>
      <c r="I516" t="s">
        <v>108</v>
      </c>
      <c r="J516" t="s">
        <v>108</v>
      </c>
      <c r="K516">
        <v>12.931493</v>
      </c>
      <c r="L516">
        <v>2.6133890000000002</v>
      </c>
      <c r="M516">
        <v>8.2240000000000002</v>
      </c>
      <c r="N516">
        <v>19.021999999999998</v>
      </c>
      <c r="O516" t="s">
        <v>203</v>
      </c>
      <c r="P516" t="s">
        <v>1015</v>
      </c>
      <c r="Q516">
        <v>6.09</v>
      </c>
      <c r="R516">
        <v>4.7069999999999999</v>
      </c>
      <c r="S516">
        <v>11940</v>
      </c>
      <c r="T516">
        <v>2570</v>
      </c>
      <c r="U516">
        <v>7594</v>
      </c>
      <c r="V516">
        <v>17564</v>
      </c>
      <c r="W516">
        <v>346</v>
      </c>
      <c r="X516">
        <v>36</v>
      </c>
      <c r="Y516">
        <v>0</v>
      </c>
      <c r="Z516">
        <v>0</v>
      </c>
      <c r="AA516">
        <v>0</v>
      </c>
      <c r="AB516">
        <v>1</v>
      </c>
      <c r="AC516" t="s">
        <v>489</v>
      </c>
      <c r="AD516" t="s">
        <v>1063</v>
      </c>
      <c r="AE516">
        <v>2.09</v>
      </c>
    </row>
    <row r="517" spans="1:31">
      <c r="A517" t="s">
        <v>1065</v>
      </c>
      <c r="B517">
        <v>2006</v>
      </c>
      <c r="C517" t="s">
        <v>1061</v>
      </c>
      <c r="D517" t="s">
        <v>108</v>
      </c>
      <c r="E517" t="s">
        <v>108</v>
      </c>
      <c r="F517" t="s">
        <v>108</v>
      </c>
      <c r="G517" t="s">
        <v>108</v>
      </c>
      <c r="H517" t="s">
        <v>117</v>
      </c>
      <c r="I517" t="s">
        <v>108</v>
      </c>
      <c r="J517" t="s">
        <v>108</v>
      </c>
      <c r="K517">
        <v>8.9261409999999994</v>
      </c>
      <c r="L517">
        <v>1.749031</v>
      </c>
      <c r="M517">
        <v>5.7880000000000003</v>
      </c>
      <c r="N517">
        <v>13.015000000000001</v>
      </c>
      <c r="O517" t="s">
        <v>203</v>
      </c>
      <c r="P517" t="s">
        <v>1066</v>
      </c>
      <c r="Q517">
        <v>4.0890000000000004</v>
      </c>
      <c r="R517">
        <v>3.1379999999999999</v>
      </c>
      <c r="S517">
        <v>15104</v>
      </c>
      <c r="T517">
        <v>3035</v>
      </c>
      <c r="U517">
        <v>9795</v>
      </c>
      <c r="V517">
        <v>22022</v>
      </c>
      <c r="W517">
        <v>759</v>
      </c>
      <c r="X517">
        <v>60</v>
      </c>
      <c r="Y517">
        <v>0</v>
      </c>
      <c r="Z517">
        <v>0</v>
      </c>
      <c r="AA517">
        <v>0</v>
      </c>
      <c r="AB517">
        <v>1</v>
      </c>
      <c r="AC517" t="s">
        <v>798</v>
      </c>
      <c r="AD517" t="s">
        <v>1063</v>
      </c>
      <c r="AE517">
        <v>2.85</v>
      </c>
    </row>
    <row r="518" spans="1:31">
      <c r="A518" t="s">
        <v>1067</v>
      </c>
      <c r="B518">
        <v>2006</v>
      </c>
      <c r="C518" t="s">
        <v>1061</v>
      </c>
      <c r="D518" t="s">
        <v>108</v>
      </c>
      <c r="E518" t="s">
        <v>108</v>
      </c>
      <c r="F518" t="s">
        <v>108</v>
      </c>
      <c r="G518" t="s">
        <v>108</v>
      </c>
      <c r="H518" t="s">
        <v>119</v>
      </c>
      <c r="I518" t="s">
        <v>108</v>
      </c>
      <c r="J518" t="s">
        <v>108</v>
      </c>
      <c r="K518">
        <v>10.450251</v>
      </c>
      <c r="L518">
        <v>1.5116780000000001</v>
      </c>
      <c r="M518">
        <v>7.6619999999999999</v>
      </c>
      <c r="N518">
        <v>13.824</v>
      </c>
      <c r="O518" t="s">
        <v>203</v>
      </c>
      <c r="P518" t="s">
        <v>1068</v>
      </c>
      <c r="Q518">
        <v>3.3740000000000001</v>
      </c>
      <c r="R518">
        <v>2.7879999999999998</v>
      </c>
      <c r="S518">
        <v>16520</v>
      </c>
      <c r="T518">
        <v>2497</v>
      </c>
      <c r="U518">
        <v>12113</v>
      </c>
      <c r="V518">
        <v>21854</v>
      </c>
      <c r="W518">
        <v>775</v>
      </c>
      <c r="X518">
        <v>68</v>
      </c>
      <c r="Y518">
        <v>0</v>
      </c>
      <c r="Z518">
        <v>0</v>
      </c>
      <c r="AA518">
        <v>0</v>
      </c>
      <c r="AB518">
        <v>1</v>
      </c>
      <c r="AC518" t="s">
        <v>270</v>
      </c>
      <c r="AD518" t="s">
        <v>1063</v>
      </c>
      <c r="AE518">
        <v>1.89</v>
      </c>
    </row>
    <row r="519" spans="1:31">
      <c r="A519" t="s">
        <v>1069</v>
      </c>
      <c r="B519">
        <v>2006</v>
      </c>
      <c r="C519" t="s">
        <v>1061</v>
      </c>
      <c r="D519" t="s">
        <v>108</v>
      </c>
      <c r="E519" t="s">
        <v>108</v>
      </c>
      <c r="F519" t="s">
        <v>108</v>
      </c>
      <c r="G519" t="s">
        <v>108</v>
      </c>
      <c r="H519" t="s">
        <v>120</v>
      </c>
      <c r="I519" t="s">
        <v>108</v>
      </c>
      <c r="J519" t="s">
        <v>108</v>
      </c>
      <c r="K519">
        <v>7.6693179999999996</v>
      </c>
      <c r="L519">
        <v>1.2730410000000001</v>
      </c>
      <c r="M519">
        <v>5.3559999999999999</v>
      </c>
      <c r="N519">
        <v>10.574</v>
      </c>
      <c r="O519" t="s">
        <v>203</v>
      </c>
      <c r="P519" t="s">
        <v>1070</v>
      </c>
      <c r="Q519">
        <v>2.9039999999999999</v>
      </c>
      <c r="R519">
        <v>2.3130000000000002</v>
      </c>
      <c r="S519">
        <v>10375</v>
      </c>
      <c r="T519">
        <v>1835</v>
      </c>
      <c r="U519">
        <v>7246</v>
      </c>
      <c r="V519">
        <v>14304</v>
      </c>
      <c r="W519">
        <v>575</v>
      </c>
      <c r="X519">
        <v>37</v>
      </c>
      <c r="Y519">
        <v>0</v>
      </c>
      <c r="Z519">
        <v>0</v>
      </c>
      <c r="AA519">
        <v>0</v>
      </c>
      <c r="AB519">
        <v>1</v>
      </c>
      <c r="AC519" t="s">
        <v>332</v>
      </c>
      <c r="AD519" t="s">
        <v>1063</v>
      </c>
      <c r="AE519">
        <v>1.31</v>
      </c>
    </row>
    <row r="520" spans="1:31">
      <c r="A520" t="s">
        <v>1072</v>
      </c>
      <c r="B520">
        <v>2006</v>
      </c>
      <c r="C520" t="s">
        <v>1061</v>
      </c>
      <c r="D520" t="s">
        <v>108</v>
      </c>
      <c r="E520" t="s">
        <v>108</v>
      </c>
      <c r="F520" t="s">
        <v>108</v>
      </c>
      <c r="G520" t="s">
        <v>108</v>
      </c>
      <c r="H520" t="s">
        <v>121</v>
      </c>
      <c r="I520" t="s">
        <v>108</v>
      </c>
      <c r="J520" t="s">
        <v>108</v>
      </c>
      <c r="K520">
        <v>7.717015</v>
      </c>
      <c r="L520">
        <v>1.8328409999999999</v>
      </c>
      <c r="M520">
        <v>4.51</v>
      </c>
      <c r="N520">
        <v>12.162000000000001</v>
      </c>
      <c r="O520" t="s">
        <v>203</v>
      </c>
      <c r="P520" t="s">
        <v>1073</v>
      </c>
      <c r="Q520">
        <v>4.4450000000000003</v>
      </c>
      <c r="R520">
        <v>3.2069999999999999</v>
      </c>
      <c r="S520">
        <v>5545</v>
      </c>
      <c r="T520">
        <v>1399</v>
      </c>
      <c r="U520">
        <v>3241</v>
      </c>
      <c r="V520">
        <v>8739</v>
      </c>
      <c r="W520">
        <v>340</v>
      </c>
      <c r="X520">
        <v>27</v>
      </c>
      <c r="Y520">
        <v>0</v>
      </c>
      <c r="Z520">
        <v>0</v>
      </c>
      <c r="AA520">
        <v>0</v>
      </c>
      <c r="AB520">
        <v>1</v>
      </c>
      <c r="AC520" t="s">
        <v>443</v>
      </c>
      <c r="AD520" t="s">
        <v>1063</v>
      </c>
      <c r="AE520">
        <v>1.6</v>
      </c>
    </row>
    <row r="521" spans="1:31">
      <c r="A521" t="s">
        <v>1074</v>
      </c>
      <c r="B521">
        <v>2006</v>
      </c>
      <c r="C521" t="s">
        <v>1061</v>
      </c>
      <c r="D521" t="s">
        <v>108</v>
      </c>
      <c r="E521" t="s">
        <v>108</v>
      </c>
      <c r="F521" t="s">
        <v>108</v>
      </c>
      <c r="G521" t="s">
        <v>108</v>
      </c>
      <c r="H521" t="s">
        <v>123</v>
      </c>
      <c r="I521" t="s">
        <v>108</v>
      </c>
      <c r="J521" t="s">
        <v>108</v>
      </c>
      <c r="K521">
        <v>13.00482</v>
      </c>
      <c r="L521">
        <v>3.1227770000000001</v>
      </c>
      <c r="M521">
        <v>7.4930000000000003</v>
      </c>
      <c r="N521">
        <v>20.489000000000001</v>
      </c>
      <c r="O521" t="s">
        <v>203</v>
      </c>
      <c r="P521" t="s">
        <v>1075</v>
      </c>
      <c r="Q521">
        <v>7.484</v>
      </c>
      <c r="R521">
        <v>5.5119999999999996</v>
      </c>
      <c r="S521">
        <v>4677</v>
      </c>
      <c r="T521">
        <v>1250</v>
      </c>
      <c r="U521">
        <v>2695</v>
      </c>
      <c r="V521">
        <v>7369</v>
      </c>
      <c r="W521">
        <v>173</v>
      </c>
      <c r="X521">
        <v>20</v>
      </c>
      <c r="Y521">
        <v>0</v>
      </c>
      <c r="Z521">
        <v>0</v>
      </c>
      <c r="AA521">
        <v>0</v>
      </c>
      <c r="AB521">
        <v>1</v>
      </c>
      <c r="AC521" t="s">
        <v>253</v>
      </c>
      <c r="AD521" t="s">
        <v>1063</v>
      </c>
      <c r="AE521">
        <v>1.48</v>
      </c>
    </row>
    <row r="522" spans="1:31">
      <c r="A522" t="s">
        <v>1076</v>
      </c>
      <c r="B522">
        <v>2006</v>
      </c>
      <c r="C522" t="s">
        <v>1061</v>
      </c>
      <c r="D522" t="s">
        <v>108</v>
      </c>
      <c r="E522" t="s">
        <v>108</v>
      </c>
      <c r="F522" t="s">
        <v>108</v>
      </c>
      <c r="G522" t="s">
        <v>108</v>
      </c>
      <c r="H522" t="s">
        <v>124</v>
      </c>
      <c r="I522" t="s">
        <v>108</v>
      </c>
      <c r="J522" t="s">
        <v>108</v>
      </c>
      <c r="K522">
        <v>18.328759999999999</v>
      </c>
      <c r="L522">
        <v>5.8323159999999996</v>
      </c>
      <c r="M522">
        <v>8.3610000000000007</v>
      </c>
      <c r="N522">
        <v>32.743000000000002</v>
      </c>
      <c r="O522" t="s">
        <v>203</v>
      </c>
      <c r="P522" t="s">
        <v>1077</v>
      </c>
      <c r="Q522">
        <v>14.414</v>
      </c>
      <c r="R522">
        <v>9.968</v>
      </c>
      <c r="S522">
        <v>2169</v>
      </c>
      <c r="T522">
        <v>776</v>
      </c>
      <c r="U522">
        <v>990</v>
      </c>
      <c r="V522">
        <v>3876</v>
      </c>
      <c r="W522">
        <v>63</v>
      </c>
      <c r="X522">
        <v>9</v>
      </c>
      <c r="Y522">
        <v>0</v>
      </c>
      <c r="Z522">
        <v>0</v>
      </c>
      <c r="AA522">
        <v>0</v>
      </c>
      <c r="AB522">
        <v>1</v>
      </c>
      <c r="AC522" t="s">
        <v>235</v>
      </c>
      <c r="AD522" t="s">
        <v>1063</v>
      </c>
      <c r="AE522">
        <v>1.41</v>
      </c>
    </row>
    <row r="523" spans="1:31">
      <c r="A523" t="s">
        <v>1078</v>
      </c>
      <c r="B523">
        <v>2006</v>
      </c>
      <c r="C523" t="s">
        <v>1061</v>
      </c>
      <c r="D523" t="s">
        <v>108</v>
      </c>
      <c r="E523" t="s">
        <v>108</v>
      </c>
      <c r="F523" t="s">
        <v>108</v>
      </c>
      <c r="G523" t="s">
        <v>108</v>
      </c>
      <c r="H523" t="s">
        <v>108</v>
      </c>
      <c r="I523" t="s">
        <v>108</v>
      </c>
      <c r="J523" t="s">
        <v>108</v>
      </c>
      <c r="K523">
        <v>9.9685819999999996</v>
      </c>
      <c r="L523">
        <v>0.77685300000000002</v>
      </c>
      <c r="M523">
        <v>8.4930000000000003</v>
      </c>
      <c r="N523">
        <v>11.605</v>
      </c>
      <c r="O523" t="s">
        <v>203</v>
      </c>
      <c r="P523" t="s">
        <v>1079</v>
      </c>
      <c r="Q523">
        <v>1.6359999999999999</v>
      </c>
      <c r="R523">
        <v>1.476</v>
      </c>
      <c r="S523">
        <v>74362</v>
      </c>
      <c r="T523">
        <v>5953</v>
      </c>
      <c r="U523">
        <v>63353</v>
      </c>
      <c r="V523">
        <v>86565</v>
      </c>
      <c r="W523">
        <v>3261</v>
      </c>
      <c r="X523">
        <v>278</v>
      </c>
      <c r="Y523">
        <v>0</v>
      </c>
      <c r="Z523">
        <v>0</v>
      </c>
      <c r="AA523">
        <v>0</v>
      </c>
      <c r="AB523">
        <v>1</v>
      </c>
      <c r="AC523" t="s">
        <v>1080</v>
      </c>
      <c r="AD523" t="s">
        <v>1063</v>
      </c>
      <c r="AE523">
        <v>2.19</v>
      </c>
    </row>
    <row r="524" spans="1:31">
      <c r="A524" t="s">
        <v>1081</v>
      </c>
      <c r="B524">
        <v>2006</v>
      </c>
      <c r="C524" t="s">
        <v>1061</v>
      </c>
      <c r="D524" t="s">
        <v>108</v>
      </c>
      <c r="E524" t="s">
        <v>108</v>
      </c>
      <c r="F524" t="s">
        <v>108</v>
      </c>
      <c r="G524" t="s">
        <v>108</v>
      </c>
      <c r="H524" t="s">
        <v>108</v>
      </c>
      <c r="I524" t="s">
        <v>113</v>
      </c>
      <c r="J524" t="s">
        <v>108</v>
      </c>
      <c r="K524">
        <v>10.830232000000001</v>
      </c>
      <c r="L524">
        <v>1.051088</v>
      </c>
      <c r="M524">
        <v>8.8480000000000008</v>
      </c>
      <c r="N524">
        <v>13.08</v>
      </c>
      <c r="O524" t="s">
        <v>203</v>
      </c>
      <c r="P524" t="s">
        <v>1082</v>
      </c>
      <c r="Q524">
        <v>2.25</v>
      </c>
      <c r="R524">
        <v>1.982</v>
      </c>
      <c r="S524">
        <v>39664</v>
      </c>
      <c r="T524">
        <v>4064</v>
      </c>
      <c r="U524">
        <v>32405</v>
      </c>
      <c r="V524">
        <v>47905</v>
      </c>
      <c r="W524">
        <v>1888</v>
      </c>
      <c r="X524">
        <v>159</v>
      </c>
      <c r="Y524">
        <v>0</v>
      </c>
      <c r="Z524">
        <v>0</v>
      </c>
      <c r="AA524">
        <v>0</v>
      </c>
      <c r="AB524">
        <v>1</v>
      </c>
      <c r="AC524" t="s">
        <v>534</v>
      </c>
      <c r="AD524" t="s">
        <v>1063</v>
      </c>
      <c r="AE524">
        <v>2.16</v>
      </c>
    </row>
    <row r="525" spans="1:31">
      <c r="A525" t="s">
        <v>1083</v>
      </c>
      <c r="B525">
        <v>2006</v>
      </c>
      <c r="C525" t="s">
        <v>1061</v>
      </c>
      <c r="D525" t="s">
        <v>108</v>
      </c>
      <c r="E525" t="s">
        <v>108</v>
      </c>
      <c r="F525" t="s">
        <v>108</v>
      </c>
      <c r="G525" t="s">
        <v>108</v>
      </c>
      <c r="H525" t="s">
        <v>108</v>
      </c>
      <c r="I525" t="s">
        <v>114</v>
      </c>
      <c r="J525" t="s">
        <v>108</v>
      </c>
      <c r="K525">
        <v>9.1375410000000006</v>
      </c>
      <c r="L525">
        <v>0.95394599999999996</v>
      </c>
      <c r="M525">
        <v>7.3479999999999999</v>
      </c>
      <c r="N525">
        <v>11.196</v>
      </c>
      <c r="O525" t="s">
        <v>203</v>
      </c>
      <c r="P525" t="s">
        <v>1084</v>
      </c>
      <c r="Q525">
        <v>2.0579999999999998</v>
      </c>
      <c r="R525">
        <v>1.79</v>
      </c>
      <c r="S525">
        <v>34698</v>
      </c>
      <c r="T525">
        <v>3764</v>
      </c>
      <c r="U525">
        <v>27902</v>
      </c>
      <c r="V525">
        <v>42513</v>
      </c>
      <c r="W525">
        <v>1373</v>
      </c>
      <c r="X525">
        <v>119</v>
      </c>
      <c r="Y525">
        <v>0</v>
      </c>
      <c r="Z525">
        <v>0</v>
      </c>
      <c r="AA525">
        <v>0</v>
      </c>
      <c r="AB525">
        <v>1</v>
      </c>
      <c r="AC525" t="s">
        <v>1085</v>
      </c>
      <c r="AD525" t="s">
        <v>1063</v>
      </c>
      <c r="AE525">
        <v>1.5</v>
      </c>
    </row>
    <row r="526" spans="1:31">
      <c r="A526" t="s">
        <v>1086</v>
      </c>
      <c r="B526">
        <v>2006</v>
      </c>
      <c r="C526" t="s">
        <v>1061</v>
      </c>
      <c r="D526" t="s">
        <v>108</v>
      </c>
      <c r="E526" t="s">
        <v>108</v>
      </c>
      <c r="F526" t="s">
        <v>108</v>
      </c>
      <c r="G526" t="s">
        <v>127</v>
      </c>
      <c r="H526" t="s">
        <v>108</v>
      </c>
      <c r="I526" t="s">
        <v>108</v>
      </c>
      <c r="J526" t="s">
        <v>108</v>
      </c>
      <c r="K526">
        <v>10.812158999999999</v>
      </c>
      <c r="L526">
        <v>1.0052019999999999</v>
      </c>
      <c r="M526">
        <v>8.9130000000000003</v>
      </c>
      <c r="N526">
        <v>12.956</v>
      </c>
      <c r="O526" t="s">
        <v>203</v>
      </c>
      <c r="P526" t="s">
        <v>1087</v>
      </c>
      <c r="Q526">
        <v>2.1440000000000001</v>
      </c>
      <c r="R526">
        <v>1.899</v>
      </c>
      <c r="S526">
        <v>61689</v>
      </c>
      <c r="T526">
        <v>5857</v>
      </c>
      <c r="U526">
        <v>50855</v>
      </c>
      <c r="V526">
        <v>73923</v>
      </c>
      <c r="W526">
        <v>2017</v>
      </c>
      <c r="X526">
        <v>194</v>
      </c>
      <c r="Y526">
        <v>0</v>
      </c>
      <c r="Z526">
        <v>0</v>
      </c>
      <c r="AA526">
        <v>0</v>
      </c>
      <c r="AB526">
        <v>1</v>
      </c>
      <c r="AC526" t="s">
        <v>1088</v>
      </c>
      <c r="AD526" t="s">
        <v>1063</v>
      </c>
      <c r="AE526">
        <v>2.11</v>
      </c>
    </row>
    <row r="527" spans="1:31">
      <c r="A527" t="s">
        <v>1089</v>
      </c>
      <c r="B527">
        <v>2006</v>
      </c>
      <c r="C527" t="s">
        <v>1061</v>
      </c>
      <c r="D527" t="s">
        <v>108</v>
      </c>
      <c r="E527" t="s">
        <v>108</v>
      </c>
      <c r="F527" t="s">
        <v>108</v>
      </c>
      <c r="G527" t="s">
        <v>127</v>
      </c>
      <c r="H527" t="s">
        <v>108</v>
      </c>
      <c r="I527" t="s">
        <v>113</v>
      </c>
      <c r="J527" t="s">
        <v>108</v>
      </c>
      <c r="K527">
        <v>11.846011000000001</v>
      </c>
      <c r="L527">
        <v>1.3636919999999999</v>
      </c>
      <c r="M527">
        <v>9.2919999999999998</v>
      </c>
      <c r="N527">
        <v>14.808999999999999</v>
      </c>
      <c r="O527" t="s">
        <v>203</v>
      </c>
      <c r="P527" t="s">
        <v>1090</v>
      </c>
      <c r="Q527">
        <v>2.9630000000000001</v>
      </c>
      <c r="R527">
        <v>2.5539999999999998</v>
      </c>
      <c r="S527">
        <v>33882</v>
      </c>
      <c r="T527">
        <v>4058</v>
      </c>
      <c r="U527">
        <v>26576</v>
      </c>
      <c r="V527">
        <v>42357</v>
      </c>
      <c r="W527">
        <v>1191</v>
      </c>
      <c r="X527">
        <v>114</v>
      </c>
      <c r="Y527">
        <v>0</v>
      </c>
      <c r="Z527">
        <v>0</v>
      </c>
      <c r="AA527">
        <v>0</v>
      </c>
      <c r="AB527">
        <v>1</v>
      </c>
      <c r="AC527" t="s">
        <v>1002</v>
      </c>
      <c r="AD527" t="s">
        <v>1063</v>
      </c>
      <c r="AE527">
        <v>2.12</v>
      </c>
    </row>
    <row r="528" spans="1:31">
      <c r="A528" t="s">
        <v>1091</v>
      </c>
      <c r="B528">
        <v>2006</v>
      </c>
      <c r="C528" t="s">
        <v>1061</v>
      </c>
      <c r="D528" t="s">
        <v>108</v>
      </c>
      <c r="E528" t="s">
        <v>108</v>
      </c>
      <c r="F528" t="s">
        <v>108</v>
      </c>
      <c r="G528" t="s">
        <v>127</v>
      </c>
      <c r="H528" t="s">
        <v>108</v>
      </c>
      <c r="I528" t="s">
        <v>114</v>
      </c>
      <c r="J528" t="s">
        <v>108</v>
      </c>
      <c r="K528">
        <v>9.7729049999999997</v>
      </c>
      <c r="L528">
        <v>1.2214149999999999</v>
      </c>
      <c r="M528">
        <v>7.5019999999999998</v>
      </c>
      <c r="N528">
        <v>12.455</v>
      </c>
      <c r="O528" t="s">
        <v>203</v>
      </c>
      <c r="P528" t="s">
        <v>1092</v>
      </c>
      <c r="Q528">
        <v>2.6819999999999999</v>
      </c>
      <c r="R528">
        <v>2.2709999999999999</v>
      </c>
      <c r="S528">
        <v>27807</v>
      </c>
      <c r="T528">
        <v>3611</v>
      </c>
      <c r="U528">
        <v>21345</v>
      </c>
      <c r="V528">
        <v>35437</v>
      </c>
      <c r="W528">
        <v>826</v>
      </c>
      <c r="X528">
        <v>80</v>
      </c>
      <c r="Y528">
        <v>0</v>
      </c>
      <c r="Z528">
        <v>0</v>
      </c>
      <c r="AA528">
        <v>0</v>
      </c>
      <c r="AB528">
        <v>1</v>
      </c>
      <c r="AC528" t="s">
        <v>604</v>
      </c>
      <c r="AD528" t="s">
        <v>1063</v>
      </c>
      <c r="AE528">
        <v>1.4</v>
      </c>
    </row>
    <row r="529" spans="1:31">
      <c r="A529" t="s">
        <v>1093</v>
      </c>
      <c r="B529">
        <v>2006</v>
      </c>
      <c r="C529" t="s">
        <v>1061</v>
      </c>
      <c r="D529" t="s">
        <v>108</v>
      </c>
      <c r="E529" t="s">
        <v>108</v>
      </c>
      <c r="F529" t="s">
        <v>129</v>
      </c>
      <c r="G529" t="s">
        <v>108</v>
      </c>
      <c r="H529" t="s">
        <v>108</v>
      </c>
      <c r="I529" t="s">
        <v>108</v>
      </c>
      <c r="J529" t="s">
        <v>108</v>
      </c>
      <c r="K529">
        <v>8.5090079999999997</v>
      </c>
      <c r="L529">
        <v>2.4635500000000001</v>
      </c>
      <c r="M529">
        <v>4.32</v>
      </c>
      <c r="N529">
        <v>14.726000000000001</v>
      </c>
      <c r="O529" t="s">
        <v>203</v>
      </c>
      <c r="P529" t="s">
        <v>1094</v>
      </c>
      <c r="Q529">
        <v>6.2169999999999996</v>
      </c>
      <c r="R529">
        <v>4.1890000000000001</v>
      </c>
      <c r="S529">
        <v>3118</v>
      </c>
      <c r="T529">
        <v>925</v>
      </c>
      <c r="U529">
        <v>1583</v>
      </c>
      <c r="V529">
        <v>5396</v>
      </c>
      <c r="W529">
        <v>200</v>
      </c>
      <c r="X529">
        <v>20</v>
      </c>
      <c r="Y529">
        <v>0</v>
      </c>
      <c r="Z529">
        <v>0</v>
      </c>
      <c r="AA529">
        <v>0</v>
      </c>
      <c r="AB529">
        <v>1</v>
      </c>
      <c r="AC529" t="s">
        <v>231</v>
      </c>
      <c r="AD529" t="s">
        <v>1063</v>
      </c>
      <c r="AE529">
        <v>1.55</v>
      </c>
    </row>
    <row r="530" spans="1:31">
      <c r="A530" t="s">
        <v>1095</v>
      </c>
      <c r="B530">
        <v>2006</v>
      </c>
      <c r="C530" t="s">
        <v>1061</v>
      </c>
      <c r="D530" t="s">
        <v>108</v>
      </c>
      <c r="E530" t="s">
        <v>108</v>
      </c>
      <c r="F530" t="s">
        <v>129</v>
      </c>
      <c r="G530" t="s">
        <v>108</v>
      </c>
      <c r="H530" t="s">
        <v>108</v>
      </c>
      <c r="I530" t="s">
        <v>113</v>
      </c>
      <c r="J530" t="s">
        <v>108</v>
      </c>
      <c r="K530">
        <v>11.736931</v>
      </c>
      <c r="L530">
        <v>5.6216520000000001</v>
      </c>
      <c r="M530">
        <v>3.234</v>
      </c>
      <c r="N530">
        <v>27.600999999999999</v>
      </c>
      <c r="O530" t="s">
        <v>203</v>
      </c>
      <c r="P530" t="s">
        <v>1096</v>
      </c>
      <c r="Q530">
        <v>15.864000000000001</v>
      </c>
      <c r="R530">
        <v>8.5030000000000001</v>
      </c>
      <c r="S530">
        <v>1102</v>
      </c>
      <c r="T530">
        <v>515</v>
      </c>
      <c r="U530">
        <v>304</v>
      </c>
      <c r="V530">
        <v>2591</v>
      </c>
      <c r="W530">
        <v>55</v>
      </c>
      <c r="X530">
        <v>8</v>
      </c>
      <c r="Y530">
        <v>0</v>
      </c>
      <c r="Z530">
        <v>0</v>
      </c>
      <c r="AA530">
        <v>0</v>
      </c>
      <c r="AB530">
        <v>1</v>
      </c>
      <c r="AC530" t="s">
        <v>282</v>
      </c>
      <c r="AD530" t="s">
        <v>1063</v>
      </c>
      <c r="AE530">
        <v>1.65</v>
      </c>
    </row>
    <row r="531" spans="1:31">
      <c r="A531" t="s">
        <v>1097</v>
      </c>
      <c r="B531">
        <v>2006</v>
      </c>
      <c r="C531" t="s">
        <v>1061</v>
      </c>
      <c r="D531" t="s">
        <v>108</v>
      </c>
      <c r="E531" t="s">
        <v>108</v>
      </c>
      <c r="F531" t="s">
        <v>129</v>
      </c>
      <c r="G531" t="s">
        <v>108</v>
      </c>
      <c r="H531" t="s">
        <v>108</v>
      </c>
      <c r="I531" t="s">
        <v>114</v>
      </c>
      <c r="J531" t="s">
        <v>108</v>
      </c>
      <c r="K531">
        <v>7.3972170000000004</v>
      </c>
      <c r="L531">
        <v>2.5083470000000001</v>
      </c>
      <c r="M531">
        <v>3.27</v>
      </c>
      <c r="N531">
        <v>13.999000000000001</v>
      </c>
      <c r="O531" t="s">
        <v>203</v>
      </c>
      <c r="P531" t="s">
        <v>1098</v>
      </c>
      <c r="Q531">
        <v>6.601</v>
      </c>
      <c r="R531">
        <v>4.1269999999999998</v>
      </c>
      <c r="S531">
        <v>2016</v>
      </c>
      <c r="T531">
        <v>711</v>
      </c>
      <c r="U531">
        <v>891</v>
      </c>
      <c r="V531">
        <v>3815</v>
      </c>
      <c r="W531">
        <v>145</v>
      </c>
      <c r="X531">
        <v>12</v>
      </c>
      <c r="Y531">
        <v>0</v>
      </c>
      <c r="Z531">
        <v>0</v>
      </c>
      <c r="AA531">
        <v>0</v>
      </c>
      <c r="AB531">
        <v>1</v>
      </c>
      <c r="AC531" t="s">
        <v>235</v>
      </c>
      <c r="AD531" t="s">
        <v>1063</v>
      </c>
      <c r="AE531">
        <v>1.32</v>
      </c>
    </row>
    <row r="532" spans="1:31">
      <c r="A532" t="s">
        <v>1099</v>
      </c>
      <c r="B532">
        <v>2006</v>
      </c>
      <c r="C532" t="s">
        <v>1061</v>
      </c>
      <c r="D532" t="s">
        <v>108</v>
      </c>
      <c r="E532" t="s">
        <v>130</v>
      </c>
      <c r="F532" t="s">
        <v>108</v>
      </c>
      <c r="G532" t="s">
        <v>108</v>
      </c>
      <c r="H532" t="s">
        <v>108</v>
      </c>
      <c r="I532" t="s">
        <v>108</v>
      </c>
      <c r="J532" t="s">
        <v>108</v>
      </c>
      <c r="K532">
        <v>11.161244</v>
      </c>
      <c r="L532">
        <v>2.429926</v>
      </c>
      <c r="M532">
        <v>6.835</v>
      </c>
      <c r="N532">
        <v>16.916</v>
      </c>
      <c r="O532" t="s">
        <v>203</v>
      </c>
      <c r="P532" t="s">
        <v>1100</v>
      </c>
      <c r="Q532">
        <v>5.7539999999999996</v>
      </c>
      <c r="R532">
        <v>4.3259999999999996</v>
      </c>
      <c r="S532">
        <v>5981</v>
      </c>
      <c r="T532">
        <v>1372</v>
      </c>
      <c r="U532">
        <v>3662</v>
      </c>
      <c r="V532">
        <v>9064</v>
      </c>
      <c r="W532">
        <v>327</v>
      </c>
      <c r="X532">
        <v>34</v>
      </c>
      <c r="Y532">
        <v>0</v>
      </c>
      <c r="Z532">
        <v>0</v>
      </c>
      <c r="AA532">
        <v>0</v>
      </c>
      <c r="AB532">
        <v>1</v>
      </c>
      <c r="AC532" t="s">
        <v>311</v>
      </c>
      <c r="AD532" t="s">
        <v>1063</v>
      </c>
      <c r="AE532">
        <v>1.94</v>
      </c>
    </row>
    <row r="533" spans="1:31">
      <c r="A533" t="s">
        <v>1101</v>
      </c>
      <c r="B533">
        <v>2006</v>
      </c>
      <c r="C533" t="s">
        <v>1061</v>
      </c>
      <c r="D533" t="s">
        <v>108</v>
      </c>
      <c r="E533" t="s">
        <v>130</v>
      </c>
      <c r="F533" t="s">
        <v>108</v>
      </c>
      <c r="G533" t="s">
        <v>108</v>
      </c>
      <c r="H533" t="s">
        <v>108</v>
      </c>
      <c r="I533" t="s">
        <v>113</v>
      </c>
      <c r="J533" t="s">
        <v>108</v>
      </c>
      <c r="K533">
        <v>14.297245</v>
      </c>
      <c r="L533">
        <v>3.1078549999999998</v>
      </c>
      <c r="M533">
        <v>8.7330000000000005</v>
      </c>
      <c r="N533">
        <v>21.594000000000001</v>
      </c>
      <c r="O533" t="s">
        <v>203</v>
      </c>
      <c r="P533" t="s">
        <v>1102</v>
      </c>
      <c r="Q533">
        <v>7.2960000000000003</v>
      </c>
      <c r="R533">
        <v>5.5640000000000001</v>
      </c>
      <c r="S533">
        <v>3226</v>
      </c>
      <c r="T533">
        <v>792</v>
      </c>
      <c r="U533">
        <v>1970</v>
      </c>
      <c r="V533">
        <v>4872</v>
      </c>
      <c r="W533">
        <v>169</v>
      </c>
      <c r="X533">
        <v>22</v>
      </c>
      <c r="Y533">
        <v>0</v>
      </c>
      <c r="Z533">
        <v>0</v>
      </c>
      <c r="AA533">
        <v>0</v>
      </c>
      <c r="AB533">
        <v>1</v>
      </c>
      <c r="AC533" t="s">
        <v>231</v>
      </c>
      <c r="AD533" t="s">
        <v>1063</v>
      </c>
      <c r="AE533">
        <v>1.32</v>
      </c>
    </row>
    <row r="534" spans="1:31">
      <c r="A534" t="s">
        <v>1103</v>
      </c>
      <c r="B534">
        <v>2006</v>
      </c>
      <c r="C534" t="s">
        <v>1061</v>
      </c>
      <c r="D534" t="s">
        <v>108</v>
      </c>
      <c r="E534" t="s">
        <v>130</v>
      </c>
      <c r="F534" t="s">
        <v>108</v>
      </c>
      <c r="G534" t="s">
        <v>108</v>
      </c>
      <c r="H534" t="s">
        <v>108</v>
      </c>
      <c r="I534" t="s">
        <v>114</v>
      </c>
      <c r="J534" t="s">
        <v>108</v>
      </c>
      <c r="K534">
        <v>8.8801579999999998</v>
      </c>
      <c r="L534">
        <v>3.3443049999999999</v>
      </c>
      <c r="M534">
        <v>3.4830000000000001</v>
      </c>
      <c r="N534">
        <v>17.89</v>
      </c>
      <c r="O534" t="s">
        <v>203</v>
      </c>
      <c r="P534" t="s">
        <v>1104</v>
      </c>
      <c r="Q534">
        <v>9.01</v>
      </c>
      <c r="R534">
        <v>5.3970000000000002</v>
      </c>
      <c r="S534">
        <v>2755</v>
      </c>
      <c r="T534">
        <v>1063</v>
      </c>
      <c r="U534">
        <v>1080</v>
      </c>
      <c r="V534">
        <v>5549</v>
      </c>
      <c r="W534">
        <v>158</v>
      </c>
      <c r="X534">
        <v>12</v>
      </c>
      <c r="Y534">
        <v>0</v>
      </c>
      <c r="Z534">
        <v>0</v>
      </c>
      <c r="AA534">
        <v>0</v>
      </c>
      <c r="AB534">
        <v>1</v>
      </c>
      <c r="AC534" t="s">
        <v>458</v>
      </c>
      <c r="AD534" t="s">
        <v>1063</v>
      </c>
      <c r="AE534">
        <v>2.17</v>
      </c>
    </row>
    <row r="535" spans="1:31">
      <c r="A535" t="s">
        <v>1105</v>
      </c>
      <c r="B535">
        <v>2006</v>
      </c>
      <c r="C535" t="s">
        <v>1061</v>
      </c>
      <c r="D535" t="s">
        <v>131</v>
      </c>
      <c r="E535" t="s">
        <v>108</v>
      </c>
      <c r="F535" t="s">
        <v>108</v>
      </c>
      <c r="G535" t="s">
        <v>108</v>
      </c>
      <c r="H535" t="s">
        <v>108</v>
      </c>
      <c r="I535" t="s">
        <v>108</v>
      </c>
      <c r="J535" t="s">
        <v>108</v>
      </c>
      <c r="K535">
        <v>5.1968800000000002</v>
      </c>
      <c r="L535">
        <v>0.68934499999999999</v>
      </c>
      <c r="M535">
        <v>3.927</v>
      </c>
      <c r="N535">
        <v>6.7279999999999998</v>
      </c>
      <c r="O535" t="s">
        <v>203</v>
      </c>
      <c r="P535" t="s">
        <v>1106</v>
      </c>
      <c r="Q535">
        <v>1.5309999999999999</v>
      </c>
      <c r="R535">
        <v>1.27</v>
      </c>
      <c r="S535">
        <v>9611</v>
      </c>
      <c r="T535">
        <v>1271</v>
      </c>
      <c r="U535">
        <v>7262</v>
      </c>
      <c r="V535">
        <v>12442</v>
      </c>
      <c r="W535">
        <v>1448</v>
      </c>
      <c r="X535">
        <v>87</v>
      </c>
      <c r="Y535">
        <v>0</v>
      </c>
      <c r="Z535">
        <v>0</v>
      </c>
      <c r="AA535">
        <v>0</v>
      </c>
      <c r="AB535">
        <v>1</v>
      </c>
      <c r="AC535" t="s">
        <v>230</v>
      </c>
      <c r="AD535" t="s">
        <v>1063</v>
      </c>
      <c r="AE535">
        <v>1.4</v>
      </c>
    </row>
    <row r="536" spans="1:31">
      <c r="A536" t="s">
        <v>1107</v>
      </c>
      <c r="B536">
        <v>2006</v>
      </c>
      <c r="C536" t="s">
        <v>1061</v>
      </c>
      <c r="D536" t="s">
        <v>131</v>
      </c>
      <c r="E536" t="s">
        <v>108</v>
      </c>
      <c r="F536" t="s">
        <v>108</v>
      </c>
      <c r="G536" t="s">
        <v>108</v>
      </c>
      <c r="H536" t="s">
        <v>108</v>
      </c>
      <c r="I536" t="s">
        <v>113</v>
      </c>
      <c r="J536" t="s">
        <v>108</v>
      </c>
      <c r="K536">
        <v>4.8832079999999998</v>
      </c>
      <c r="L536">
        <v>0.868757</v>
      </c>
      <c r="M536">
        <v>3.3210000000000002</v>
      </c>
      <c r="N536">
        <v>6.8949999999999996</v>
      </c>
      <c r="O536" t="s">
        <v>203</v>
      </c>
      <c r="P536" t="s">
        <v>1108</v>
      </c>
      <c r="Q536">
        <v>2.012</v>
      </c>
      <c r="R536">
        <v>1.5629999999999999</v>
      </c>
      <c r="S536">
        <v>5034</v>
      </c>
      <c r="T536">
        <v>872</v>
      </c>
      <c r="U536">
        <v>3423</v>
      </c>
      <c r="V536">
        <v>7107</v>
      </c>
      <c r="W536">
        <v>963</v>
      </c>
      <c r="X536">
        <v>56</v>
      </c>
      <c r="Y536">
        <v>0</v>
      </c>
      <c r="Z536">
        <v>0</v>
      </c>
      <c r="AA536">
        <v>0</v>
      </c>
      <c r="AB536">
        <v>1</v>
      </c>
      <c r="AC536" t="s">
        <v>253</v>
      </c>
      <c r="AD536" t="s">
        <v>1063</v>
      </c>
      <c r="AE536">
        <v>1.56</v>
      </c>
    </row>
    <row r="537" spans="1:31">
      <c r="A537" t="s">
        <v>1109</v>
      </c>
      <c r="B537">
        <v>2006</v>
      </c>
      <c r="C537" t="s">
        <v>1061</v>
      </c>
      <c r="D537" t="s">
        <v>131</v>
      </c>
      <c r="E537" t="s">
        <v>108</v>
      </c>
      <c r="F537" t="s">
        <v>108</v>
      </c>
      <c r="G537" t="s">
        <v>108</v>
      </c>
      <c r="H537" t="s">
        <v>108</v>
      </c>
      <c r="I537" t="s">
        <v>114</v>
      </c>
      <c r="J537" t="s">
        <v>108</v>
      </c>
      <c r="K537">
        <v>5.591952</v>
      </c>
      <c r="L537">
        <v>1.07988</v>
      </c>
      <c r="M537">
        <v>3.6640000000000001</v>
      </c>
      <c r="N537">
        <v>8.1229999999999993</v>
      </c>
      <c r="O537" t="s">
        <v>203</v>
      </c>
      <c r="P537" t="s">
        <v>1110</v>
      </c>
      <c r="Q537">
        <v>2.5310000000000001</v>
      </c>
      <c r="R537">
        <v>1.9279999999999999</v>
      </c>
      <c r="S537">
        <v>4577</v>
      </c>
      <c r="T537">
        <v>895</v>
      </c>
      <c r="U537">
        <v>2999</v>
      </c>
      <c r="V537">
        <v>6648</v>
      </c>
      <c r="W537">
        <v>485</v>
      </c>
      <c r="X537">
        <v>31</v>
      </c>
      <c r="Y537">
        <v>0</v>
      </c>
      <c r="Z537">
        <v>0</v>
      </c>
      <c r="AA537">
        <v>0</v>
      </c>
      <c r="AB537">
        <v>1</v>
      </c>
      <c r="AC537" t="s">
        <v>253</v>
      </c>
      <c r="AD537" t="s">
        <v>1063</v>
      </c>
      <c r="AE537">
        <v>1.07</v>
      </c>
    </row>
    <row r="538" spans="1:31">
      <c r="A538" t="s">
        <v>1111</v>
      </c>
      <c r="B538">
        <v>2012</v>
      </c>
      <c r="C538" t="s">
        <v>1061</v>
      </c>
      <c r="D538" t="s">
        <v>108</v>
      </c>
      <c r="E538" t="s">
        <v>108</v>
      </c>
      <c r="F538" t="s">
        <v>108</v>
      </c>
      <c r="G538" t="s">
        <v>108</v>
      </c>
      <c r="H538" t="s">
        <v>109</v>
      </c>
      <c r="I538" t="s">
        <v>108</v>
      </c>
      <c r="J538" t="s">
        <v>108</v>
      </c>
      <c r="K538">
        <v>4.9744400000000004</v>
      </c>
      <c r="L538">
        <v>2.1713469999999999</v>
      </c>
      <c r="M538">
        <v>1.6419999999999999</v>
      </c>
      <c r="N538">
        <v>11.202999999999999</v>
      </c>
      <c r="O538" t="s">
        <v>203</v>
      </c>
      <c r="P538" t="s">
        <v>1112</v>
      </c>
      <c r="Q538">
        <v>6.2290000000000001</v>
      </c>
      <c r="R538">
        <v>3.3330000000000002</v>
      </c>
      <c r="S538">
        <v>2098</v>
      </c>
      <c r="T538">
        <v>933</v>
      </c>
      <c r="U538">
        <v>692</v>
      </c>
      <c r="V538">
        <v>4725</v>
      </c>
      <c r="W538">
        <v>120</v>
      </c>
      <c r="X538">
        <v>7</v>
      </c>
      <c r="Y538">
        <v>0</v>
      </c>
      <c r="Z538">
        <v>0</v>
      </c>
      <c r="AA538">
        <v>0</v>
      </c>
      <c r="AB538">
        <v>1.02</v>
      </c>
      <c r="AC538" t="s">
        <v>272</v>
      </c>
      <c r="AD538" t="s">
        <v>1063</v>
      </c>
      <c r="AE538">
        <v>1.19</v>
      </c>
    </row>
    <row r="539" spans="1:31">
      <c r="A539" t="s">
        <v>1113</v>
      </c>
      <c r="B539">
        <v>2012</v>
      </c>
      <c r="C539" t="s">
        <v>1061</v>
      </c>
      <c r="D539" t="s">
        <v>108</v>
      </c>
      <c r="E539" t="s">
        <v>108</v>
      </c>
      <c r="F539" t="s">
        <v>108</v>
      </c>
      <c r="G539" t="s">
        <v>108</v>
      </c>
      <c r="H539" t="s">
        <v>115</v>
      </c>
      <c r="I539" t="s">
        <v>108</v>
      </c>
      <c r="J539" t="s">
        <v>108</v>
      </c>
      <c r="K539">
        <v>19.608585000000001</v>
      </c>
      <c r="L539">
        <v>3.2908569999999999</v>
      </c>
      <c r="M539">
        <v>13.505000000000001</v>
      </c>
      <c r="N539">
        <v>26.986000000000001</v>
      </c>
      <c r="O539" t="s">
        <v>203</v>
      </c>
      <c r="P539" t="s">
        <v>1114</v>
      </c>
      <c r="Q539">
        <v>7.3780000000000001</v>
      </c>
      <c r="R539">
        <v>6.1029999999999998</v>
      </c>
      <c r="S539">
        <v>20956</v>
      </c>
      <c r="T539">
        <v>3763</v>
      </c>
      <c r="U539">
        <v>14433</v>
      </c>
      <c r="V539">
        <v>28841</v>
      </c>
      <c r="W539">
        <v>375</v>
      </c>
      <c r="X539">
        <v>53</v>
      </c>
      <c r="Y539">
        <v>0</v>
      </c>
      <c r="Z539">
        <v>0</v>
      </c>
      <c r="AA539">
        <v>0</v>
      </c>
      <c r="AB539">
        <v>1.02</v>
      </c>
      <c r="AC539" t="s">
        <v>742</v>
      </c>
      <c r="AD539" t="s">
        <v>1063</v>
      </c>
      <c r="AE539">
        <v>2.57</v>
      </c>
    </row>
    <row r="540" spans="1:31">
      <c r="A540" t="s">
        <v>1115</v>
      </c>
      <c r="B540">
        <v>2012</v>
      </c>
      <c r="C540" t="s">
        <v>1061</v>
      </c>
      <c r="D540" t="s">
        <v>108</v>
      </c>
      <c r="E540" t="s">
        <v>108</v>
      </c>
      <c r="F540" t="s">
        <v>108</v>
      </c>
      <c r="G540" t="s">
        <v>108</v>
      </c>
      <c r="H540" t="s">
        <v>117</v>
      </c>
      <c r="I540" t="s">
        <v>108</v>
      </c>
      <c r="J540" t="s">
        <v>108</v>
      </c>
      <c r="K540">
        <v>15.258582000000001</v>
      </c>
      <c r="L540">
        <v>1.8279080000000001</v>
      </c>
      <c r="M540">
        <v>11.827</v>
      </c>
      <c r="N540">
        <v>19.231000000000002</v>
      </c>
      <c r="O540" t="s">
        <v>203</v>
      </c>
      <c r="P540" t="s">
        <v>1116</v>
      </c>
      <c r="Q540">
        <v>3.9729999999999999</v>
      </c>
      <c r="R540">
        <v>3.4319999999999999</v>
      </c>
      <c r="S540">
        <v>26081</v>
      </c>
      <c r="T540">
        <v>3226</v>
      </c>
      <c r="U540">
        <v>20215</v>
      </c>
      <c r="V540">
        <v>32872</v>
      </c>
      <c r="W540">
        <v>657</v>
      </c>
      <c r="X540">
        <v>89</v>
      </c>
      <c r="Y540">
        <v>0</v>
      </c>
      <c r="Z540">
        <v>0</v>
      </c>
      <c r="AA540">
        <v>0</v>
      </c>
      <c r="AB540">
        <v>1.02</v>
      </c>
      <c r="AC540" t="s">
        <v>294</v>
      </c>
      <c r="AD540" t="s">
        <v>1063</v>
      </c>
      <c r="AE540">
        <v>1.7</v>
      </c>
    </row>
    <row r="541" spans="1:31">
      <c r="A541" t="s">
        <v>1117</v>
      </c>
      <c r="B541">
        <v>2012</v>
      </c>
      <c r="C541" t="s">
        <v>1061</v>
      </c>
      <c r="D541" t="s">
        <v>108</v>
      </c>
      <c r="E541" t="s">
        <v>108</v>
      </c>
      <c r="F541" t="s">
        <v>108</v>
      </c>
      <c r="G541" t="s">
        <v>108</v>
      </c>
      <c r="H541" t="s">
        <v>119</v>
      </c>
      <c r="I541" t="s">
        <v>108</v>
      </c>
      <c r="J541" t="s">
        <v>108</v>
      </c>
      <c r="K541">
        <v>11.296051</v>
      </c>
      <c r="L541">
        <v>1.8115479999999999</v>
      </c>
      <c r="M541">
        <v>7.9749999999999996</v>
      </c>
      <c r="N541">
        <v>15.388999999999999</v>
      </c>
      <c r="O541" t="s">
        <v>203</v>
      </c>
      <c r="P541" t="s">
        <v>1118</v>
      </c>
      <c r="Q541">
        <v>4.093</v>
      </c>
      <c r="R541">
        <v>3.3210000000000002</v>
      </c>
      <c r="S541">
        <v>15572</v>
      </c>
      <c r="T541">
        <v>2633</v>
      </c>
      <c r="U541">
        <v>10994</v>
      </c>
      <c r="V541">
        <v>21215</v>
      </c>
      <c r="W541">
        <v>633</v>
      </c>
      <c r="X541">
        <v>63</v>
      </c>
      <c r="Y541">
        <v>0</v>
      </c>
      <c r="Z541">
        <v>0</v>
      </c>
      <c r="AA541">
        <v>0</v>
      </c>
      <c r="AB541">
        <v>1.02</v>
      </c>
      <c r="AC541" t="s">
        <v>422</v>
      </c>
      <c r="AD541" t="s">
        <v>1063</v>
      </c>
      <c r="AE541">
        <v>2.0699999999999998</v>
      </c>
    </row>
    <row r="542" spans="1:31">
      <c r="A542" t="s">
        <v>1119</v>
      </c>
      <c r="B542">
        <v>2012</v>
      </c>
      <c r="C542" t="s">
        <v>1061</v>
      </c>
      <c r="D542" t="s">
        <v>108</v>
      </c>
      <c r="E542" t="s">
        <v>108</v>
      </c>
      <c r="F542" t="s">
        <v>108</v>
      </c>
      <c r="G542" t="s">
        <v>108</v>
      </c>
      <c r="H542" t="s">
        <v>120</v>
      </c>
      <c r="I542" t="s">
        <v>108</v>
      </c>
      <c r="J542" t="s">
        <v>108</v>
      </c>
      <c r="K542">
        <v>11.108039</v>
      </c>
      <c r="L542">
        <v>2.0176959999999999</v>
      </c>
      <c r="M542">
        <v>7.4480000000000004</v>
      </c>
      <c r="N542">
        <v>15.75</v>
      </c>
      <c r="O542" t="s">
        <v>203</v>
      </c>
      <c r="P542" t="s">
        <v>155</v>
      </c>
      <c r="Q542">
        <v>4.6420000000000003</v>
      </c>
      <c r="R542">
        <v>3.66</v>
      </c>
      <c r="S542">
        <v>15592</v>
      </c>
      <c r="T542">
        <v>2889</v>
      </c>
      <c r="U542">
        <v>10455</v>
      </c>
      <c r="V542">
        <v>22108</v>
      </c>
      <c r="W542">
        <v>616</v>
      </c>
      <c r="X542">
        <v>60</v>
      </c>
      <c r="Y542">
        <v>0</v>
      </c>
      <c r="Z542">
        <v>0</v>
      </c>
      <c r="AA542">
        <v>0</v>
      </c>
      <c r="AB542">
        <v>1.02</v>
      </c>
      <c r="AC542" t="s">
        <v>798</v>
      </c>
      <c r="AD542" t="s">
        <v>1063</v>
      </c>
      <c r="AE542">
        <v>2.54</v>
      </c>
    </row>
    <row r="543" spans="1:31">
      <c r="A543" t="s">
        <v>1120</v>
      </c>
      <c r="B543">
        <v>2012</v>
      </c>
      <c r="C543" t="s">
        <v>1061</v>
      </c>
      <c r="D543" t="s">
        <v>108</v>
      </c>
      <c r="E543" t="s">
        <v>108</v>
      </c>
      <c r="F543" t="s">
        <v>108</v>
      </c>
      <c r="G543" t="s">
        <v>108</v>
      </c>
      <c r="H543" t="s">
        <v>121</v>
      </c>
      <c r="I543" t="s">
        <v>108</v>
      </c>
      <c r="J543" t="s">
        <v>108</v>
      </c>
      <c r="K543">
        <v>14.570199000000001</v>
      </c>
      <c r="L543">
        <v>2.5492590000000002</v>
      </c>
      <c r="M543">
        <v>9.9039999999999999</v>
      </c>
      <c r="N543">
        <v>20.367000000000001</v>
      </c>
      <c r="O543" t="s">
        <v>203</v>
      </c>
      <c r="P543" t="s">
        <v>1121</v>
      </c>
      <c r="Q543">
        <v>5.7969999999999997</v>
      </c>
      <c r="R543">
        <v>4.6660000000000004</v>
      </c>
      <c r="S543">
        <v>12924</v>
      </c>
      <c r="T543">
        <v>2462</v>
      </c>
      <c r="U543">
        <v>8785</v>
      </c>
      <c r="V543">
        <v>18066</v>
      </c>
      <c r="W543">
        <v>385</v>
      </c>
      <c r="X543">
        <v>46</v>
      </c>
      <c r="Y543">
        <v>0</v>
      </c>
      <c r="Z543">
        <v>0</v>
      </c>
      <c r="AA543">
        <v>0</v>
      </c>
      <c r="AB543">
        <v>1.03</v>
      </c>
      <c r="AC543" t="s">
        <v>249</v>
      </c>
      <c r="AD543" t="s">
        <v>1063</v>
      </c>
      <c r="AE543">
        <v>2</v>
      </c>
    </row>
    <row r="544" spans="1:31">
      <c r="A544" t="s">
        <v>1122</v>
      </c>
      <c r="B544">
        <v>2012</v>
      </c>
      <c r="C544" t="s">
        <v>1061</v>
      </c>
      <c r="D544" t="s">
        <v>108</v>
      </c>
      <c r="E544" t="s">
        <v>108</v>
      </c>
      <c r="F544" t="s">
        <v>108</v>
      </c>
      <c r="G544" t="s">
        <v>108</v>
      </c>
      <c r="H544" t="s">
        <v>123</v>
      </c>
      <c r="I544" t="s">
        <v>108</v>
      </c>
      <c r="J544" t="s">
        <v>108</v>
      </c>
      <c r="K544">
        <v>18.280904</v>
      </c>
      <c r="L544">
        <v>4.9580349999999997</v>
      </c>
      <c r="M544">
        <v>9.5530000000000008</v>
      </c>
      <c r="N544">
        <v>30.25</v>
      </c>
      <c r="O544" t="s">
        <v>203</v>
      </c>
      <c r="P544" t="s">
        <v>1123</v>
      </c>
      <c r="Q544">
        <v>11.968999999999999</v>
      </c>
      <c r="R544">
        <v>8.7279999999999998</v>
      </c>
      <c r="S544">
        <v>6390</v>
      </c>
      <c r="T544">
        <v>1899</v>
      </c>
      <c r="U544">
        <v>3339</v>
      </c>
      <c r="V544">
        <v>10574</v>
      </c>
      <c r="W544">
        <v>184</v>
      </c>
      <c r="X544">
        <v>21</v>
      </c>
      <c r="Y544">
        <v>0</v>
      </c>
      <c r="Z544">
        <v>0</v>
      </c>
      <c r="AA544">
        <v>0</v>
      </c>
      <c r="AB544">
        <v>1.01</v>
      </c>
      <c r="AC544" t="s">
        <v>324</v>
      </c>
      <c r="AD544" t="s">
        <v>1063</v>
      </c>
      <c r="AE544">
        <v>3.01</v>
      </c>
    </row>
    <row r="545" spans="1:31">
      <c r="A545" t="s">
        <v>1124</v>
      </c>
      <c r="B545">
        <v>2012</v>
      </c>
      <c r="C545" t="s">
        <v>1061</v>
      </c>
      <c r="D545" t="s">
        <v>108</v>
      </c>
      <c r="E545" t="s">
        <v>108</v>
      </c>
      <c r="F545" t="s">
        <v>108</v>
      </c>
      <c r="G545" t="s">
        <v>108</v>
      </c>
      <c r="H545" t="s">
        <v>124</v>
      </c>
      <c r="I545" t="s">
        <v>108</v>
      </c>
      <c r="J545" t="s">
        <v>108</v>
      </c>
      <c r="K545">
        <v>5.813974</v>
      </c>
      <c r="L545">
        <v>2.582487</v>
      </c>
      <c r="M545">
        <v>1.8680000000000001</v>
      </c>
      <c r="N545">
        <v>13.215</v>
      </c>
      <c r="O545" t="s">
        <v>203</v>
      </c>
      <c r="P545" t="s">
        <v>1125</v>
      </c>
      <c r="Q545">
        <v>7.4009999999999998</v>
      </c>
      <c r="R545">
        <v>3.9460000000000002</v>
      </c>
      <c r="S545">
        <v>810</v>
      </c>
      <c r="T545">
        <v>367</v>
      </c>
      <c r="U545">
        <v>260</v>
      </c>
      <c r="V545">
        <v>1841</v>
      </c>
      <c r="W545">
        <v>82</v>
      </c>
      <c r="X545">
        <v>6</v>
      </c>
      <c r="Y545">
        <v>0</v>
      </c>
      <c r="Z545">
        <v>0</v>
      </c>
      <c r="AA545">
        <v>0</v>
      </c>
      <c r="AB545">
        <v>1.1100000000000001</v>
      </c>
      <c r="AC545" t="s">
        <v>236</v>
      </c>
      <c r="AD545" t="s">
        <v>1063</v>
      </c>
      <c r="AE545">
        <v>0.99</v>
      </c>
    </row>
    <row r="546" spans="1:31">
      <c r="A546" t="s">
        <v>1126</v>
      </c>
      <c r="B546">
        <v>2012</v>
      </c>
      <c r="C546" t="s">
        <v>1061</v>
      </c>
      <c r="D546" t="s">
        <v>108</v>
      </c>
      <c r="E546" t="s">
        <v>108</v>
      </c>
      <c r="F546" t="s">
        <v>108</v>
      </c>
      <c r="G546" t="s">
        <v>108</v>
      </c>
      <c r="H546" t="s">
        <v>108</v>
      </c>
      <c r="I546" t="s">
        <v>108</v>
      </c>
      <c r="J546" t="s">
        <v>108</v>
      </c>
      <c r="K546">
        <v>13.648447000000001</v>
      </c>
      <c r="L546">
        <v>1.0600689999999999</v>
      </c>
      <c r="M546">
        <v>11.628</v>
      </c>
      <c r="N546">
        <v>15.875999999999999</v>
      </c>
      <c r="O546" t="s">
        <v>203</v>
      </c>
      <c r="P546" t="s">
        <v>1127</v>
      </c>
      <c r="Q546">
        <v>2.2269999999999999</v>
      </c>
      <c r="R546">
        <v>2.0209999999999999</v>
      </c>
      <c r="S546">
        <v>100424</v>
      </c>
      <c r="T546">
        <v>8409</v>
      </c>
      <c r="U546">
        <v>85555</v>
      </c>
      <c r="V546">
        <v>116810</v>
      </c>
      <c r="W546">
        <v>3052</v>
      </c>
      <c r="X546">
        <v>345</v>
      </c>
      <c r="Y546">
        <v>0</v>
      </c>
      <c r="Z546">
        <v>0</v>
      </c>
      <c r="AA546">
        <v>0</v>
      </c>
      <c r="AB546">
        <v>1.02</v>
      </c>
      <c r="AC546" t="s">
        <v>1128</v>
      </c>
      <c r="AD546" t="s">
        <v>1063</v>
      </c>
      <c r="AE546">
        <v>2.91</v>
      </c>
    </row>
    <row r="547" spans="1:31">
      <c r="A547" t="s">
        <v>1129</v>
      </c>
      <c r="B547">
        <v>2012</v>
      </c>
      <c r="C547" t="s">
        <v>1061</v>
      </c>
      <c r="D547" t="s">
        <v>108</v>
      </c>
      <c r="E547" t="s">
        <v>108</v>
      </c>
      <c r="F547" t="s">
        <v>108</v>
      </c>
      <c r="G547" t="s">
        <v>108</v>
      </c>
      <c r="H547" t="s">
        <v>108</v>
      </c>
      <c r="I547" t="s">
        <v>113</v>
      </c>
      <c r="J547" t="s">
        <v>108</v>
      </c>
      <c r="K547">
        <v>12.977658</v>
      </c>
      <c r="L547">
        <v>1.439227</v>
      </c>
      <c r="M547">
        <v>10.273</v>
      </c>
      <c r="N547">
        <v>16.091000000000001</v>
      </c>
      <c r="O547" t="s">
        <v>203</v>
      </c>
      <c r="P547" t="s">
        <v>1130</v>
      </c>
      <c r="Q547">
        <v>3.113</v>
      </c>
      <c r="R547">
        <v>2.7050000000000001</v>
      </c>
      <c r="S547">
        <v>45905</v>
      </c>
      <c r="T547">
        <v>5414</v>
      </c>
      <c r="U547">
        <v>36338</v>
      </c>
      <c r="V547">
        <v>56918</v>
      </c>
      <c r="W547">
        <v>1771</v>
      </c>
      <c r="X547">
        <v>190</v>
      </c>
      <c r="Y547">
        <v>0</v>
      </c>
      <c r="Z547">
        <v>0</v>
      </c>
      <c r="AA547">
        <v>0</v>
      </c>
      <c r="AB547">
        <v>1.03</v>
      </c>
      <c r="AC547" t="s">
        <v>1131</v>
      </c>
      <c r="AD547" t="s">
        <v>1063</v>
      </c>
      <c r="AE547">
        <v>3.25</v>
      </c>
    </row>
    <row r="548" spans="1:31">
      <c r="A548" t="s">
        <v>1132</v>
      </c>
      <c r="B548">
        <v>2012</v>
      </c>
      <c r="C548" t="s">
        <v>1061</v>
      </c>
      <c r="D548" t="s">
        <v>108</v>
      </c>
      <c r="E548" t="s">
        <v>108</v>
      </c>
      <c r="F548" t="s">
        <v>108</v>
      </c>
      <c r="G548" t="s">
        <v>108</v>
      </c>
      <c r="H548" t="s">
        <v>108</v>
      </c>
      <c r="I548" t="s">
        <v>114</v>
      </c>
      <c r="J548" t="s">
        <v>108</v>
      </c>
      <c r="K548">
        <v>14.269489999999999</v>
      </c>
      <c r="L548">
        <v>1.371162</v>
      </c>
      <c r="M548">
        <v>11.673</v>
      </c>
      <c r="N548">
        <v>17.193999999999999</v>
      </c>
      <c r="O548" t="s">
        <v>203</v>
      </c>
      <c r="P548" t="s">
        <v>157</v>
      </c>
      <c r="Q548">
        <v>2.9249999999999998</v>
      </c>
      <c r="R548">
        <v>2.5960000000000001</v>
      </c>
      <c r="S548">
        <v>54518</v>
      </c>
      <c r="T548">
        <v>5637</v>
      </c>
      <c r="U548">
        <v>44599</v>
      </c>
      <c r="V548">
        <v>65693</v>
      </c>
      <c r="W548">
        <v>1281</v>
      </c>
      <c r="X548">
        <v>155</v>
      </c>
      <c r="Y548">
        <v>0</v>
      </c>
      <c r="Z548">
        <v>0</v>
      </c>
      <c r="AA548">
        <v>0</v>
      </c>
      <c r="AB548">
        <v>1.01</v>
      </c>
      <c r="AC548" t="s">
        <v>1133</v>
      </c>
      <c r="AD548" t="s">
        <v>1063</v>
      </c>
      <c r="AE548">
        <v>1.97</v>
      </c>
    </row>
    <row r="549" spans="1:31">
      <c r="A549" t="s">
        <v>1134</v>
      </c>
      <c r="B549">
        <v>2012</v>
      </c>
      <c r="C549" t="s">
        <v>1061</v>
      </c>
      <c r="D549" t="s">
        <v>108</v>
      </c>
      <c r="E549" t="s">
        <v>108</v>
      </c>
      <c r="F549" t="s">
        <v>108</v>
      </c>
      <c r="G549" t="s">
        <v>127</v>
      </c>
      <c r="H549" t="s">
        <v>108</v>
      </c>
      <c r="I549" t="s">
        <v>108</v>
      </c>
      <c r="J549" t="s">
        <v>108</v>
      </c>
      <c r="K549">
        <v>15.736370000000001</v>
      </c>
      <c r="L549">
        <v>1.3933409999999999</v>
      </c>
      <c r="M549">
        <v>13.086</v>
      </c>
      <c r="N549">
        <v>18.687000000000001</v>
      </c>
      <c r="O549" t="s">
        <v>203</v>
      </c>
      <c r="P549" t="s">
        <v>1135</v>
      </c>
      <c r="Q549">
        <v>2.95</v>
      </c>
      <c r="R549">
        <v>2.6509999999999998</v>
      </c>
      <c r="S549">
        <v>79268</v>
      </c>
      <c r="T549">
        <v>7445</v>
      </c>
      <c r="U549">
        <v>65916</v>
      </c>
      <c r="V549">
        <v>94129</v>
      </c>
      <c r="W549">
        <v>1937</v>
      </c>
      <c r="X549">
        <v>253</v>
      </c>
      <c r="Y549">
        <v>0</v>
      </c>
      <c r="Z549">
        <v>0</v>
      </c>
      <c r="AA549">
        <v>0</v>
      </c>
      <c r="AB549">
        <v>1.02</v>
      </c>
      <c r="AC549" t="s">
        <v>1136</v>
      </c>
      <c r="AD549" t="s">
        <v>1063</v>
      </c>
      <c r="AE549">
        <v>2.83</v>
      </c>
    </row>
    <row r="550" spans="1:31">
      <c r="A550" t="s">
        <v>1137</v>
      </c>
      <c r="B550">
        <v>2012</v>
      </c>
      <c r="C550" t="s">
        <v>1061</v>
      </c>
      <c r="D550" t="s">
        <v>108</v>
      </c>
      <c r="E550" t="s">
        <v>108</v>
      </c>
      <c r="F550" t="s">
        <v>108</v>
      </c>
      <c r="G550" t="s">
        <v>127</v>
      </c>
      <c r="H550" t="s">
        <v>108</v>
      </c>
      <c r="I550" t="s">
        <v>113</v>
      </c>
      <c r="J550" t="s">
        <v>108</v>
      </c>
      <c r="K550">
        <v>15.490302</v>
      </c>
      <c r="L550">
        <v>2.036648</v>
      </c>
      <c r="M550">
        <v>11.682</v>
      </c>
      <c r="N550">
        <v>19.96</v>
      </c>
      <c r="O550" t="s">
        <v>203</v>
      </c>
      <c r="P550" t="s">
        <v>1138</v>
      </c>
      <c r="Q550">
        <v>4.47</v>
      </c>
      <c r="R550">
        <v>3.8079999999999998</v>
      </c>
      <c r="S550">
        <v>37800</v>
      </c>
      <c r="T550">
        <v>5270</v>
      </c>
      <c r="U550">
        <v>28508</v>
      </c>
      <c r="V550">
        <v>48708</v>
      </c>
      <c r="W550">
        <v>1107</v>
      </c>
      <c r="X550">
        <v>141</v>
      </c>
      <c r="Y550">
        <v>0</v>
      </c>
      <c r="Z550">
        <v>0</v>
      </c>
      <c r="AA550">
        <v>0</v>
      </c>
      <c r="AB550">
        <v>1.03</v>
      </c>
      <c r="AC550" t="s">
        <v>1139</v>
      </c>
      <c r="AD550" t="s">
        <v>1063</v>
      </c>
      <c r="AE550">
        <v>3.5</v>
      </c>
    </row>
    <row r="551" spans="1:31">
      <c r="A551" t="s">
        <v>1140</v>
      </c>
      <c r="B551">
        <v>2012</v>
      </c>
      <c r="C551" t="s">
        <v>1061</v>
      </c>
      <c r="D551" t="s">
        <v>108</v>
      </c>
      <c r="E551" t="s">
        <v>108</v>
      </c>
      <c r="F551" t="s">
        <v>108</v>
      </c>
      <c r="G551" t="s">
        <v>127</v>
      </c>
      <c r="H551" t="s">
        <v>108</v>
      </c>
      <c r="I551" t="s">
        <v>114</v>
      </c>
      <c r="J551" t="s">
        <v>108</v>
      </c>
      <c r="K551">
        <v>15.967589</v>
      </c>
      <c r="L551">
        <v>1.6445110000000001</v>
      </c>
      <c r="M551">
        <v>12.856</v>
      </c>
      <c r="N551">
        <v>19.489999999999998</v>
      </c>
      <c r="O551" t="s">
        <v>203</v>
      </c>
      <c r="P551" t="s">
        <v>1141</v>
      </c>
      <c r="Q551">
        <v>3.5230000000000001</v>
      </c>
      <c r="R551">
        <v>3.1110000000000002</v>
      </c>
      <c r="S551">
        <v>41467</v>
      </c>
      <c r="T551">
        <v>4606</v>
      </c>
      <c r="U551">
        <v>33387</v>
      </c>
      <c r="V551">
        <v>50616</v>
      </c>
      <c r="W551">
        <v>830</v>
      </c>
      <c r="X551">
        <v>112</v>
      </c>
      <c r="Y551">
        <v>0</v>
      </c>
      <c r="Z551">
        <v>0</v>
      </c>
      <c r="AA551">
        <v>0</v>
      </c>
      <c r="AB551">
        <v>1.01</v>
      </c>
      <c r="AC551" t="s">
        <v>720</v>
      </c>
      <c r="AD551" t="s">
        <v>1063</v>
      </c>
      <c r="AE551">
        <v>1.67</v>
      </c>
    </row>
    <row r="552" spans="1:31">
      <c r="A552" t="s">
        <v>1142</v>
      </c>
      <c r="B552">
        <v>2012</v>
      </c>
      <c r="C552" t="s">
        <v>1061</v>
      </c>
      <c r="D552" t="s">
        <v>108</v>
      </c>
      <c r="E552" t="s">
        <v>108</v>
      </c>
      <c r="F552" t="s">
        <v>129</v>
      </c>
      <c r="G552" t="s">
        <v>108</v>
      </c>
      <c r="H552" t="s">
        <v>108</v>
      </c>
      <c r="I552" t="s">
        <v>108</v>
      </c>
      <c r="J552" t="s">
        <v>108</v>
      </c>
      <c r="K552">
        <v>13.703241999999999</v>
      </c>
      <c r="L552">
        <v>3.6422780000000001</v>
      </c>
      <c r="M552">
        <v>7.359</v>
      </c>
      <c r="N552">
        <v>22.57</v>
      </c>
      <c r="O552" t="s">
        <v>203</v>
      </c>
      <c r="P552" t="s">
        <v>1143</v>
      </c>
      <c r="Q552">
        <v>8.8670000000000009</v>
      </c>
      <c r="R552">
        <v>6.3440000000000003</v>
      </c>
      <c r="S552">
        <v>6538</v>
      </c>
      <c r="T552">
        <v>1830</v>
      </c>
      <c r="U552">
        <v>3511</v>
      </c>
      <c r="V552">
        <v>10768</v>
      </c>
      <c r="W552">
        <v>111</v>
      </c>
      <c r="X552">
        <v>15</v>
      </c>
      <c r="Y552">
        <v>0</v>
      </c>
      <c r="Z552">
        <v>0</v>
      </c>
      <c r="AA552">
        <v>0</v>
      </c>
      <c r="AB552">
        <v>1.02</v>
      </c>
      <c r="AC552" t="s">
        <v>325</v>
      </c>
      <c r="AD552" t="s">
        <v>1063</v>
      </c>
      <c r="AE552">
        <v>1.23</v>
      </c>
    </row>
    <row r="553" spans="1:31">
      <c r="A553" t="s">
        <v>1144</v>
      </c>
      <c r="B553">
        <v>2012</v>
      </c>
      <c r="C553" t="s">
        <v>1061</v>
      </c>
      <c r="D553" t="s">
        <v>108</v>
      </c>
      <c r="E553" t="s">
        <v>108</v>
      </c>
      <c r="F553" t="s">
        <v>129</v>
      </c>
      <c r="G553" t="s">
        <v>108</v>
      </c>
      <c r="H553" t="s">
        <v>108</v>
      </c>
      <c r="I553" t="s">
        <v>113</v>
      </c>
      <c r="J553" t="s">
        <v>108</v>
      </c>
      <c r="K553">
        <v>12.943040999999999</v>
      </c>
      <c r="L553">
        <v>6.709454</v>
      </c>
      <c r="M553">
        <v>3.0819999999999999</v>
      </c>
      <c r="N553">
        <v>31.995000000000001</v>
      </c>
      <c r="O553" t="s">
        <v>203</v>
      </c>
      <c r="P553" t="s">
        <v>1145</v>
      </c>
      <c r="Q553">
        <v>19.052</v>
      </c>
      <c r="R553">
        <v>9.8610000000000007</v>
      </c>
      <c r="S553">
        <v>1251</v>
      </c>
      <c r="T553">
        <v>667</v>
      </c>
      <c r="U553">
        <v>298</v>
      </c>
      <c r="V553">
        <v>3092</v>
      </c>
      <c r="W553">
        <v>33</v>
      </c>
      <c r="X553">
        <v>4</v>
      </c>
      <c r="Y553">
        <v>0</v>
      </c>
      <c r="Z553">
        <v>0</v>
      </c>
      <c r="AA553">
        <v>0</v>
      </c>
      <c r="AB553">
        <v>1.02</v>
      </c>
      <c r="AC553" t="s">
        <v>282</v>
      </c>
      <c r="AD553" t="s">
        <v>1063</v>
      </c>
      <c r="AE553">
        <v>1.28</v>
      </c>
    </row>
    <row r="554" spans="1:31">
      <c r="A554" t="s">
        <v>1146</v>
      </c>
      <c r="B554">
        <v>2012</v>
      </c>
      <c r="C554" t="s">
        <v>1061</v>
      </c>
      <c r="D554" t="s">
        <v>108</v>
      </c>
      <c r="E554" t="s">
        <v>108</v>
      </c>
      <c r="F554" t="s">
        <v>129</v>
      </c>
      <c r="G554" t="s">
        <v>108</v>
      </c>
      <c r="H554" t="s">
        <v>108</v>
      </c>
      <c r="I554" t="s">
        <v>114</v>
      </c>
      <c r="J554" t="s">
        <v>108</v>
      </c>
      <c r="K554">
        <v>13.896312999999999</v>
      </c>
      <c r="L554">
        <v>4.2913899999999998</v>
      </c>
      <c r="M554">
        <v>6.6050000000000004</v>
      </c>
      <c r="N554">
        <v>24.641999999999999</v>
      </c>
      <c r="O554" t="s">
        <v>203</v>
      </c>
      <c r="P554" t="s">
        <v>1147</v>
      </c>
      <c r="Q554">
        <v>10.744999999999999</v>
      </c>
      <c r="R554">
        <v>7.2910000000000004</v>
      </c>
      <c r="S554">
        <v>5287</v>
      </c>
      <c r="T554">
        <v>1735</v>
      </c>
      <c r="U554">
        <v>2513</v>
      </c>
      <c r="V554">
        <v>9375</v>
      </c>
      <c r="W554">
        <v>78</v>
      </c>
      <c r="X554">
        <v>11</v>
      </c>
      <c r="Y554">
        <v>0</v>
      </c>
      <c r="Z554">
        <v>0</v>
      </c>
      <c r="AA554">
        <v>0</v>
      </c>
      <c r="AB554">
        <v>1.01</v>
      </c>
      <c r="AC554" t="s">
        <v>443</v>
      </c>
      <c r="AD554" t="s">
        <v>1063</v>
      </c>
      <c r="AE554">
        <v>1.19</v>
      </c>
    </row>
    <row r="555" spans="1:31">
      <c r="A555" t="s">
        <v>1149</v>
      </c>
      <c r="B555">
        <v>2012</v>
      </c>
      <c r="C555" t="s">
        <v>1061</v>
      </c>
      <c r="D555" t="s">
        <v>108</v>
      </c>
      <c r="E555" t="s">
        <v>130</v>
      </c>
      <c r="F555" t="s">
        <v>108</v>
      </c>
      <c r="G555" t="s">
        <v>108</v>
      </c>
      <c r="H555" t="s">
        <v>108</v>
      </c>
      <c r="I555" t="s">
        <v>108</v>
      </c>
      <c r="J555" t="s">
        <v>108</v>
      </c>
      <c r="K555">
        <v>12.059566999999999</v>
      </c>
      <c r="L555">
        <v>2.9584920000000001</v>
      </c>
      <c r="M555">
        <v>6.859</v>
      </c>
      <c r="N555">
        <v>19.202999999999999</v>
      </c>
      <c r="O555" t="s">
        <v>203</v>
      </c>
      <c r="P555" t="s">
        <v>1150</v>
      </c>
      <c r="Q555">
        <v>7.1440000000000001</v>
      </c>
      <c r="R555">
        <v>5.2</v>
      </c>
      <c r="S555">
        <v>6983</v>
      </c>
      <c r="T555">
        <v>1757</v>
      </c>
      <c r="U555">
        <v>3972</v>
      </c>
      <c r="V555">
        <v>11119</v>
      </c>
      <c r="W555">
        <v>249</v>
      </c>
      <c r="X555">
        <v>26</v>
      </c>
      <c r="Y555">
        <v>0</v>
      </c>
      <c r="Z555">
        <v>0</v>
      </c>
      <c r="AA555">
        <v>0</v>
      </c>
      <c r="AB555">
        <v>1.02</v>
      </c>
      <c r="AC555" t="s">
        <v>325</v>
      </c>
      <c r="AD555" t="s">
        <v>1063</v>
      </c>
      <c r="AE555">
        <v>2.0499999999999998</v>
      </c>
    </row>
    <row r="556" spans="1:31">
      <c r="A556" t="s">
        <v>1151</v>
      </c>
      <c r="B556">
        <v>2012</v>
      </c>
      <c r="C556" t="s">
        <v>1061</v>
      </c>
      <c r="D556" t="s">
        <v>108</v>
      </c>
      <c r="E556" t="s">
        <v>130</v>
      </c>
      <c r="F556" t="s">
        <v>108</v>
      </c>
      <c r="G556" t="s">
        <v>108</v>
      </c>
      <c r="H556" t="s">
        <v>108</v>
      </c>
      <c r="I556" t="s">
        <v>113</v>
      </c>
      <c r="J556" t="s">
        <v>108</v>
      </c>
      <c r="K556">
        <v>8.5880589999999994</v>
      </c>
      <c r="L556">
        <v>2.9633509999999998</v>
      </c>
      <c r="M556">
        <v>3.7170000000000001</v>
      </c>
      <c r="N556">
        <v>16.385000000000002</v>
      </c>
      <c r="O556" t="s">
        <v>203</v>
      </c>
      <c r="P556" t="s">
        <v>1152</v>
      </c>
      <c r="Q556">
        <v>7.7969999999999997</v>
      </c>
      <c r="R556">
        <v>4.8710000000000004</v>
      </c>
      <c r="S556">
        <v>2336</v>
      </c>
      <c r="T556">
        <v>859</v>
      </c>
      <c r="U556">
        <v>1011</v>
      </c>
      <c r="V556">
        <v>4456</v>
      </c>
      <c r="W556">
        <v>130</v>
      </c>
      <c r="X556">
        <v>10</v>
      </c>
      <c r="Y556">
        <v>0</v>
      </c>
      <c r="Z556">
        <v>0</v>
      </c>
      <c r="AA556">
        <v>0</v>
      </c>
      <c r="AB556">
        <v>1.02</v>
      </c>
      <c r="AC556" t="s">
        <v>235</v>
      </c>
      <c r="AD556" t="s">
        <v>1063</v>
      </c>
      <c r="AE556">
        <v>1.44</v>
      </c>
    </row>
    <row r="557" spans="1:31">
      <c r="A557" t="s">
        <v>1153</v>
      </c>
      <c r="B557">
        <v>2012</v>
      </c>
      <c r="C557" t="s">
        <v>1061</v>
      </c>
      <c r="D557" t="s">
        <v>108</v>
      </c>
      <c r="E557" t="s">
        <v>130</v>
      </c>
      <c r="F557" t="s">
        <v>108</v>
      </c>
      <c r="G557" t="s">
        <v>108</v>
      </c>
      <c r="H557" t="s">
        <v>108</v>
      </c>
      <c r="I557" t="s">
        <v>114</v>
      </c>
      <c r="J557" t="s">
        <v>108</v>
      </c>
      <c r="K557">
        <v>15.134143</v>
      </c>
      <c r="L557">
        <v>4.7281610000000001</v>
      </c>
      <c r="M557">
        <v>7.0750000000000002</v>
      </c>
      <c r="N557">
        <v>26.98</v>
      </c>
      <c r="O557" t="s">
        <v>203</v>
      </c>
      <c r="P557" t="s">
        <v>1154</v>
      </c>
      <c r="Q557">
        <v>11.846</v>
      </c>
      <c r="R557">
        <v>8.0589999999999993</v>
      </c>
      <c r="S557">
        <v>4647</v>
      </c>
      <c r="T557">
        <v>1576</v>
      </c>
      <c r="U557">
        <v>2173</v>
      </c>
      <c r="V557">
        <v>8285</v>
      </c>
      <c r="W557">
        <v>119</v>
      </c>
      <c r="X557">
        <v>16</v>
      </c>
      <c r="Y557">
        <v>0</v>
      </c>
      <c r="Z557">
        <v>0</v>
      </c>
      <c r="AA557">
        <v>0</v>
      </c>
      <c r="AB557">
        <v>1.01</v>
      </c>
      <c r="AC557" t="s">
        <v>453</v>
      </c>
      <c r="AD557" t="s">
        <v>1063</v>
      </c>
      <c r="AE557">
        <v>2.0499999999999998</v>
      </c>
    </row>
    <row r="558" spans="1:31">
      <c r="A558" t="s">
        <v>1155</v>
      </c>
      <c r="B558">
        <v>2012</v>
      </c>
      <c r="C558" t="s">
        <v>1061</v>
      </c>
      <c r="D558" t="s">
        <v>131</v>
      </c>
      <c r="E558" t="s">
        <v>108</v>
      </c>
      <c r="F558" t="s">
        <v>108</v>
      </c>
      <c r="G558" t="s">
        <v>108</v>
      </c>
      <c r="H558" t="s">
        <v>108</v>
      </c>
      <c r="I558" t="s">
        <v>108</v>
      </c>
      <c r="J558" t="s">
        <v>108</v>
      </c>
      <c r="K558">
        <v>9.1371099999999998</v>
      </c>
      <c r="L558">
        <v>1.1816800000000001</v>
      </c>
      <c r="M558">
        <v>6.9459999999999997</v>
      </c>
      <c r="N558">
        <v>11.744</v>
      </c>
      <c r="O558" t="s">
        <v>203</v>
      </c>
      <c r="P558" t="s">
        <v>1156</v>
      </c>
      <c r="Q558">
        <v>2.6070000000000002</v>
      </c>
      <c r="R558">
        <v>2.1909999999999998</v>
      </c>
      <c r="S558">
        <v>18035</v>
      </c>
      <c r="T558">
        <v>2337</v>
      </c>
      <c r="U558">
        <v>13709</v>
      </c>
      <c r="V558">
        <v>23180</v>
      </c>
      <c r="W558">
        <v>1149</v>
      </c>
      <c r="X558">
        <v>99</v>
      </c>
      <c r="Y558">
        <v>0</v>
      </c>
      <c r="Z558">
        <v>0</v>
      </c>
      <c r="AA558">
        <v>0</v>
      </c>
      <c r="AB558">
        <v>1.02</v>
      </c>
      <c r="AC558" t="s">
        <v>337</v>
      </c>
      <c r="AD558" t="s">
        <v>1063</v>
      </c>
      <c r="AE558">
        <v>1.93</v>
      </c>
    </row>
    <row r="559" spans="1:31">
      <c r="A559" t="s">
        <v>1157</v>
      </c>
      <c r="B559">
        <v>2012</v>
      </c>
      <c r="C559" t="s">
        <v>1061</v>
      </c>
      <c r="D559" t="s">
        <v>131</v>
      </c>
      <c r="E559" t="s">
        <v>108</v>
      </c>
      <c r="F559" t="s">
        <v>108</v>
      </c>
      <c r="G559" t="s">
        <v>108</v>
      </c>
      <c r="H559" t="s">
        <v>108</v>
      </c>
      <c r="I559" t="s">
        <v>113</v>
      </c>
      <c r="J559" t="s">
        <v>108</v>
      </c>
      <c r="K559">
        <v>8.6834229999999994</v>
      </c>
      <c r="L559">
        <v>1.1990670000000001</v>
      </c>
      <c r="M559">
        <v>6.4710000000000001</v>
      </c>
      <c r="N559">
        <v>11.35</v>
      </c>
      <c r="O559" t="s">
        <v>203</v>
      </c>
      <c r="P559" t="s">
        <v>1158</v>
      </c>
      <c r="Q559">
        <v>2.6659999999999999</v>
      </c>
      <c r="R559">
        <v>2.2130000000000001</v>
      </c>
      <c r="S559">
        <v>9491</v>
      </c>
      <c r="T559">
        <v>1351</v>
      </c>
      <c r="U559">
        <v>7072</v>
      </c>
      <c r="V559">
        <v>12404</v>
      </c>
      <c r="W559">
        <v>759</v>
      </c>
      <c r="X559">
        <v>64</v>
      </c>
      <c r="Y559">
        <v>0</v>
      </c>
      <c r="Z559">
        <v>0</v>
      </c>
      <c r="AA559">
        <v>0</v>
      </c>
      <c r="AB559">
        <v>1.03</v>
      </c>
      <c r="AC559" t="s">
        <v>230</v>
      </c>
      <c r="AD559" t="s">
        <v>1063</v>
      </c>
      <c r="AE559">
        <v>1.37</v>
      </c>
    </row>
    <row r="560" spans="1:31">
      <c r="A560" t="s">
        <v>1159</v>
      </c>
      <c r="B560">
        <v>2012</v>
      </c>
      <c r="C560" t="s">
        <v>1061</v>
      </c>
      <c r="D560" t="s">
        <v>131</v>
      </c>
      <c r="E560" t="s">
        <v>108</v>
      </c>
      <c r="F560" t="s">
        <v>108</v>
      </c>
      <c r="G560" t="s">
        <v>108</v>
      </c>
      <c r="H560" t="s">
        <v>108</v>
      </c>
      <c r="I560" t="s">
        <v>114</v>
      </c>
      <c r="J560" t="s">
        <v>108</v>
      </c>
      <c r="K560">
        <v>9.7000379999999993</v>
      </c>
      <c r="L560">
        <v>2.09802</v>
      </c>
      <c r="M560">
        <v>5.9720000000000004</v>
      </c>
      <c r="N560">
        <v>14.679</v>
      </c>
      <c r="O560" t="s">
        <v>203</v>
      </c>
      <c r="P560" t="s">
        <v>1160</v>
      </c>
      <c r="Q560">
        <v>4.9790000000000001</v>
      </c>
      <c r="R560">
        <v>3.7280000000000002</v>
      </c>
      <c r="S560">
        <v>8544</v>
      </c>
      <c r="T560">
        <v>1851</v>
      </c>
      <c r="U560">
        <v>5261</v>
      </c>
      <c r="V560">
        <v>12930</v>
      </c>
      <c r="W560">
        <v>390</v>
      </c>
      <c r="X560">
        <v>35</v>
      </c>
      <c r="Y560">
        <v>0</v>
      </c>
      <c r="Z560">
        <v>0</v>
      </c>
      <c r="AA560">
        <v>0</v>
      </c>
      <c r="AB560">
        <v>1.02</v>
      </c>
      <c r="AC560" t="s">
        <v>326</v>
      </c>
      <c r="AD560" t="s">
        <v>1063</v>
      </c>
      <c r="AE560">
        <v>1.95</v>
      </c>
    </row>
    <row r="561" spans="1:31">
      <c r="A561" t="s">
        <v>1162</v>
      </c>
      <c r="B561" t="s">
        <v>689</v>
      </c>
      <c r="C561" t="s">
        <v>1163</v>
      </c>
      <c r="D561" t="s">
        <v>108</v>
      </c>
      <c r="E561" t="s">
        <v>108</v>
      </c>
      <c r="F561" t="s">
        <v>108</v>
      </c>
      <c r="G561" t="s">
        <v>108</v>
      </c>
      <c r="H561" t="s">
        <v>1164</v>
      </c>
      <c r="I561" t="s">
        <v>108</v>
      </c>
      <c r="J561" t="s">
        <v>108</v>
      </c>
      <c r="K561">
        <v>49.989511</v>
      </c>
      <c r="L561">
        <v>7.9194139999999997</v>
      </c>
      <c r="M561">
        <v>33.859000000000002</v>
      </c>
      <c r="N561">
        <v>66.122</v>
      </c>
      <c r="O561" t="s">
        <v>203</v>
      </c>
      <c r="P561" t="s">
        <v>1165</v>
      </c>
      <c r="Q561">
        <v>16.132000000000001</v>
      </c>
      <c r="R561">
        <v>16.131</v>
      </c>
      <c r="S561">
        <v>18757</v>
      </c>
      <c r="T561">
        <v>3775</v>
      </c>
      <c r="U561">
        <v>12705</v>
      </c>
      <c r="V561">
        <v>24810</v>
      </c>
      <c r="W561">
        <v>86</v>
      </c>
      <c r="X561">
        <v>41</v>
      </c>
      <c r="Y561">
        <v>0</v>
      </c>
      <c r="Z561">
        <v>0</v>
      </c>
      <c r="AA561">
        <v>0</v>
      </c>
      <c r="AB561">
        <v>1</v>
      </c>
      <c r="AC561" t="s">
        <v>859</v>
      </c>
      <c r="AD561" t="s">
        <v>1163</v>
      </c>
      <c r="AE561">
        <v>2.13</v>
      </c>
    </row>
    <row r="562" spans="1:31">
      <c r="A562" t="s">
        <v>1166</v>
      </c>
      <c r="B562" t="s">
        <v>689</v>
      </c>
      <c r="C562" t="s">
        <v>1163</v>
      </c>
      <c r="D562" t="s">
        <v>108</v>
      </c>
      <c r="E562" t="s">
        <v>108</v>
      </c>
      <c r="F562" t="s">
        <v>108</v>
      </c>
      <c r="G562" t="s">
        <v>108</v>
      </c>
      <c r="H562" t="s">
        <v>1167</v>
      </c>
      <c r="I562" t="s">
        <v>108</v>
      </c>
      <c r="J562" t="s">
        <v>108</v>
      </c>
      <c r="K562">
        <v>49.385350000000003</v>
      </c>
      <c r="L562">
        <v>6.9108390000000002</v>
      </c>
      <c r="M562">
        <v>35.363999999999997</v>
      </c>
      <c r="N562">
        <v>63.478000000000002</v>
      </c>
      <c r="O562" t="s">
        <v>203</v>
      </c>
      <c r="P562" t="s">
        <v>1168</v>
      </c>
      <c r="Q562">
        <v>14.092000000000001</v>
      </c>
      <c r="R562">
        <v>14.021000000000001</v>
      </c>
      <c r="S562">
        <v>16677</v>
      </c>
      <c r="T562">
        <v>3379</v>
      </c>
      <c r="U562">
        <v>11942</v>
      </c>
      <c r="V562">
        <v>21436</v>
      </c>
      <c r="W562">
        <v>86</v>
      </c>
      <c r="X562">
        <v>46</v>
      </c>
      <c r="Y562">
        <v>0</v>
      </c>
      <c r="Z562">
        <v>0</v>
      </c>
      <c r="AA562">
        <v>0</v>
      </c>
      <c r="AB562">
        <v>1</v>
      </c>
      <c r="AC562" t="s">
        <v>456</v>
      </c>
      <c r="AD562" t="s">
        <v>1163</v>
      </c>
      <c r="AE562">
        <v>1.62</v>
      </c>
    </row>
    <row r="563" spans="1:31">
      <c r="A563" t="s">
        <v>1169</v>
      </c>
      <c r="B563" t="s">
        <v>689</v>
      </c>
      <c r="C563" t="s">
        <v>1163</v>
      </c>
      <c r="D563" t="s">
        <v>108</v>
      </c>
      <c r="E563" t="s">
        <v>108</v>
      </c>
      <c r="F563" t="s">
        <v>108</v>
      </c>
      <c r="G563" t="s">
        <v>108</v>
      </c>
      <c r="H563" t="s">
        <v>1170</v>
      </c>
      <c r="I563" t="s">
        <v>108</v>
      </c>
      <c r="J563" t="s">
        <v>108</v>
      </c>
      <c r="K563">
        <v>42.169915000000003</v>
      </c>
      <c r="L563">
        <v>6.8770939999999996</v>
      </c>
      <c r="M563">
        <v>28.626999999999999</v>
      </c>
      <c r="N563">
        <v>56.633000000000003</v>
      </c>
      <c r="O563" t="s">
        <v>203</v>
      </c>
      <c r="P563" t="s">
        <v>187</v>
      </c>
      <c r="Q563">
        <v>14.462999999999999</v>
      </c>
      <c r="R563">
        <v>13.542999999999999</v>
      </c>
      <c r="S563">
        <v>15097</v>
      </c>
      <c r="T563">
        <v>3083</v>
      </c>
      <c r="U563">
        <v>10248</v>
      </c>
      <c r="V563">
        <v>20274</v>
      </c>
      <c r="W563">
        <v>84</v>
      </c>
      <c r="X563">
        <v>38</v>
      </c>
      <c r="Y563">
        <v>0</v>
      </c>
      <c r="Z563">
        <v>0</v>
      </c>
      <c r="AA563">
        <v>0</v>
      </c>
      <c r="AB563">
        <v>1</v>
      </c>
      <c r="AC563" t="s">
        <v>265</v>
      </c>
      <c r="AD563" t="s">
        <v>1163</v>
      </c>
      <c r="AE563">
        <v>1.61</v>
      </c>
    </row>
    <row r="564" spans="1:31">
      <c r="A564" t="s">
        <v>1171</v>
      </c>
      <c r="B564" t="s">
        <v>689</v>
      </c>
      <c r="C564" t="s">
        <v>1163</v>
      </c>
      <c r="D564" t="s">
        <v>108</v>
      </c>
      <c r="E564" t="s">
        <v>108</v>
      </c>
      <c r="F564" t="s">
        <v>108</v>
      </c>
      <c r="G564" t="s">
        <v>108</v>
      </c>
      <c r="H564" t="s">
        <v>1172</v>
      </c>
      <c r="I564" t="s">
        <v>108</v>
      </c>
      <c r="J564" t="s">
        <v>108</v>
      </c>
      <c r="K564">
        <v>46.770051000000002</v>
      </c>
      <c r="L564">
        <v>10.679774999999999</v>
      </c>
      <c r="M564">
        <v>25.626999999999999</v>
      </c>
      <c r="N564">
        <v>68.8</v>
      </c>
      <c r="O564" t="s">
        <v>203</v>
      </c>
      <c r="P564" t="s">
        <v>1173</v>
      </c>
      <c r="Q564">
        <v>22.03</v>
      </c>
      <c r="R564">
        <v>21.143000000000001</v>
      </c>
      <c r="S564">
        <v>9330</v>
      </c>
      <c r="T564">
        <v>2677</v>
      </c>
      <c r="U564">
        <v>5112</v>
      </c>
      <c r="V564">
        <v>13724</v>
      </c>
      <c r="W564">
        <v>45</v>
      </c>
      <c r="X564">
        <v>20</v>
      </c>
      <c r="Y564">
        <v>0</v>
      </c>
      <c r="Z564">
        <v>0</v>
      </c>
      <c r="AA564">
        <v>0</v>
      </c>
      <c r="AB564">
        <v>1</v>
      </c>
      <c r="AC564" t="s">
        <v>425</v>
      </c>
      <c r="AD564" t="s">
        <v>1163</v>
      </c>
      <c r="AE564">
        <v>2.02</v>
      </c>
    </row>
    <row r="565" spans="1:31">
      <c r="A565" t="s">
        <v>1174</v>
      </c>
      <c r="B565" t="s">
        <v>689</v>
      </c>
      <c r="C565" t="s">
        <v>1163</v>
      </c>
      <c r="D565" t="s">
        <v>108</v>
      </c>
      <c r="E565" t="s">
        <v>108</v>
      </c>
      <c r="F565" t="s">
        <v>108</v>
      </c>
      <c r="G565" t="s">
        <v>108</v>
      </c>
      <c r="H565" t="s">
        <v>1175</v>
      </c>
      <c r="I565" t="s">
        <v>108</v>
      </c>
      <c r="J565" t="s">
        <v>108</v>
      </c>
      <c r="K565">
        <v>47.456882999999998</v>
      </c>
      <c r="L565">
        <v>3.6979549999999999</v>
      </c>
      <c r="M565">
        <v>40.040999999999997</v>
      </c>
      <c r="N565">
        <v>54.957000000000001</v>
      </c>
      <c r="O565" t="s">
        <v>203</v>
      </c>
      <c r="P565" t="s">
        <v>1176</v>
      </c>
      <c r="Q565">
        <v>7.5</v>
      </c>
      <c r="R565">
        <v>7.4160000000000004</v>
      </c>
      <c r="S565">
        <v>64677</v>
      </c>
      <c r="T565">
        <v>6484</v>
      </c>
      <c r="U565">
        <v>54570</v>
      </c>
      <c r="V565">
        <v>74898</v>
      </c>
      <c r="W565">
        <v>326</v>
      </c>
      <c r="X565">
        <v>161</v>
      </c>
      <c r="Y565">
        <v>0</v>
      </c>
      <c r="Z565">
        <v>0</v>
      </c>
      <c r="AA565">
        <v>0</v>
      </c>
      <c r="AB565">
        <v>1</v>
      </c>
      <c r="AC565" t="s">
        <v>1177</v>
      </c>
      <c r="AD565" t="s">
        <v>1163</v>
      </c>
      <c r="AE565">
        <v>1.78</v>
      </c>
    </row>
    <row r="566" spans="1:31">
      <c r="A566" t="s">
        <v>1178</v>
      </c>
      <c r="B566" t="s">
        <v>689</v>
      </c>
      <c r="C566" t="s">
        <v>1163</v>
      </c>
      <c r="D566" t="s">
        <v>108</v>
      </c>
      <c r="E566" t="s">
        <v>108</v>
      </c>
      <c r="F566" t="s">
        <v>108</v>
      </c>
      <c r="G566" t="s">
        <v>108</v>
      </c>
      <c r="H566" t="s">
        <v>1175</v>
      </c>
      <c r="I566" t="s">
        <v>113</v>
      </c>
      <c r="J566" t="s">
        <v>108</v>
      </c>
      <c r="K566">
        <v>46.434992999999999</v>
      </c>
      <c r="L566">
        <v>4.5815469999999996</v>
      </c>
      <c r="M566">
        <v>37.25</v>
      </c>
      <c r="N566">
        <v>55.802</v>
      </c>
      <c r="O566" t="s">
        <v>203</v>
      </c>
      <c r="P566" t="s">
        <v>1179</v>
      </c>
      <c r="Q566">
        <v>9.3670000000000009</v>
      </c>
      <c r="R566">
        <v>9.1850000000000005</v>
      </c>
      <c r="S566">
        <v>34665</v>
      </c>
      <c r="T566">
        <v>4063</v>
      </c>
      <c r="U566">
        <v>27808</v>
      </c>
      <c r="V566">
        <v>41657</v>
      </c>
      <c r="W566">
        <v>195</v>
      </c>
      <c r="X566">
        <v>94</v>
      </c>
      <c r="Y566">
        <v>0</v>
      </c>
      <c r="Z566">
        <v>0</v>
      </c>
      <c r="AA566">
        <v>0</v>
      </c>
      <c r="AB566">
        <v>1</v>
      </c>
      <c r="AC566" t="s">
        <v>1180</v>
      </c>
      <c r="AD566" t="s">
        <v>1163</v>
      </c>
      <c r="AE566">
        <v>1.64</v>
      </c>
    </row>
    <row r="567" spans="1:31">
      <c r="A567" t="s">
        <v>1181</v>
      </c>
      <c r="B567" t="s">
        <v>689</v>
      </c>
      <c r="C567" t="s">
        <v>1163</v>
      </c>
      <c r="D567" t="s">
        <v>108</v>
      </c>
      <c r="E567" t="s">
        <v>108</v>
      </c>
      <c r="F567" t="s">
        <v>108</v>
      </c>
      <c r="G567" t="s">
        <v>108</v>
      </c>
      <c r="H567" t="s">
        <v>1175</v>
      </c>
      <c r="I567" t="s">
        <v>114</v>
      </c>
      <c r="J567" t="s">
        <v>108</v>
      </c>
      <c r="K567">
        <v>48.694636000000003</v>
      </c>
      <c r="L567">
        <v>5.5889540000000002</v>
      </c>
      <c r="M567">
        <v>37.395000000000003</v>
      </c>
      <c r="N567">
        <v>60.093000000000004</v>
      </c>
      <c r="O567" t="s">
        <v>203</v>
      </c>
      <c r="P567" t="s">
        <v>1182</v>
      </c>
      <c r="Q567">
        <v>11.398</v>
      </c>
      <c r="R567">
        <v>11.298999999999999</v>
      </c>
      <c r="S567">
        <v>30012</v>
      </c>
      <c r="T567">
        <v>4666</v>
      </c>
      <c r="U567">
        <v>23048</v>
      </c>
      <c r="V567">
        <v>37037</v>
      </c>
      <c r="W567">
        <v>131</v>
      </c>
      <c r="X567">
        <v>67</v>
      </c>
      <c r="Y567">
        <v>0</v>
      </c>
      <c r="Z567">
        <v>0</v>
      </c>
      <c r="AA567">
        <v>0</v>
      </c>
      <c r="AB567">
        <v>1</v>
      </c>
      <c r="AC567" t="s">
        <v>627</v>
      </c>
      <c r="AD567" t="s">
        <v>1163</v>
      </c>
      <c r="AE567">
        <v>1.63</v>
      </c>
    </row>
    <row r="568" spans="1:31">
      <c r="A568" t="s">
        <v>1183</v>
      </c>
      <c r="B568" t="s">
        <v>689</v>
      </c>
      <c r="C568" t="s">
        <v>1163</v>
      </c>
      <c r="D568" t="s">
        <v>108</v>
      </c>
      <c r="E568" t="s">
        <v>108</v>
      </c>
      <c r="F568" t="s">
        <v>108</v>
      </c>
      <c r="G568" t="s">
        <v>127</v>
      </c>
      <c r="H568" t="s">
        <v>1175</v>
      </c>
      <c r="I568" t="s">
        <v>108</v>
      </c>
      <c r="J568" t="s">
        <v>108</v>
      </c>
      <c r="K568">
        <v>48.183494000000003</v>
      </c>
      <c r="L568">
        <v>4.6187579999999997</v>
      </c>
      <c r="M568">
        <v>38.877000000000002</v>
      </c>
      <c r="N568">
        <v>57.584000000000003</v>
      </c>
      <c r="O568" t="s">
        <v>203</v>
      </c>
      <c r="P568" t="s">
        <v>1184</v>
      </c>
      <c r="Q568">
        <v>9.4009999999999998</v>
      </c>
      <c r="R568">
        <v>9.3070000000000004</v>
      </c>
      <c r="S568">
        <v>50115</v>
      </c>
      <c r="T568">
        <v>6305</v>
      </c>
      <c r="U568">
        <v>40435</v>
      </c>
      <c r="V568">
        <v>59892</v>
      </c>
      <c r="W568">
        <v>212</v>
      </c>
      <c r="X568">
        <v>104</v>
      </c>
      <c r="Y568">
        <v>0</v>
      </c>
      <c r="Z568">
        <v>0</v>
      </c>
      <c r="AA568">
        <v>0</v>
      </c>
      <c r="AB568">
        <v>1</v>
      </c>
      <c r="AC568" t="s">
        <v>1185</v>
      </c>
      <c r="AD568" t="s">
        <v>1163</v>
      </c>
      <c r="AE568">
        <v>1.8</v>
      </c>
    </row>
    <row r="569" spans="1:31">
      <c r="A569" t="s">
        <v>1186</v>
      </c>
      <c r="B569" t="s">
        <v>689</v>
      </c>
      <c r="C569" t="s">
        <v>1163</v>
      </c>
      <c r="D569" t="s">
        <v>108</v>
      </c>
      <c r="E569" t="s">
        <v>108</v>
      </c>
      <c r="F569" t="s">
        <v>108</v>
      </c>
      <c r="G569" t="s">
        <v>127</v>
      </c>
      <c r="H569" t="s">
        <v>1175</v>
      </c>
      <c r="I569" t="s">
        <v>113</v>
      </c>
      <c r="J569" t="s">
        <v>108</v>
      </c>
      <c r="K569">
        <v>44.546134000000002</v>
      </c>
      <c r="L569">
        <v>5.7493290000000004</v>
      </c>
      <c r="M569">
        <v>33.082000000000001</v>
      </c>
      <c r="N569">
        <v>56.451999999999998</v>
      </c>
      <c r="O569" t="s">
        <v>203</v>
      </c>
      <c r="P569" t="s">
        <v>685</v>
      </c>
      <c r="Q569">
        <v>11.906000000000001</v>
      </c>
      <c r="R569">
        <v>11.464</v>
      </c>
      <c r="S569">
        <v>25919</v>
      </c>
      <c r="T569">
        <v>4127</v>
      </c>
      <c r="U569">
        <v>19249</v>
      </c>
      <c r="V569">
        <v>32847</v>
      </c>
      <c r="W569">
        <v>126</v>
      </c>
      <c r="X569">
        <v>55</v>
      </c>
      <c r="Y569">
        <v>0</v>
      </c>
      <c r="Z569">
        <v>0</v>
      </c>
      <c r="AA569">
        <v>0</v>
      </c>
      <c r="AB569">
        <v>1</v>
      </c>
      <c r="AC569" t="s">
        <v>250</v>
      </c>
      <c r="AD569" t="s">
        <v>1163</v>
      </c>
      <c r="AE569">
        <v>1.67</v>
      </c>
    </row>
    <row r="570" spans="1:31">
      <c r="A570" t="s">
        <v>1187</v>
      </c>
      <c r="B570" t="s">
        <v>689</v>
      </c>
      <c r="C570" t="s">
        <v>1163</v>
      </c>
      <c r="D570" t="s">
        <v>108</v>
      </c>
      <c r="E570" t="s">
        <v>108</v>
      </c>
      <c r="F570" t="s">
        <v>108</v>
      </c>
      <c r="G570" t="s">
        <v>127</v>
      </c>
      <c r="H570" t="s">
        <v>1175</v>
      </c>
      <c r="I570" t="s">
        <v>114</v>
      </c>
      <c r="J570" t="s">
        <v>108</v>
      </c>
      <c r="K570">
        <v>52.802204000000003</v>
      </c>
      <c r="L570">
        <v>7.0360110000000002</v>
      </c>
      <c r="M570">
        <v>38.316000000000003</v>
      </c>
      <c r="N570">
        <v>66.950999999999993</v>
      </c>
      <c r="O570" t="s">
        <v>203</v>
      </c>
      <c r="P570" t="s">
        <v>1188</v>
      </c>
      <c r="Q570">
        <v>14.148999999999999</v>
      </c>
      <c r="R570">
        <v>14.486000000000001</v>
      </c>
      <c r="S570">
        <v>24195</v>
      </c>
      <c r="T570">
        <v>4421</v>
      </c>
      <c r="U570">
        <v>17557</v>
      </c>
      <c r="V570">
        <v>30679</v>
      </c>
      <c r="W570">
        <v>86</v>
      </c>
      <c r="X570">
        <v>49</v>
      </c>
      <c r="Y570">
        <v>0</v>
      </c>
      <c r="Z570">
        <v>0</v>
      </c>
      <c r="AA570">
        <v>0</v>
      </c>
      <c r="AB570">
        <v>1</v>
      </c>
      <c r="AC570" t="s">
        <v>748</v>
      </c>
      <c r="AD570" t="s">
        <v>1163</v>
      </c>
      <c r="AE570">
        <v>1.69</v>
      </c>
    </row>
    <row r="571" spans="1:31">
      <c r="A571" t="s">
        <v>1189</v>
      </c>
      <c r="B571" t="s">
        <v>689</v>
      </c>
      <c r="C571" t="s">
        <v>1163</v>
      </c>
      <c r="D571" t="s">
        <v>131</v>
      </c>
      <c r="E571" t="s">
        <v>108</v>
      </c>
      <c r="F571" t="s">
        <v>108</v>
      </c>
      <c r="G571" t="s">
        <v>108</v>
      </c>
      <c r="H571" t="s">
        <v>1175</v>
      </c>
      <c r="I571" t="s">
        <v>108</v>
      </c>
      <c r="J571" t="s">
        <v>108</v>
      </c>
      <c r="K571">
        <v>52.030901999999998</v>
      </c>
      <c r="L571">
        <v>5.930733</v>
      </c>
      <c r="M571">
        <v>39.89</v>
      </c>
      <c r="N571">
        <v>63.999000000000002</v>
      </c>
      <c r="O571" t="s">
        <v>203</v>
      </c>
      <c r="P571" t="s">
        <v>1190</v>
      </c>
      <c r="Q571">
        <v>11.968</v>
      </c>
      <c r="R571">
        <v>12.141</v>
      </c>
      <c r="S571">
        <v>17185</v>
      </c>
      <c r="T571">
        <v>2343</v>
      </c>
      <c r="U571">
        <v>13175</v>
      </c>
      <c r="V571">
        <v>21138</v>
      </c>
      <c r="W571">
        <v>123</v>
      </c>
      <c r="X571">
        <v>68</v>
      </c>
      <c r="Y571">
        <v>0</v>
      </c>
      <c r="Z571">
        <v>0</v>
      </c>
      <c r="AA571">
        <v>0</v>
      </c>
      <c r="AB571">
        <v>1</v>
      </c>
      <c r="AC571" t="s">
        <v>211</v>
      </c>
      <c r="AD571" t="s">
        <v>1163</v>
      </c>
      <c r="AE571">
        <v>1.72</v>
      </c>
    </row>
    <row r="572" spans="1:31">
      <c r="A572" t="s">
        <v>1191</v>
      </c>
      <c r="B572" t="s">
        <v>689</v>
      </c>
      <c r="C572" t="s">
        <v>1163</v>
      </c>
      <c r="D572" t="s">
        <v>131</v>
      </c>
      <c r="E572" t="s">
        <v>108</v>
      </c>
      <c r="F572" t="s">
        <v>108</v>
      </c>
      <c r="G572" t="s">
        <v>108</v>
      </c>
      <c r="H572" t="s">
        <v>1175</v>
      </c>
      <c r="I572" t="s">
        <v>113</v>
      </c>
      <c r="J572" t="s">
        <v>108</v>
      </c>
      <c r="K572">
        <v>52.699055999999999</v>
      </c>
      <c r="L572">
        <v>6.6376609999999996</v>
      </c>
      <c r="M572">
        <v>39.064999999999998</v>
      </c>
      <c r="N572">
        <v>66.045000000000002</v>
      </c>
      <c r="O572" t="s">
        <v>203</v>
      </c>
      <c r="P572" t="s">
        <v>1192</v>
      </c>
      <c r="Q572">
        <v>13.346</v>
      </c>
      <c r="R572">
        <v>13.634</v>
      </c>
      <c r="S572">
        <v>10570</v>
      </c>
      <c r="T572">
        <v>1837</v>
      </c>
      <c r="U572">
        <v>7835</v>
      </c>
      <c r="V572">
        <v>13247</v>
      </c>
      <c r="W572">
        <v>81</v>
      </c>
      <c r="X572">
        <v>44</v>
      </c>
      <c r="Y572">
        <v>0</v>
      </c>
      <c r="Z572">
        <v>0</v>
      </c>
      <c r="AA572">
        <v>0</v>
      </c>
      <c r="AB572">
        <v>1</v>
      </c>
      <c r="AC572" t="s">
        <v>405</v>
      </c>
      <c r="AD572" t="s">
        <v>1163</v>
      </c>
      <c r="AE572">
        <v>1.41</v>
      </c>
    </row>
    <row r="573" spans="1:31">
      <c r="A573" t="s">
        <v>1193</v>
      </c>
      <c r="B573" t="s">
        <v>689</v>
      </c>
      <c r="C573" t="s">
        <v>1163</v>
      </c>
      <c r="D573" t="s">
        <v>131</v>
      </c>
      <c r="E573" t="s">
        <v>108</v>
      </c>
      <c r="F573" t="s">
        <v>108</v>
      </c>
      <c r="G573" t="s">
        <v>108</v>
      </c>
      <c r="H573" t="s">
        <v>1175</v>
      </c>
      <c r="I573" t="s">
        <v>114</v>
      </c>
      <c r="J573" t="s">
        <v>108</v>
      </c>
      <c r="K573">
        <v>50.997776000000002</v>
      </c>
      <c r="L573">
        <v>9.9863309999999998</v>
      </c>
      <c r="M573">
        <v>30.683</v>
      </c>
      <c r="N573">
        <v>71.073999999999998</v>
      </c>
      <c r="O573" t="s">
        <v>203</v>
      </c>
      <c r="P573" t="s">
        <v>1194</v>
      </c>
      <c r="Q573">
        <v>20.076000000000001</v>
      </c>
      <c r="R573">
        <v>20.315000000000001</v>
      </c>
      <c r="S573">
        <v>6615</v>
      </c>
      <c r="T573">
        <v>1556</v>
      </c>
      <c r="U573">
        <v>3980</v>
      </c>
      <c r="V573">
        <v>9219</v>
      </c>
      <c r="W573">
        <v>42</v>
      </c>
      <c r="X573">
        <v>24</v>
      </c>
      <c r="Y573">
        <v>0</v>
      </c>
      <c r="Z573">
        <v>0</v>
      </c>
      <c r="AA573">
        <v>0</v>
      </c>
      <c r="AB573">
        <v>1</v>
      </c>
      <c r="AC573" t="s">
        <v>311</v>
      </c>
      <c r="AD573" t="s">
        <v>1163</v>
      </c>
      <c r="AE573">
        <v>1.64</v>
      </c>
    </row>
    <row r="574" spans="1:31">
      <c r="A574" t="s">
        <v>1195</v>
      </c>
      <c r="B574">
        <v>2012</v>
      </c>
      <c r="C574" t="s">
        <v>1163</v>
      </c>
      <c r="D574" t="s">
        <v>108</v>
      </c>
      <c r="E574" t="s">
        <v>108</v>
      </c>
      <c r="F574" t="s">
        <v>108</v>
      </c>
      <c r="G574" t="s">
        <v>108</v>
      </c>
      <c r="H574" t="s">
        <v>109</v>
      </c>
      <c r="I574" t="s">
        <v>108</v>
      </c>
      <c r="J574" t="s">
        <v>108</v>
      </c>
      <c r="K574">
        <v>3.7407370000000002</v>
      </c>
      <c r="L574">
        <v>2.2601119999999999</v>
      </c>
      <c r="M574">
        <v>0.68300000000000005</v>
      </c>
      <c r="N574">
        <v>11.122</v>
      </c>
      <c r="O574" t="s">
        <v>203</v>
      </c>
      <c r="P574" t="s">
        <v>1196</v>
      </c>
      <c r="Q574">
        <v>7.3810000000000002</v>
      </c>
      <c r="R574">
        <v>3.0579999999999998</v>
      </c>
      <c r="S574">
        <v>900</v>
      </c>
      <c r="T574">
        <v>534</v>
      </c>
      <c r="U574">
        <v>164</v>
      </c>
      <c r="V574">
        <v>2677</v>
      </c>
      <c r="W574">
        <v>66</v>
      </c>
      <c r="X574">
        <v>3</v>
      </c>
      <c r="Y574">
        <v>0</v>
      </c>
      <c r="Z574">
        <v>0</v>
      </c>
      <c r="AA574">
        <v>0</v>
      </c>
      <c r="AB574">
        <v>1</v>
      </c>
      <c r="AC574" t="s">
        <v>282</v>
      </c>
      <c r="AD574" t="s">
        <v>1163</v>
      </c>
      <c r="AE574">
        <v>0.92</v>
      </c>
    </row>
    <row r="575" spans="1:31">
      <c r="A575" t="s">
        <v>1197</v>
      </c>
      <c r="B575">
        <v>2012</v>
      </c>
      <c r="C575" t="s">
        <v>1163</v>
      </c>
      <c r="D575" t="s">
        <v>108</v>
      </c>
      <c r="E575" t="s">
        <v>108</v>
      </c>
      <c r="F575" t="s">
        <v>108</v>
      </c>
      <c r="G575" t="s">
        <v>108</v>
      </c>
      <c r="H575" t="s">
        <v>115</v>
      </c>
      <c r="I575" t="s">
        <v>108</v>
      </c>
      <c r="J575" t="s">
        <v>108</v>
      </c>
      <c r="K575">
        <v>7.6682940000000004</v>
      </c>
      <c r="L575">
        <v>1.7632350000000001</v>
      </c>
      <c r="M575">
        <v>4.5739999999999998</v>
      </c>
      <c r="N575">
        <v>11.913</v>
      </c>
      <c r="O575" t="s">
        <v>203</v>
      </c>
      <c r="P575" t="s">
        <v>1198</v>
      </c>
      <c r="Q575">
        <v>4.2439999999999998</v>
      </c>
      <c r="R575">
        <v>3.0950000000000002</v>
      </c>
      <c r="S575">
        <v>4751</v>
      </c>
      <c r="T575">
        <v>1139</v>
      </c>
      <c r="U575">
        <v>2833</v>
      </c>
      <c r="V575">
        <v>7380</v>
      </c>
      <c r="W575">
        <v>208</v>
      </c>
      <c r="X575">
        <v>23</v>
      </c>
      <c r="Y575">
        <v>0</v>
      </c>
      <c r="Z575">
        <v>0</v>
      </c>
      <c r="AA575">
        <v>0</v>
      </c>
      <c r="AB575">
        <v>1</v>
      </c>
      <c r="AC575" t="s">
        <v>253</v>
      </c>
      <c r="AD575" t="s">
        <v>1163</v>
      </c>
      <c r="AE575">
        <v>0.91</v>
      </c>
    </row>
    <row r="576" spans="1:31">
      <c r="A576" t="s">
        <v>1199</v>
      </c>
      <c r="B576">
        <v>2012</v>
      </c>
      <c r="C576" t="s">
        <v>1163</v>
      </c>
      <c r="D576" t="s">
        <v>108</v>
      </c>
      <c r="E576" t="s">
        <v>108</v>
      </c>
      <c r="F576" t="s">
        <v>108</v>
      </c>
      <c r="G576" t="s">
        <v>108</v>
      </c>
      <c r="H576" t="s">
        <v>117</v>
      </c>
      <c r="I576" t="s">
        <v>108</v>
      </c>
      <c r="J576" t="s">
        <v>108</v>
      </c>
      <c r="K576">
        <v>18.448945999999999</v>
      </c>
      <c r="L576">
        <v>2.5606170000000001</v>
      </c>
      <c r="M576">
        <v>13.656000000000001</v>
      </c>
      <c r="N576">
        <v>24.074999999999999</v>
      </c>
      <c r="O576" t="s">
        <v>203</v>
      </c>
      <c r="P576" t="s">
        <v>1200</v>
      </c>
      <c r="Q576">
        <v>5.6260000000000003</v>
      </c>
      <c r="R576">
        <v>4.7930000000000001</v>
      </c>
      <c r="S576">
        <v>18385</v>
      </c>
      <c r="T576">
        <v>2810</v>
      </c>
      <c r="U576">
        <v>13608</v>
      </c>
      <c r="V576">
        <v>23991</v>
      </c>
      <c r="W576">
        <v>363</v>
      </c>
      <c r="X576">
        <v>72</v>
      </c>
      <c r="Y576">
        <v>0</v>
      </c>
      <c r="Z576">
        <v>0</v>
      </c>
      <c r="AA576">
        <v>0</v>
      </c>
      <c r="AB576">
        <v>1</v>
      </c>
      <c r="AC576" t="s">
        <v>824</v>
      </c>
      <c r="AD576" t="s">
        <v>1163</v>
      </c>
      <c r="AE576">
        <v>1.58</v>
      </c>
    </row>
    <row r="577" spans="1:31">
      <c r="A577" t="s">
        <v>1201</v>
      </c>
      <c r="B577">
        <v>2012</v>
      </c>
      <c r="C577" t="s">
        <v>1163</v>
      </c>
      <c r="D577" t="s">
        <v>108</v>
      </c>
      <c r="E577" t="s">
        <v>108</v>
      </c>
      <c r="F577" t="s">
        <v>108</v>
      </c>
      <c r="G577" t="s">
        <v>108</v>
      </c>
      <c r="H577" t="s">
        <v>119</v>
      </c>
      <c r="I577" t="s">
        <v>108</v>
      </c>
      <c r="J577" t="s">
        <v>108</v>
      </c>
      <c r="K577">
        <v>8.3726950000000002</v>
      </c>
      <c r="L577">
        <v>1.746456</v>
      </c>
      <c r="M577">
        <v>5.266</v>
      </c>
      <c r="N577">
        <v>12.499000000000001</v>
      </c>
      <c r="O577" t="s">
        <v>203</v>
      </c>
      <c r="P577" t="s">
        <v>1202</v>
      </c>
      <c r="Q577">
        <v>4.1260000000000003</v>
      </c>
      <c r="R577">
        <v>3.1070000000000002</v>
      </c>
      <c r="S577">
        <v>5253</v>
      </c>
      <c r="T577">
        <v>1118</v>
      </c>
      <c r="U577">
        <v>3304</v>
      </c>
      <c r="V577">
        <v>7842</v>
      </c>
      <c r="W577">
        <v>296</v>
      </c>
      <c r="X577">
        <v>34</v>
      </c>
      <c r="Y577">
        <v>0</v>
      </c>
      <c r="Z577">
        <v>0</v>
      </c>
      <c r="AA577">
        <v>0</v>
      </c>
      <c r="AB577">
        <v>1</v>
      </c>
      <c r="AC577" t="s">
        <v>254</v>
      </c>
      <c r="AD577" t="s">
        <v>1163</v>
      </c>
      <c r="AE577">
        <v>1.17</v>
      </c>
    </row>
    <row r="578" spans="1:31">
      <c r="A578" t="s">
        <v>1203</v>
      </c>
      <c r="B578">
        <v>2012</v>
      </c>
      <c r="C578" t="s">
        <v>1163</v>
      </c>
      <c r="D578" t="s">
        <v>108</v>
      </c>
      <c r="E578" t="s">
        <v>108</v>
      </c>
      <c r="F578" t="s">
        <v>108</v>
      </c>
      <c r="G578" t="s">
        <v>108</v>
      </c>
      <c r="H578" t="s">
        <v>120</v>
      </c>
      <c r="I578" t="s">
        <v>108</v>
      </c>
      <c r="J578" t="s">
        <v>108</v>
      </c>
      <c r="K578">
        <v>12.743149000000001</v>
      </c>
      <c r="L578">
        <v>2.381424</v>
      </c>
      <c r="M578">
        <v>8.4250000000000007</v>
      </c>
      <c r="N578">
        <v>18.225999999999999</v>
      </c>
      <c r="O578" t="s">
        <v>203</v>
      </c>
      <c r="P578" t="s">
        <v>1204</v>
      </c>
      <c r="Q578">
        <v>5.4829999999999997</v>
      </c>
      <c r="R578">
        <v>4.3179999999999996</v>
      </c>
      <c r="S578">
        <v>8602</v>
      </c>
      <c r="T578">
        <v>1718</v>
      </c>
      <c r="U578">
        <v>5687</v>
      </c>
      <c r="V578">
        <v>12302</v>
      </c>
      <c r="W578">
        <v>300</v>
      </c>
      <c r="X578">
        <v>43</v>
      </c>
      <c r="Y578">
        <v>0</v>
      </c>
      <c r="Z578">
        <v>0</v>
      </c>
      <c r="AA578">
        <v>0</v>
      </c>
      <c r="AB578">
        <v>1</v>
      </c>
      <c r="AC578" t="s">
        <v>302</v>
      </c>
      <c r="AD578" t="s">
        <v>1163</v>
      </c>
      <c r="AE578">
        <v>1.52</v>
      </c>
    </row>
    <row r="579" spans="1:31">
      <c r="A579" t="s">
        <v>1205</v>
      </c>
      <c r="B579">
        <v>2012</v>
      </c>
      <c r="C579" t="s">
        <v>1163</v>
      </c>
      <c r="D579" t="s">
        <v>108</v>
      </c>
      <c r="E579" t="s">
        <v>108</v>
      </c>
      <c r="F579" t="s">
        <v>108</v>
      </c>
      <c r="G579" t="s">
        <v>108</v>
      </c>
      <c r="H579" t="s">
        <v>121</v>
      </c>
      <c r="I579" t="s">
        <v>108</v>
      </c>
      <c r="J579" t="s">
        <v>108</v>
      </c>
      <c r="K579">
        <v>9.324503</v>
      </c>
      <c r="L579">
        <v>2.562268</v>
      </c>
      <c r="M579">
        <v>4.923</v>
      </c>
      <c r="N579">
        <v>15.698</v>
      </c>
      <c r="O579" t="s">
        <v>203</v>
      </c>
      <c r="P579" t="s">
        <v>1206</v>
      </c>
      <c r="Q579">
        <v>6.3730000000000002</v>
      </c>
      <c r="R579">
        <v>4.4020000000000001</v>
      </c>
      <c r="S579">
        <v>3880</v>
      </c>
      <c r="T579">
        <v>1046</v>
      </c>
      <c r="U579">
        <v>2048</v>
      </c>
      <c r="V579">
        <v>6532</v>
      </c>
      <c r="W579">
        <v>186</v>
      </c>
      <c r="X579">
        <v>21</v>
      </c>
      <c r="Y579">
        <v>0</v>
      </c>
      <c r="Z579">
        <v>0</v>
      </c>
      <c r="AA579">
        <v>0</v>
      </c>
      <c r="AB579">
        <v>1</v>
      </c>
      <c r="AC579" t="s">
        <v>361</v>
      </c>
      <c r="AD579" t="s">
        <v>1163</v>
      </c>
      <c r="AE579">
        <v>1.44</v>
      </c>
    </row>
    <row r="580" spans="1:31">
      <c r="A580" t="s">
        <v>1207</v>
      </c>
      <c r="B580">
        <v>2012</v>
      </c>
      <c r="C580" t="s">
        <v>1163</v>
      </c>
      <c r="D580" t="s">
        <v>108</v>
      </c>
      <c r="E580" t="s">
        <v>108</v>
      </c>
      <c r="F580" t="s">
        <v>108</v>
      </c>
      <c r="G580" t="s">
        <v>108</v>
      </c>
      <c r="H580" t="s">
        <v>123</v>
      </c>
      <c r="I580" t="s">
        <v>108</v>
      </c>
      <c r="J580" t="s">
        <v>108</v>
      </c>
      <c r="K580">
        <v>18.066951</v>
      </c>
      <c r="L580">
        <v>7.4099310000000003</v>
      </c>
      <c r="M580">
        <v>6.0839999999999996</v>
      </c>
      <c r="N580">
        <v>37.417000000000002</v>
      </c>
      <c r="O580" t="s">
        <v>203</v>
      </c>
      <c r="P580" t="s">
        <v>1208</v>
      </c>
      <c r="Q580">
        <v>19.350000000000001</v>
      </c>
      <c r="R580">
        <v>11.981999999999999</v>
      </c>
      <c r="S580">
        <v>2929</v>
      </c>
      <c r="T580">
        <v>1329</v>
      </c>
      <c r="U580">
        <v>986</v>
      </c>
      <c r="V580">
        <v>6065</v>
      </c>
      <c r="W580">
        <v>73</v>
      </c>
      <c r="X580">
        <v>8</v>
      </c>
      <c r="Y580">
        <v>0</v>
      </c>
      <c r="Z580">
        <v>0</v>
      </c>
      <c r="AA580">
        <v>0</v>
      </c>
      <c r="AB580">
        <v>1</v>
      </c>
      <c r="AC580" t="s">
        <v>458</v>
      </c>
      <c r="AD580" t="s">
        <v>1163</v>
      </c>
      <c r="AE580">
        <v>2.67</v>
      </c>
    </row>
    <row r="581" spans="1:31">
      <c r="A581" t="s">
        <v>1209</v>
      </c>
      <c r="B581">
        <v>2012</v>
      </c>
      <c r="C581" t="s">
        <v>1163</v>
      </c>
      <c r="D581" t="s">
        <v>108</v>
      </c>
      <c r="E581" t="s">
        <v>108</v>
      </c>
      <c r="F581" t="s">
        <v>108</v>
      </c>
      <c r="G581" t="s">
        <v>108</v>
      </c>
      <c r="H581" t="s">
        <v>124</v>
      </c>
      <c r="I581" t="s">
        <v>108</v>
      </c>
      <c r="J581" t="s">
        <v>108</v>
      </c>
      <c r="K581">
        <v>4.9564060000000003</v>
      </c>
      <c r="L581">
        <v>3.9036390000000001</v>
      </c>
      <c r="M581">
        <v>0.40100000000000002</v>
      </c>
      <c r="N581">
        <v>18.971</v>
      </c>
      <c r="O581" t="s">
        <v>203</v>
      </c>
      <c r="P581" t="s">
        <v>966</v>
      </c>
      <c r="Q581">
        <v>14.013999999999999</v>
      </c>
      <c r="R581">
        <v>4.5549999999999997</v>
      </c>
      <c r="S581">
        <v>213</v>
      </c>
      <c r="T581">
        <v>164</v>
      </c>
      <c r="U581">
        <v>17</v>
      </c>
      <c r="V581">
        <v>813</v>
      </c>
      <c r="W581">
        <v>30</v>
      </c>
      <c r="X581">
        <v>2</v>
      </c>
      <c r="Y581">
        <v>0</v>
      </c>
      <c r="Z581">
        <v>0</v>
      </c>
      <c r="AA581">
        <v>0</v>
      </c>
      <c r="AB581">
        <v>1</v>
      </c>
      <c r="AC581" t="s">
        <v>283</v>
      </c>
      <c r="AD581" t="s">
        <v>1163</v>
      </c>
      <c r="AE581">
        <v>0.94</v>
      </c>
    </row>
    <row r="582" spans="1:31">
      <c r="A582" t="s">
        <v>1210</v>
      </c>
      <c r="B582">
        <v>2012</v>
      </c>
      <c r="C582" t="s">
        <v>1163</v>
      </c>
      <c r="D582" t="s">
        <v>108</v>
      </c>
      <c r="E582" t="s">
        <v>108</v>
      </c>
      <c r="F582" t="s">
        <v>108</v>
      </c>
      <c r="G582" t="s">
        <v>108</v>
      </c>
      <c r="H582" t="s">
        <v>108</v>
      </c>
      <c r="I582" t="s">
        <v>108</v>
      </c>
      <c r="J582" t="s">
        <v>108</v>
      </c>
      <c r="K582">
        <v>11.880663</v>
      </c>
      <c r="L582">
        <v>0.93373600000000001</v>
      </c>
      <c r="M582">
        <v>10.105</v>
      </c>
      <c r="N582">
        <v>13.846</v>
      </c>
      <c r="O582" t="s">
        <v>203</v>
      </c>
      <c r="P582" t="s">
        <v>1211</v>
      </c>
      <c r="Q582">
        <v>1.9650000000000001</v>
      </c>
      <c r="R582">
        <v>1.776</v>
      </c>
      <c r="S582">
        <v>44911</v>
      </c>
      <c r="T582">
        <v>3869</v>
      </c>
      <c r="U582">
        <v>38197</v>
      </c>
      <c r="V582">
        <v>52339</v>
      </c>
      <c r="W582">
        <v>1522</v>
      </c>
      <c r="X582">
        <v>206</v>
      </c>
      <c r="Y582">
        <v>0</v>
      </c>
      <c r="Z582">
        <v>0</v>
      </c>
      <c r="AA582">
        <v>0</v>
      </c>
      <c r="AB582">
        <v>1</v>
      </c>
      <c r="AC582" t="s">
        <v>328</v>
      </c>
      <c r="AD582" t="s">
        <v>1163</v>
      </c>
      <c r="AE582">
        <v>1.27</v>
      </c>
    </row>
    <row r="583" spans="1:31">
      <c r="A583" t="s">
        <v>1212</v>
      </c>
      <c r="B583">
        <v>2012</v>
      </c>
      <c r="C583" t="s">
        <v>1163</v>
      </c>
      <c r="D583" t="s">
        <v>108</v>
      </c>
      <c r="E583" t="s">
        <v>108</v>
      </c>
      <c r="F583" t="s">
        <v>108</v>
      </c>
      <c r="G583" t="s">
        <v>108</v>
      </c>
      <c r="H583" t="s">
        <v>108</v>
      </c>
      <c r="I583" t="s">
        <v>113</v>
      </c>
      <c r="J583" t="s">
        <v>108</v>
      </c>
      <c r="K583">
        <v>14.733948</v>
      </c>
      <c r="L583">
        <v>1.5648200000000001</v>
      </c>
      <c r="M583">
        <v>11.782</v>
      </c>
      <c r="N583">
        <v>18.099</v>
      </c>
      <c r="O583" t="s">
        <v>203</v>
      </c>
      <c r="P583" t="s">
        <v>158</v>
      </c>
      <c r="Q583">
        <v>3.3650000000000002</v>
      </c>
      <c r="R583">
        <v>2.952</v>
      </c>
      <c r="S583">
        <v>26225</v>
      </c>
      <c r="T583">
        <v>2927</v>
      </c>
      <c r="U583">
        <v>20970</v>
      </c>
      <c r="V583">
        <v>32215</v>
      </c>
      <c r="W583">
        <v>883</v>
      </c>
      <c r="X583">
        <v>140</v>
      </c>
      <c r="Y583">
        <v>0</v>
      </c>
      <c r="Z583">
        <v>0</v>
      </c>
      <c r="AA583">
        <v>0</v>
      </c>
      <c r="AB583">
        <v>1</v>
      </c>
      <c r="AC583" t="s">
        <v>263</v>
      </c>
      <c r="AD583" t="s">
        <v>1163</v>
      </c>
      <c r="AE583">
        <v>1.72</v>
      </c>
    </row>
    <row r="584" spans="1:31">
      <c r="A584" t="s">
        <v>1213</v>
      </c>
      <c r="B584">
        <v>2012</v>
      </c>
      <c r="C584" t="s">
        <v>1163</v>
      </c>
      <c r="D584" t="s">
        <v>108</v>
      </c>
      <c r="E584" t="s">
        <v>108</v>
      </c>
      <c r="F584" t="s">
        <v>108</v>
      </c>
      <c r="G584" t="s">
        <v>108</v>
      </c>
      <c r="H584" t="s">
        <v>108</v>
      </c>
      <c r="I584" t="s">
        <v>114</v>
      </c>
      <c r="J584" t="s">
        <v>108</v>
      </c>
      <c r="K584">
        <v>9.3417150000000007</v>
      </c>
      <c r="L584">
        <v>1.38079</v>
      </c>
      <c r="M584">
        <v>6.8029999999999999</v>
      </c>
      <c r="N584">
        <v>12.436</v>
      </c>
      <c r="O584" t="s">
        <v>203</v>
      </c>
      <c r="P584" t="s">
        <v>1214</v>
      </c>
      <c r="Q584">
        <v>3.0939999999999999</v>
      </c>
      <c r="R584">
        <v>2.5379999999999998</v>
      </c>
      <c r="S584">
        <v>18686</v>
      </c>
      <c r="T584">
        <v>2958</v>
      </c>
      <c r="U584">
        <v>13609</v>
      </c>
      <c r="V584">
        <v>24875</v>
      </c>
      <c r="W584">
        <v>639</v>
      </c>
      <c r="X584">
        <v>66</v>
      </c>
      <c r="Y584">
        <v>0</v>
      </c>
      <c r="Z584">
        <v>0</v>
      </c>
      <c r="AA584">
        <v>0</v>
      </c>
      <c r="AB584">
        <v>1</v>
      </c>
      <c r="AC584" t="s">
        <v>212</v>
      </c>
      <c r="AD584" t="s">
        <v>1163</v>
      </c>
      <c r="AE584">
        <v>1.44</v>
      </c>
    </row>
    <row r="585" spans="1:31">
      <c r="A585" t="s">
        <v>1215</v>
      </c>
      <c r="B585">
        <v>2012</v>
      </c>
      <c r="C585" t="s">
        <v>1163</v>
      </c>
      <c r="D585" t="s">
        <v>108</v>
      </c>
      <c r="E585" t="s">
        <v>108</v>
      </c>
      <c r="F585" t="s">
        <v>108</v>
      </c>
      <c r="G585" t="s">
        <v>127</v>
      </c>
      <c r="H585" t="s">
        <v>108</v>
      </c>
      <c r="I585" t="s">
        <v>108</v>
      </c>
      <c r="J585" t="s">
        <v>108</v>
      </c>
      <c r="K585">
        <v>11.181509</v>
      </c>
      <c r="L585">
        <v>1.2425200000000001</v>
      </c>
      <c r="M585">
        <v>8.8520000000000003</v>
      </c>
      <c r="N585">
        <v>13.872999999999999</v>
      </c>
      <c r="O585" t="s">
        <v>203</v>
      </c>
      <c r="P585" t="s">
        <v>156</v>
      </c>
      <c r="Q585">
        <v>2.6920000000000002</v>
      </c>
      <c r="R585">
        <v>2.3290000000000002</v>
      </c>
      <c r="S585">
        <v>29314</v>
      </c>
      <c r="T585">
        <v>3364</v>
      </c>
      <c r="U585">
        <v>23208</v>
      </c>
      <c r="V585">
        <v>36371</v>
      </c>
      <c r="W585">
        <v>972</v>
      </c>
      <c r="X585">
        <v>128</v>
      </c>
      <c r="Y585">
        <v>0</v>
      </c>
      <c r="Z585">
        <v>0</v>
      </c>
      <c r="AA585">
        <v>0</v>
      </c>
      <c r="AB585">
        <v>1</v>
      </c>
      <c r="AC585" t="s">
        <v>605</v>
      </c>
      <c r="AD585" t="s">
        <v>1163</v>
      </c>
      <c r="AE585">
        <v>1.51</v>
      </c>
    </row>
    <row r="586" spans="1:31">
      <c r="A586" t="s">
        <v>1216</v>
      </c>
      <c r="B586">
        <v>2012</v>
      </c>
      <c r="C586" t="s">
        <v>1163</v>
      </c>
      <c r="D586" t="s">
        <v>108</v>
      </c>
      <c r="E586" t="s">
        <v>108</v>
      </c>
      <c r="F586" t="s">
        <v>108</v>
      </c>
      <c r="G586" t="s">
        <v>127</v>
      </c>
      <c r="H586" t="s">
        <v>108</v>
      </c>
      <c r="I586" t="s">
        <v>113</v>
      </c>
      <c r="J586" t="s">
        <v>108</v>
      </c>
      <c r="K586">
        <v>14.196508</v>
      </c>
      <c r="L586">
        <v>1.937975</v>
      </c>
      <c r="M586">
        <v>10.589</v>
      </c>
      <c r="N586">
        <v>18.472000000000001</v>
      </c>
      <c r="O586" t="s">
        <v>203</v>
      </c>
      <c r="P586" t="s">
        <v>1217</v>
      </c>
      <c r="Q586">
        <v>4.2750000000000004</v>
      </c>
      <c r="R586">
        <v>3.6070000000000002</v>
      </c>
      <c r="S586">
        <v>17788</v>
      </c>
      <c r="T586">
        <v>2454</v>
      </c>
      <c r="U586">
        <v>13268</v>
      </c>
      <c r="V586">
        <v>23145</v>
      </c>
      <c r="W586">
        <v>561</v>
      </c>
      <c r="X586">
        <v>87</v>
      </c>
      <c r="Y586">
        <v>0</v>
      </c>
      <c r="Z586">
        <v>0</v>
      </c>
      <c r="AA586">
        <v>0</v>
      </c>
      <c r="AB586">
        <v>1</v>
      </c>
      <c r="AC586" t="s">
        <v>299</v>
      </c>
      <c r="AD586" t="s">
        <v>1163</v>
      </c>
      <c r="AE586">
        <v>1.73</v>
      </c>
    </row>
    <row r="587" spans="1:31">
      <c r="A587" t="s">
        <v>1218</v>
      </c>
      <c r="B587">
        <v>2012</v>
      </c>
      <c r="C587" t="s">
        <v>1163</v>
      </c>
      <c r="D587" t="s">
        <v>108</v>
      </c>
      <c r="E587" t="s">
        <v>108</v>
      </c>
      <c r="F587" t="s">
        <v>108</v>
      </c>
      <c r="G587" t="s">
        <v>127</v>
      </c>
      <c r="H587" t="s">
        <v>108</v>
      </c>
      <c r="I587" t="s">
        <v>114</v>
      </c>
      <c r="J587" t="s">
        <v>108</v>
      </c>
      <c r="K587">
        <v>8.4214219999999997</v>
      </c>
      <c r="L587">
        <v>1.7949390000000001</v>
      </c>
      <c r="M587">
        <v>5.2350000000000003</v>
      </c>
      <c r="N587">
        <v>12.68</v>
      </c>
      <c r="O587" t="s">
        <v>203</v>
      </c>
      <c r="P587" t="s">
        <v>1071</v>
      </c>
      <c r="Q587">
        <v>4.2590000000000003</v>
      </c>
      <c r="R587">
        <v>3.1869999999999998</v>
      </c>
      <c r="S587">
        <v>11526</v>
      </c>
      <c r="T587">
        <v>2529</v>
      </c>
      <c r="U587">
        <v>7164</v>
      </c>
      <c r="V587">
        <v>17355</v>
      </c>
      <c r="W587">
        <v>411</v>
      </c>
      <c r="X587">
        <v>41</v>
      </c>
      <c r="Y587">
        <v>0</v>
      </c>
      <c r="Z587">
        <v>0</v>
      </c>
      <c r="AA587">
        <v>0</v>
      </c>
      <c r="AB587">
        <v>1</v>
      </c>
      <c r="AC587" t="s">
        <v>706</v>
      </c>
      <c r="AD587" t="s">
        <v>1163</v>
      </c>
      <c r="AE587">
        <v>1.71</v>
      </c>
    </row>
    <row r="588" spans="1:31">
      <c r="A588" t="s">
        <v>1219</v>
      </c>
      <c r="B588">
        <v>2012</v>
      </c>
      <c r="C588" t="s">
        <v>1163</v>
      </c>
      <c r="D588" t="s">
        <v>108</v>
      </c>
      <c r="E588" t="s">
        <v>108</v>
      </c>
      <c r="F588" t="s">
        <v>129</v>
      </c>
      <c r="G588" t="s">
        <v>108</v>
      </c>
      <c r="H588" t="s">
        <v>108</v>
      </c>
      <c r="I588" t="s">
        <v>108</v>
      </c>
      <c r="J588" t="s">
        <v>108</v>
      </c>
      <c r="K588">
        <v>6.8609780000000002</v>
      </c>
      <c r="L588">
        <v>2.6455799999999998</v>
      </c>
      <c r="M588">
        <v>2.653</v>
      </c>
      <c r="N588">
        <v>14.058</v>
      </c>
      <c r="O588" t="s">
        <v>203</v>
      </c>
      <c r="P588" t="s">
        <v>1220</v>
      </c>
      <c r="Q588">
        <v>7.1970000000000001</v>
      </c>
      <c r="R588">
        <v>4.2080000000000002</v>
      </c>
      <c r="S588">
        <v>1985</v>
      </c>
      <c r="T588">
        <v>812</v>
      </c>
      <c r="U588">
        <v>768</v>
      </c>
      <c r="V588">
        <v>4068</v>
      </c>
      <c r="W588">
        <v>65</v>
      </c>
      <c r="X588">
        <v>7</v>
      </c>
      <c r="Y588">
        <v>0</v>
      </c>
      <c r="Z588">
        <v>0</v>
      </c>
      <c r="AA588">
        <v>0</v>
      </c>
      <c r="AB588">
        <v>1</v>
      </c>
      <c r="AC588" t="s">
        <v>235</v>
      </c>
      <c r="AD588" t="s">
        <v>1163</v>
      </c>
      <c r="AE588">
        <v>0.7</v>
      </c>
    </row>
    <row r="589" spans="1:31">
      <c r="A589" t="s">
        <v>1221</v>
      </c>
      <c r="B589">
        <v>2012</v>
      </c>
      <c r="C589" t="s">
        <v>1163</v>
      </c>
      <c r="D589" t="s">
        <v>108</v>
      </c>
      <c r="E589" t="s">
        <v>108</v>
      </c>
      <c r="F589" t="s">
        <v>129</v>
      </c>
      <c r="G589" t="s">
        <v>108</v>
      </c>
      <c r="H589" t="s">
        <v>108</v>
      </c>
      <c r="I589" t="s">
        <v>114</v>
      </c>
      <c r="J589" t="s">
        <v>108</v>
      </c>
      <c r="K589">
        <v>5.2321960000000001</v>
      </c>
      <c r="L589">
        <v>2.8786830000000001</v>
      </c>
      <c r="M589">
        <v>1.169</v>
      </c>
      <c r="N589">
        <v>14.13</v>
      </c>
      <c r="O589" t="s">
        <v>203</v>
      </c>
      <c r="P589" t="s">
        <v>1222</v>
      </c>
      <c r="Q589">
        <v>8.8979999999999997</v>
      </c>
      <c r="R589">
        <v>4.0629999999999997</v>
      </c>
      <c r="S589">
        <v>1241</v>
      </c>
      <c r="T589">
        <v>716</v>
      </c>
      <c r="U589">
        <v>277</v>
      </c>
      <c r="V589">
        <v>3350</v>
      </c>
      <c r="W589">
        <v>47</v>
      </c>
      <c r="X589">
        <v>4</v>
      </c>
      <c r="Y589">
        <v>0</v>
      </c>
      <c r="Z589">
        <v>0</v>
      </c>
      <c r="AA589">
        <v>0</v>
      </c>
      <c r="AB589">
        <v>1</v>
      </c>
      <c r="AC589" t="s">
        <v>282</v>
      </c>
      <c r="AD589" t="s">
        <v>1163</v>
      </c>
      <c r="AE589">
        <v>0.77</v>
      </c>
    </row>
    <row r="590" spans="1:31">
      <c r="A590" t="s">
        <v>1223</v>
      </c>
      <c r="B590">
        <v>2012</v>
      </c>
      <c r="C590" t="s">
        <v>1163</v>
      </c>
      <c r="D590" t="s">
        <v>108</v>
      </c>
      <c r="E590" t="s">
        <v>130</v>
      </c>
      <c r="F590" t="s">
        <v>108</v>
      </c>
      <c r="G590" t="s">
        <v>108</v>
      </c>
      <c r="H590" t="s">
        <v>108</v>
      </c>
      <c r="I590" t="s">
        <v>108</v>
      </c>
      <c r="J590" t="s">
        <v>108</v>
      </c>
      <c r="K590">
        <v>11.337548999999999</v>
      </c>
      <c r="L590">
        <v>3.685794</v>
      </c>
      <c r="M590">
        <v>5.1609999999999996</v>
      </c>
      <c r="N590">
        <v>20.795999999999999</v>
      </c>
      <c r="O590" t="s">
        <v>203</v>
      </c>
      <c r="P590" t="s">
        <v>1224</v>
      </c>
      <c r="Q590">
        <v>9.4589999999999996</v>
      </c>
      <c r="R590">
        <v>6.1769999999999996</v>
      </c>
      <c r="S590">
        <v>3591</v>
      </c>
      <c r="T590">
        <v>1237</v>
      </c>
      <c r="U590">
        <v>1635</v>
      </c>
      <c r="V590">
        <v>6586</v>
      </c>
      <c r="W590">
        <v>140</v>
      </c>
      <c r="X590">
        <v>15</v>
      </c>
      <c r="Y590">
        <v>0</v>
      </c>
      <c r="Z590">
        <v>0</v>
      </c>
      <c r="AA590">
        <v>0</v>
      </c>
      <c r="AB590">
        <v>1</v>
      </c>
      <c r="AC590" t="s">
        <v>361</v>
      </c>
      <c r="AD590" t="s">
        <v>1163</v>
      </c>
      <c r="AE590">
        <v>1.88</v>
      </c>
    </row>
    <row r="591" spans="1:31">
      <c r="A591" t="s">
        <v>1225</v>
      </c>
      <c r="B591">
        <v>2012</v>
      </c>
      <c r="C591" t="s">
        <v>1163</v>
      </c>
      <c r="D591" t="s">
        <v>108</v>
      </c>
      <c r="E591" t="s">
        <v>130</v>
      </c>
      <c r="F591" t="s">
        <v>108</v>
      </c>
      <c r="G591" t="s">
        <v>108</v>
      </c>
      <c r="H591" t="s">
        <v>108</v>
      </c>
      <c r="I591" t="s">
        <v>113</v>
      </c>
      <c r="J591" t="s">
        <v>108</v>
      </c>
      <c r="K591">
        <v>5.6678139999999999</v>
      </c>
      <c r="L591">
        <v>2.8252290000000002</v>
      </c>
      <c r="M591">
        <v>1.514</v>
      </c>
      <c r="N591">
        <v>14.099</v>
      </c>
      <c r="O591" t="s">
        <v>203</v>
      </c>
      <c r="P591" t="s">
        <v>1226</v>
      </c>
      <c r="Q591">
        <v>8.4309999999999992</v>
      </c>
      <c r="R591">
        <v>4.1539999999999999</v>
      </c>
      <c r="S591">
        <v>885</v>
      </c>
      <c r="T591">
        <v>454</v>
      </c>
      <c r="U591">
        <v>236</v>
      </c>
      <c r="V591">
        <v>2202</v>
      </c>
      <c r="W591">
        <v>73</v>
      </c>
      <c r="X591">
        <v>5</v>
      </c>
      <c r="Y591">
        <v>0</v>
      </c>
      <c r="Z591">
        <v>0</v>
      </c>
      <c r="AA591">
        <v>0</v>
      </c>
      <c r="AB591">
        <v>1</v>
      </c>
      <c r="AC591" t="s">
        <v>236</v>
      </c>
      <c r="AD591" t="s">
        <v>1163</v>
      </c>
      <c r="AE591">
        <v>1.07</v>
      </c>
    </row>
    <row r="592" spans="1:31">
      <c r="A592" t="s">
        <v>1227</v>
      </c>
      <c r="B592">
        <v>2012</v>
      </c>
      <c r="C592" t="s">
        <v>1163</v>
      </c>
      <c r="D592" t="s">
        <v>108</v>
      </c>
      <c r="E592" t="s">
        <v>130</v>
      </c>
      <c r="F592" t="s">
        <v>108</v>
      </c>
      <c r="G592" t="s">
        <v>108</v>
      </c>
      <c r="H592" t="s">
        <v>108</v>
      </c>
      <c r="I592" t="s">
        <v>114</v>
      </c>
      <c r="J592" t="s">
        <v>108</v>
      </c>
      <c r="K592">
        <v>16.851817</v>
      </c>
      <c r="L592">
        <v>6.4094490000000004</v>
      </c>
      <c r="M592">
        <v>6.3339999999999996</v>
      </c>
      <c r="N592">
        <v>33.417999999999999</v>
      </c>
      <c r="O592" t="s">
        <v>203</v>
      </c>
      <c r="P592" t="s">
        <v>1228</v>
      </c>
      <c r="Q592">
        <v>16.565999999999999</v>
      </c>
      <c r="R592">
        <v>10.518000000000001</v>
      </c>
      <c r="S592">
        <v>2706</v>
      </c>
      <c r="T592">
        <v>1103</v>
      </c>
      <c r="U592">
        <v>1017</v>
      </c>
      <c r="V592">
        <v>5365</v>
      </c>
      <c r="W592">
        <v>67</v>
      </c>
      <c r="X592">
        <v>10</v>
      </c>
      <c r="Y592">
        <v>0</v>
      </c>
      <c r="Z592">
        <v>0</v>
      </c>
      <c r="AA592">
        <v>0</v>
      </c>
      <c r="AB592">
        <v>1</v>
      </c>
      <c r="AC592" t="s">
        <v>272</v>
      </c>
      <c r="AD592" t="s">
        <v>1163</v>
      </c>
      <c r="AE592">
        <v>1.94</v>
      </c>
    </row>
    <row r="593" spans="1:32">
      <c r="A593" t="s">
        <v>1229</v>
      </c>
      <c r="B593">
        <v>2012</v>
      </c>
      <c r="C593" t="s">
        <v>1163</v>
      </c>
      <c r="D593" t="s">
        <v>131</v>
      </c>
      <c r="E593" t="s">
        <v>108</v>
      </c>
      <c r="F593" t="s">
        <v>108</v>
      </c>
      <c r="G593" t="s">
        <v>108</v>
      </c>
      <c r="H593" t="s">
        <v>108</v>
      </c>
      <c r="I593" t="s">
        <v>108</v>
      </c>
      <c r="J593" t="s">
        <v>108</v>
      </c>
      <c r="K593">
        <v>15.822091</v>
      </c>
      <c r="L593">
        <v>2.0258889999999998</v>
      </c>
      <c r="M593">
        <v>12.029</v>
      </c>
      <c r="N593">
        <v>20.251999999999999</v>
      </c>
      <c r="O593" t="s">
        <v>203</v>
      </c>
      <c r="P593" t="s">
        <v>1230</v>
      </c>
      <c r="Q593">
        <v>4.43</v>
      </c>
      <c r="R593">
        <v>3.794</v>
      </c>
      <c r="S593">
        <v>14562</v>
      </c>
      <c r="T593">
        <v>1986</v>
      </c>
      <c r="U593">
        <v>11071</v>
      </c>
      <c r="V593">
        <v>18639</v>
      </c>
      <c r="W593">
        <v>547</v>
      </c>
      <c r="X593">
        <v>88</v>
      </c>
      <c r="Y593">
        <v>0</v>
      </c>
      <c r="Z593">
        <v>0</v>
      </c>
      <c r="AA593">
        <v>0</v>
      </c>
      <c r="AB593">
        <v>1</v>
      </c>
      <c r="AC593" t="s">
        <v>207</v>
      </c>
      <c r="AD593" t="s">
        <v>1163</v>
      </c>
      <c r="AE593">
        <v>1.68</v>
      </c>
    </row>
    <row r="594" spans="1:32">
      <c r="A594" t="s">
        <v>1231</v>
      </c>
      <c r="B594">
        <v>2012</v>
      </c>
      <c r="C594" t="s">
        <v>1163</v>
      </c>
      <c r="D594" t="s">
        <v>131</v>
      </c>
      <c r="E594" t="s">
        <v>108</v>
      </c>
      <c r="F594" t="s">
        <v>108</v>
      </c>
      <c r="G594" t="s">
        <v>108</v>
      </c>
      <c r="H594" t="s">
        <v>108</v>
      </c>
      <c r="I594" t="s">
        <v>113</v>
      </c>
      <c r="J594" t="s">
        <v>108</v>
      </c>
      <c r="K594">
        <v>19.302634000000001</v>
      </c>
      <c r="L594">
        <v>2.7075999999999998</v>
      </c>
      <c r="M594">
        <v>14.23</v>
      </c>
      <c r="N594">
        <v>25.251000000000001</v>
      </c>
      <c r="O594" t="s">
        <v>203</v>
      </c>
      <c r="P594" t="s">
        <v>1232</v>
      </c>
      <c r="Q594">
        <v>5.9480000000000004</v>
      </c>
      <c r="R594">
        <v>5.0730000000000004</v>
      </c>
      <c r="S594">
        <v>9393</v>
      </c>
      <c r="T594">
        <v>1394</v>
      </c>
      <c r="U594">
        <v>6925</v>
      </c>
      <c r="V594">
        <v>12288</v>
      </c>
      <c r="W594">
        <v>357</v>
      </c>
      <c r="X594">
        <v>67</v>
      </c>
      <c r="Y594">
        <v>0</v>
      </c>
      <c r="Z594">
        <v>0</v>
      </c>
      <c r="AA594">
        <v>0</v>
      </c>
      <c r="AB594">
        <v>1</v>
      </c>
      <c r="AC594" t="s">
        <v>230</v>
      </c>
      <c r="AD594" t="s">
        <v>1163</v>
      </c>
      <c r="AE594">
        <v>1.68</v>
      </c>
    </row>
    <row r="595" spans="1:32">
      <c r="A595" t="s">
        <v>1233</v>
      </c>
      <c r="B595">
        <v>2012</v>
      </c>
      <c r="C595" t="s">
        <v>1163</v>
      </c>
      <c r="D595" t="s">
        <v>131</v>
      </c>
      <c r="E595" t="s">
        <v>108</v>
      </c>
      <c r="F595" t="s">
        <v>108</v>
      </c>
      <c r="G595" t="s">
        <v>108</v>
      </c>
      <c r="H595" t="s">
        <v>108</v>
      </c>
      <c r="I595" t="s">
        <v>114</v>
      </c>
      <c r="J595" t="s">
        <v>108</v>
      </c>
      <c r="K595">
        <v>11.916861000000001</v>
      </c>
      <c r="L595">
        <v>3.4562729999999999</v>
      </c>
      <c r="M595">
        <v>5.9930000000000003</v>
      </c>
      <c r="N595">
        <v>20.550999999999998</v>
      </c>
      <c r="O595" t="s">
        <v>203</v>
      </c>
      <c r="P595" t="s">
        <v>1234</v>
      </c>
      <c r="Q595">
        <v>8.6340000000000003</v>
      </c>
      <c r="R595">
        <v>5.9240000000000004</v>
      </c>
      <c r="S595">
        <v>5169</v>
      </c>
      <c r="T595">
        <v>1581</v>
      </c>
      <c r="U595">
        <v>2599</v>
      </c>
      <c r="V595">
        <v>8913</v>
      </c>
      <c r="W595">
        <v>190</v>
      </c>
      <c r="X595">
        <v>21</v>
      </c>
      <c r="Y595">
        <v>0</v>
      </c>
      <c r="Z595">
        <v>0</v>
      </c>
      <c r="AA595">
        <v>0</v>
      </c>
      <c r="AB595">
        <v>1</v>
      </c>
      <c r="AC595" t="s">
        <v>443</v>
      </c>
      <c r="AD595" t="s">
        <v>1163</v>
      </c>
      <c r="AE595">
        <v>2.15</v>
      </c>
    </row>
    <row r="596" spans="1:32">
      <c r="A596" t="s">
        <v>1235</v>
      </c>
      <c r="B596">
        <v>2006</v>
      </c>
      <c r="C596" t="s">
        <v>1236</v>
      </c>
      <c r="D596" t="s">
        <v>108</v>
      </c>
      <c r="E596" t="s">
        <v>108</v>
      </c>
      <c r="F596" t="s">
        <v>108</v>
      </c>
      <c r="G596" t="s">
        <v>108</v>
      </c>
      <c r="H596" t="s">
        <v>109</v>
      </c>
      <c r="I596" t="s">
        <v>108</v>
      </c>
      <c r="J596" t="s">
        <v>108</v>
      </c>
      <c r="K596">
        <v>16.854914000000001</v>
      </c>
      <c r="L596">
        <v>1.7407710000000001</v>
      </c>
      <c r="M596">
        <v>13.677</v>
      </c>
      <c r="N596">
        <v>20.594999999999999</v>
      </c>
      <c r="O596" t="s">
        <v>203</v>
      </c>
      <c r="P596" t="s">
        <v>1237</v>
      </c>
      <c r="Q596">
        <v>3.74</v>
      </c>
      <c r="R596">
        <v>3.1779999999999999</v>
      </c>
      <c r="S596">
        <v>43063</v>
      </c>
      <c r="T596">
        <v>4438</v>
      </c>
      <c r="U596">
        <v>34943</v>
      </c>
      <c r="V596">
        <v>52619</v>
      </c>
      <c r="W596">
        <v>617</v>
      </c>
      <c r="X596">
        <v>130</v>
      </c>
      <c r="Y596">
        <v>0</v>
      </c>
      <c r="Z596">
        <v>0</v>
      </c>
      <c r="AA596">
        <v>0</v>
      </c>
      <c r="AB596">
        <v>1</v>
      </c>
      <c r="AC596" t="s">
        <v>743</v>
      </c>
      <c r="AD596" t="s">
        <v>1236</v>
      </c>
      <c r="AE596">
        <v>1.3319897133</v>
      </c>
      <c r="AF596" t="s">
        <v>112</v>
      </c>
    </row>
    <row r="597" spans="1:32">
      <c r="A597" t="s">
        <v>1238</v>
      </c>
      <c r="B597">
        <v>2006</v>
      </c>
      <c r="C597" t="s">
        <v>1236</v>
      </c>
      <c r="D597" t="s">
        <v>108</v>
      </c>
      <c r="E597" t="s">
        <v>108</v>
      </c>
      <c r="F597" t="s">
        <v>108</v>
      </c>
      <c r="G597" t="s">
        <v>108</v>
      </c>
      <c r="H597" t="s">
        <v>115</v>
      </c>
      <c r="I597" t="s">
        <v>108</v>
      </c>
      <c r="J597" t="s">
        <v>108</v>
      </c>
      <c r="K597">
        <v>17.018273000000001</v>
      </c>
      <c r="L597">
        <v>2.3341189999999998</v>
      </c>
      <c r="M597">
        <v>12.872999999999999</v>
      </c>
      <c r="N597">
        <v>22.158999999999999</v>
      </c>
      <c r="O597" t="s">
        <v>203</v>
      </c>
      <c r="P597" t="s">
        <v>1239</v>
      </c>
      <c r="Q597">
        <v>5.141</v>
      </c>
      <c r="R597">
        <v>4.1449999999999996</v>
      </c>
      <c r="S597">
        <v>35470</v>
      </c>
      <c r="T597">
        <v>5255</v>
      </c>
      <c r="U597">
        <v>26830</v>
      </c>
      <c r="V597">
        <v>46185</v>
      </c>
      <c r="W597">
        <v>508</v>
      </c>
      <c r="X597">
        <v>81</v>
      </c>
      <c r="Y597">
        <v>0</v>
      </c>
      <c r="Z597">
        <v>0</v>
      </c>
      <c r="AA597">
        <v>0</v>
      </c>
      <c r="AB597">
        <v>1</v>
      </c>
      <c r="AC597" t="s">
        <v>1240</v>
      </c>
      <c r="AD597" t="s">
        <v>1236</v>
      </c>
      <c r="AE597">
        <v>1.9559418706</v>
      </c>
      <c r="AF597" t="s">
        <v>112</v>
      </c>
    </row>
    <row r="598" spans="1:32">
      <c r="A598" t="s">
        <v>1241</v>
      </c>
      <c r="B598">
        <v>2006</v>
      </c>
      <c r="C598" t="s">
        <v>1236</v>
      </c>
      <c r="D598" t="s">
        <v>108</v>
      </c>
      <c r="E598" t="s">
        <v>108</v>
      </c>
      <c r="F598" t="s">
        <v>108</v>
      </c>
      <c r="G598" t="s">
        <v>108</v>
      </c>
      <c r="H598" t="s">
        <v>117</v>
      </c>
      <c r="I598" t="s">
        <v>108</v>
      </c>
      <c r="J598" t="s">
        <v>108</v>
      </c>
      <c r="K598">
        <v>5.1545589999999999</v>
      </c>
      <c r="L598">
        <v>0.80033900000000002</v>
      </c>
      <c r="M598">
        <v>3.7789999999999999</v>
      </c>
      <c r="N598">
        <v>6.9939999999999998</v>
      </c>
      <c r="O598" t="s">
        <v>203</v>
      </c>
      <c r="P598" t="s">
        <v>1242</v>
      </c>
      <c r="Q598">
        <v>1.84</v>
      </c>
      <c r="R598">
        <v>1.375</v>
      </c>
      <c r="S598">
        <v>19743</v>
      </c>
      <c r="T598">
        <v>3016</v>
      </c>
      <c r="U598">
        <v>14475</v>
      </c>
      <c r="V598">
        <v>26790</v>
      </c>
      <c r="W598">
        <v>1350</v>
      </c>
      <c r="X598">
        <v>74</v>
      </c>
      <c r="Y598">
        <v>0</v>
      </c>
      <c r="Z598">
        <v>0</v>
      </c>
      <c r="AA598">
        <v>0</v>
      </c>
      <c r="AB598">
        <v>1</v>
      </c>
      <c r="AC598" t="s">
        <v>418</v>
      </c>
      <c r="AD598" t="s">
        <v>1236</v>
      </c>
      <c r="AE598">
        <v>1.7674682851000001</v>
      </c>
      <c r="AF598" t="s">
        <v>112</v>
      </c>
    </row>
    <row r="599" spans="1:32">
      <c r="A599" t="s">
        <v>1243</v>
      </c>
      <c r="B599">
        <v>2006</v>
      </c>
      <c r="C599" t="s">
        <v>1236</v>
      </c>
      <c r="D599" t="s">
        <v>108</v>
      </c>
      <c r="E599" t="s">
        <v>108</v>
      </c>
      <c r="F599" t="s">
        <v>108</v>
      </c>
      <c r="G599" t="s">
        <v>108</v>
      </c>
      <c r="H599" t="s">
        <v>119</v>
      </c>
      <c r="I599" t="s">
        <v>108</v>
      </c>
      <c r="J599" t="s">
        <v>108</v>
      </c>
      <c r="K599">
        <v>3.4650280000000002</v>
      </c>
      <c r="L599">
        <v>0.49056699999999998</v>
      </c>
      <c r="M599">
        <v>2.5670000000000002</v>
      </c>
      <c r="N599">
        <v>4.5659999999999998</v>
      </c>
      <c r="O599" t="s">
        <v>203</v>
      </c>
      <c r="P599" t="s">
        <v>1244</v>
      </c>
      <c r="Q599">
        <v>1.101</v>
      </c>
      <c r="R599">
        <v>0.89800000000000002</v>
      </c>
      <c r="S599">
        <v>16759</v>
      </c>
      <c r="T599">
        <v>2352</v>
      </c>
      <c r="U599">
        <v>12417</v>
      </c>
      <c r="V599">
        <v>22083</v>
      </c>
      <c r="W599">
        <v>1834</v>
      </c>
      <c r="X599">
        <v>77</v>
      </c>
      <c r="Y599">
        <v>0</v>
      </c>
      <c r="Z599">
        <v>0</v>
      </c>
      <c r="AA599">
        <v>0</v>
      </c>
      <c r="AB599">
        <v>1</v>
      </c>
      <c r="AC599" t="s">
        <v>270</v>
      </c>
      <c r="AD599" t="s">
        <v>1236</v>
      </c>
      <c r="AE599">
        <v>1.3187666026</v>
      </c>
      <c r="AF599" t="s">
        <v>112</v>
      </c>
    </row>
    <row r="600" spans="1:32">
      <c r="A600" t="s">
        <v>1245</v>
      </c>
      <c r="B600">
        <v>2006</v>
      </c>
      <c r="C600" t="s">
        <v>1236</v>
      </c>
      <c r="D600" t="s">
        <v>108</v>
      </c>
      <c r="E600" t="s">
        <v>108</v>
      </c>
      <c r="F600" t="s">
        <v>108</v>
      </c>
      <c r="G600" t="s">
        <v>108</v>
      </c>
      <c r="H600" t="s">
        <v>120</v>
      </c>
      <c r="I600" t="s">
        <v>108</v>
      </c>
      <c r="J600" t="s">
        <v>108</v>
      </c>
      <c r="K600">
        <v>4.5709280000000003</v>
      </c>
      <c r="L600">
        <v>0.63534999999999997</v>
      </c>
      <c r="M600">
        <v>3.4049999999999998</v>
      </c>
      <c r="N600">
        <v>5.9909999999999997</v>
      </c>
      <c r="O600" t="s">
        <v>203</v>
      </c>
      <c r="P600" t="s">
        <v>1246</v>
      </c>
      <c r="Q600">
        <v>1.42</v>
      </c>
      <c r="R600">
        <v>1.1659999999999999</v>
      </c>
      <c r="S600">
        <v>20715</v>
      </c>
      <c r="T600">
        <v>2882</v>
      </c>
      <c r="U600">
        <v>15431</v>
      </c>
      <c r="V600">
        <v>27152</v>
      </c>
      <c r="W600">
        <v>1522</v>
      </c>
      <c r="X600">
        <v>83</v>
      </c>
      <c r="Y600">
        <v>0</v>
      </c>
      <c r="Z600">
        <v>0</v>
      </c>
      <c r="AA600">
        <v>0</v>
      </c>
      <c r="AB600">
        <v>1</v>
      </c>
      <c r="AC600" t="s">
        <v>370</v>
      </c>
      <c r="AD600" t="s">
        <v>1236</v>
      </c>
      <c r="AE600">
        <v>1.4075692699</v>
      </c>
      <c r="AF600" t="s">
        <v>112</v>
      </c>
    </row>
    <row r="601" spans="1:32">
      <c r="A601" t="s">
        <v>1247</v>
      </c>
      <c r="B601">
        <v>2006</v>
      </c>
      <c r="C601" t="s">
        <v>1236</v>
      </c>
      <c r="D601" t="s">
        <v>108</v>
      </c>
      <c r="E601" t="s">
        <v>108</v>
      </c>
      <c r="F601" t="s">
        <v>108</v>
      </c>
      <c r="G601" t="s">
        <v>108</v>
      </c>
      <c r="H601" t="s">
        <v>121</v>
      </c>
      <c r="I601" t="s">
        <v>108</v>
      </c>
      <c r="J601" t="s">
        <v>108</v>
      </c>
      <c r="K601">
        <v>3.2638099999999999</v>
      </c>
      <c r="L601">
        <v>0.58135800000000004</v>
      </c>
      <c r="M601">
        <v>2.2210000000000001</v>
      </c>
      <c r="N601">
        <v>4.6130000000000004</v>
      </c>
      <c r="O601" t="s">
        <v>203</v>
      </c>
      <c r="P601" t="s">
        <v>1248</v>
      </c>
      <c r="Q601">
        <v>1.35</v>
      </c>
      <c r="R601">
        <v>1.0429999999999999</v>
      </c>
      <c r="S601">
        <v>12154</v>
      </c>
      <c r="T601">
        <v>2158</v>
      </c>
      <c r="U601">
        <v>8269</v>
      </c>
      <c r="V601">
        <v>17179</v>
      </c>
      <c r="W601">
        <v>1405</v>
      </c>
      <c r="X601">
        <v>58</v>
      </c>
      <c r="Y601">
        <v>0</v>
      </c>
      <c r="Z601">
        <v>0</v>
      </c>
      <c r="AA601">
        <v>0</v>
      </c>
      <c r="AB601">
        <v>1</v>
      </c>
      <c r="AC601" t="s">
        <v>455</v>
      </c>
      <c r="AD601" t="s">
        <v>1236</v>
      </c>
      <c r="AE601">
        <v>1.5029373784</v>
      </c>
      <c r="AF601" t="s">
        <v>112</v>
      </c>
    </row>
    <row r="602" spans="1:32">
      <c r="A602" t="s">
        <v>1250</v>
      </c>
      <c r="B602">
        <v>2006</v>
      </c>
      <c r="C602" t="s">
        <v>1236</v>
      </c>
      <c r="D602" t="s">
        <v>108</v>
      </c>
      <c r="E602" t="s">
        <v>108</v>
      </c>
      <c r="F602" t="s">
        <v>108</v>
      </c>
      <c r="G602" t="s">
        <v>108</v>
      </c>
      <c r="H602" t="s">
        <v>123</v>
      </c>
      <c r="I602" t="s">
        <v>108</v>
      </c>
      <c r="J602" t="s">
        <v>108</v>
      </c>
      <c r="K602">
        <v>4.0796539999999997</v>
      </c>
      <c r="L602">
        <v>0.77580700000000002</v>
      </c>
      <c r="M602">
        <v>2.6949999999999998</v>
      </c>
      <c r="N602">
        <v>5.8979999999999997</v>
      </c>
      <c r="O602" t="s">
        <v>203</v>
      </c>
      <c r="P602" t="s">
        <v>1251</v>
      </c>
      <c r="Q602">
        <v>1.819</v>
      </c>
      <c r="R602">
        <v>1.385</v>
      </c>
      <c r="S602">
        <v>10335</v>
      </c>
      <c r="T602">
        <v>1985</v>
      </c>
      <c r="U602">
        <v>6827</v>
      </c>
      <c r="V602">
        <v>14942</v>
      </c>
      <c r="W602">
        <v>1147</v>
      </c>
      <c r="X602">
        <v>49</v>
      </c>
      <c r="Y602">
        <v>0</v>
      </c>
      <c r="Z602">
        <v>0</v>
      </c>
      <c r="AA602">
        <v>0</v>
      </c>
      <c r="AB602">
        <v>1</v>
      </c>
      <c r="AC602" t="s">
        <v>490</v>
      </c>
      <c r="AD602" t="s">
        <v>1236</v>
      </c>
      <c r="AE602">
        <v>1.7626156450999999</v>
      </c>
      <c r="AF602" t="s">
        <v>112</v>
      </c>
    </row>
    <row r="603" spans="1:32">
      <c r="A603" t="s">
        <v>1252</v>
      </c>
      <c r="B603">
        <v>2006</v>
      </c>
      <c r="C603" t="s">
        <v>1236</v>
      </c>
      <c r="D603" t="s">
        <v>108</v>
      </c>
      <c r="E603" t="s">
        <v>108</v>
      </c>
      <c r="F603" t="s">
        <v>108</v>
      </c>
      <c r="G603" t="s">
        <v>108</v>
      </c>
      <c r="H603" t="s">
        <v>124</v>
      </c>
      <c r="I603" t="s">
        <v>108</v>
      </c>
      <c r="J603" t="s">
        <v>108</v>
      </c>
      <c r="K603">
        <v>1.678145</v>
      </c>
      <c r="L603">
        <v>0.45560299999999998</v>
      </c>
      <c r="M603">
        <v>0.90500000000000003</v>
      </c>
      <c r="N603">
        <v>2.8330000000000002</v>
      </c>
      <c r="O603" t="s">
        <v>203</v>
      </c>
      <c r="P603" t="s">
        <v>1253</v>
      </c>
      <c r="Q603">
        <v>1.155</v>
      </c>
      <c r="R603">
        <v>0.77300000000000002</v>
      </c>
      <c r="S603">
        <v>3865</v>
      </c>
      <c r="T603">
        <v>1050</v>
      </c>
      <c r="U603">
        <v>2085</v>
      </c>
      <c r="V603">
        <v>6524</v>
      </c>
      <c r="W603">
        <v>999</v>
      </c>
      <c r="X603">
        <v>19</v>
      </c>
      <c r="Y603">
        <v>0</v>
      </c>
      <c r="Z603">
        <v>0</v>
      </c>
      <c r="AA603">
        <v>0</v>
      </c>
      <c r="AB603">
        <v>1</v>
      </c>
      <c r="AC603" t="s">
        <v>361</v>
      </c>
      <c r="AD603" t="s">
        <v>1236</v>
      </c>
      <c r="AE603">
        <v>1.2555194713</v>
      </c>
      <c r="AF603" t="s">
        <v>112</v>
      </c>
    </row>
    <row r="604" spans="1:32">
      <c r="A604" t="s">
        <v>1254</v>
      </c>
      <c r="B604">
        <v>2006</v>
      </c>
      <c r="C604" t="s">
        <v>1236</v>
      </c>
      <c r="D604" t="s">
        <v>108</v>
      </c>
      <c r="E604" t="s">
        <v>108</v>
      </c>
      <c r="F604" t="s">
        <v>108</v>
      </c>
      <c r="G604" t="s">
        <v>108</v>
      </c>
      <c r="H604" t="s">
        <v>108</v>
      </c>
      <c r="I604" t="s">
        <v>108</v>
      </c>
      <c r="J604" t="s">
        <v>108</v>
      </c>
      <c r="K604">
        <v>6.1407639999999999</v>
      </c>
      <c r="L604">
        <v>0.34503800000000001</v>
      </c>
      <c r="M604">
        <v>5.4909999999999997</v>
      </c>
      <c r="N604">
        <v>6.8620000000000001</v>
      </c>
      <c r="O604" t="s">
        <v>203</v>
      </c>
      <c r="P604" t="s">
        <v>1255</v>
      </c>
      <c r="Q604">
        <v>0.72099999999999997</v>
      </c>
      <c r="R604">
        <v>0.65</v>
      </c>
      <c r="S604">
        <v>162103</v>
      </c>
      <c r="T604">
        <v>9231</v>
      </c>
      <c r="U604">
        <v>144947</v>
      </c>
      <c r="V604">
        <v>181144</v>
      </c>
      <c r="W604">
        <v>9382</v>
      </c>
      <c r="X604">
        <v>571</v>
      </c>
      <c r="Y604">
        <v>0</v>
      </c>
      <c r="Z604">
        <v>0</v>
      </c>
      <c r="AA604">
        <v>0</v>
      </c>
      <c r="AB604">
        <v>1</v>
      </c>
      <c r="AC604" t="s">
        <v>1256</v>
      </c>
      <c r="AD604" t="s">
        <v>1236</v>
      </c>
      <c r="AE604">
        <v>1.9376861317</v>
      </c>
      <c r="AF604" t="s">
        <v>112</v>
      </c>
    </row>
    <row r="605" spans="1:32">
      <c r="A605" t="s">
        <v>1257</v>
      </c>
      <c r="B605">
        <v>2006</v>
      </c>
      <c r="C605" t="s">
        <v>1236</v>
      </c>
      <c r="D605" t="s">
        <v>108</v>
      </c>
      <c r="E605" t="s">
        <v>108</v>
      </c>
      <c r="F605" t="s">
        <v>108</v>
      </c>
      <c r="G605" t="s">
        <v>108</v>
      </c>
      <c r="H605" t="s">
        <v>108</v>
      </c>
      <c r="I605" t="s">
        <v>113</v>
      </c>
      <c r="J605" t="s">
        <v>108</v>
      </c>
      <c r="K605">
        <v>5.3358559999999997</v>
      </c>
      <c r="L605">
        <v>0.388376</v>
      </c>
      <c r="M605">
        <v>4.6159999999999997</v>
      </c>
      <c r="N605">
        <v>6.1609999999999996</v>
      </c>
      <c r="O605" t="s">
        <v>203</v>
      </c>
      <c r="P605" t="s">
        <v>1258</v>
      </c>
      <c r="Q605">
        <v>0.82499999999999996</v>
      </c>
      <c r="R605">
        <v>0.72</v>
      </c>
      <c r="S605">
        <v>73958</v>
      </c>
      <c r="T605">
        <v>5470</v>
      </c>
      <c r="U605">
        <v>63977</v>
      </c>
      <c r="V605">
        <v>85395</v>
      </c>
      <c r="W605">
        <v>5427</v>
      </c>
      <c r="X605">
        <v>297</v>
      </c>
      <c r="Y605">
        <v>0</v>
      </c>
      <c r="Z605">
        <v>0</v>
      </c>
      <c r="AA605">
        <v>0</v>
      </c>
      <c r="AB605">
        <v>1</v>
      </c>
      <c r="AC605" t="s">
        <v>416</v>
      </c>
      <c r="AD605" t="s">
        <v>1236</v>
      </c>
      <c r="AE605">
        <v>1.6203017943</v>
      </c>
      <c r="AF605" t="s">
        <v>112</v>
      </c>
    </row>
    <row r="606" spans="1:32">
      <c r="A606" t="s">
        <v>1259</v>
      </c>
      <c r="B606">
        <v>2006</v>
      </c>
      <c r="C606" t="s">
        <v>1236</v>
      </c>
      <c r="D606" t="s">
        <v>108</v>
      </c>
      <c r="E606" t="s">
        <v>108</v>
      </c>
      <c r="F606" t="s">
        <v>108</v>
      </c>
      <c r="G606" t="s">
        <v>108</v>
      </c>
      <c r="H606" t="s">
        <v>108</v>
      </c>
      <c r="I606" t="s">
        <v>114</v>
      </c>
      <c r="J606" t="s">
        <v>108</v>
      </c>
      <c r="K606">
        <v>7.0306199999999999</v>
      </c>
      <c r="L606">
        <v>0.54854700000000001</v>
      </c>
      <c r="M606">
        <v>6.0170000000000003</v>
      </c>
      <c r="N606">
        <v>8.1999999999999993</v>
      </c>
      <c r="O606" t="s">
        <v>203</v>
      </c>
      <c r="P606" t="s">
        <v>1260</v>
      </c>
      <c r="Q606">
        <v>1.169</v>
      </c>
      <c r="R606">
        <v>1.0129999999999999</v>
      </c>
      <c r="S606">
        <v>88146</v>
      </c>
      <c r="T606">
        <v>6973</v>
      </c>
      <c r="U606">
        <v>75440</v>
      </c>
      <c r="V606">
        <v>102805</v>
      </c>
      <c r="W606">
        <v>3955</v>
      </c>
      <c r="X606">
        <v>274</v>
      </c>
      <c r="Y606">
        <v>0</v>
      </c>
      <c r="Z606">
        <v>0</v>
      </c>
      <c r="AA606">
        <v>0</v>
      </c>
      <c r="AB606">
        <v>1</v>
      </c>
      <c r="AC606" t="s">
        <v>1261</v>
      </c>
      <c r="AD606" t="s">
        <v>1236</v>
      </c>
      <c r="AE606">
        <v>1.8202486292</v>
      </c>
      <c r="AF606" t="s">
        <v>112</v>
      </c>
    </row>
    <row r="607" spans="1:32">
      <c r="A607" t="s">
        <v>1262</v>
      </c>
      <c r="B607">
        <v>2006</v>
      </c>
      <c r="C607" t="s">
        <v>1236</v>
      </c>
      <c r="D607" t="s">
        <v>108</v>
      </c>
      <c r="E607" t="s">
        <v>108</v>
      </c>
      <c r="F607" t="s">
        <v>108</v>
      </c>
      <c r="G607" t="s">
        <v>127</v>
      </c>
      <c r="H607" t="s">
        <v>108</v>
      </c>
      <c r="I607" t="s">
        <v>108</v>
      </c>
      <c r="J607" t="s">
        <v>108</v>
      </c>
      <c r="K607">
        <v>5.4060160000000002</v>
      </c>
      <c r="L607">
        <v>0.37065300000000001</v>
      </c>
      <c r="M607">
        <v>4.7160000000000002</v>
      </c>
      <c r="N607">
        <v>6.19</v>
      </c>
      <c r="O607" t="s">
        <v>203</v>
      </c>
      <c r="P607" t="s">
        <v>1263</v>
      </c>
      <c r="Q607">
        <v>0.78400000000000003</v>
      </c>
      <c r="R607">
        <v>0.69</v>
      </c>
      <c r="S607">
        <v>118109</v>
      </c>
      <c r="T607">
        <v>8148</v>
      </c>
      <c r="U607">
        <v>103036</v>
      </c>
      <c r="V607">
        <v>135245</v>
      </c>
      <c r="W607">
        <v>6680</v>
      </c>
      <c r="X607">
        <v>345</v>
      </c>
      <c r="Y607">
        <v>0</v>
      </c>
      <c r="Z607">
        <v>0</v>
      </c>
      <c r="AA607">
        <v>0</v>
      </c>
      <c r="AB607">
        <v>1</v>
      </c>
      <c r="AC607" t="s">
        <v>1264</v>
      </c>
      <c r="AD607" t="s">
        <v>1236</v>
      </c>
      <c r="AE607">
        <v>1.7943435973999999</v>
      </c>
      <c r="AF607" t="s">
        <v>112</v>
      </c>
    </row>
    <row r="608" spans="1:32">
      <c r="A608" t="s">
        <v>1265</v>
      </c>
      <c r="B608">
        <v>2006</v>
      </c>
      <c r="C608" t="s">
        <v>1236</v>
      </c>
      <c r="D608" t="s">
        <v>108</v>
      </c>
      <c r="E608" t="s">
        <v>108</v>
      </c>
      <c r="F608" t="s">
        <v>108</v>
      </c>
      <c r="G608" t="s">
        <v>127</v>
      </c>
      <c r="H608" t="s">
        <v>108</v>
      </c>
      <c r="I608" t="s">
        <v>113</v>
      </c>
      <c r="J608" t="s">
        <v>108</v>
      </c>
      <c r="K608">
        <v>4.5447410000000001</v>
      </c>
      <c r="L608">
        <v>0.412854</v>
      </c>
      <c r="M608">
        <v>3.7690000000000001</v>
      </c>
      <c r="N608">
        <v>5.4269999999999996</v>
      </c>
      <c r="O608" t="s">
        <v>203</v>
      </c>
      <c r="P608" t="s">
        <v>1266</v>
      </c>
      <c r="Q608">
        <v>0.88300000000000001</v>
      </c>
      <c r="R608">
        <v>0.77600000000000002</v>
      </c>
      <c r="S608">
        <v>51788</v>
      </c>
      <c r="T608">
        <v>4765</v>
      </c>
      <c r="U608">
        <v>42945</v>
      </c>
      <c r="V608">
        <v>61845</v>
      </c>
      <c r="W608">
        <v>3816</v>
      </c>
      <c r="X608">
        <v>170</v>
      </c>
      <c r="Y608">
        <v>0</v>
      </c>
      <c r="Z608">
        <v>0</v>
      </c>
      <c r="AA608">
        <v>0</v>
      </c>
      <c r="AB608">
        <v>1</v>
      </c>
      <c r="AC608" t="s">
        <v>1267</v>
      </c>
      <c r="AD608" t="s">
        <v>1236</v>
      </c>
      <c r="AE608">
        <v>1.4989190524</v>
      </c>
      <c r="AF608" t="s">
        <v>112</v>
      </c>
    </row>
    <row r="609" spans="1:32">
      <c r="A609" t="s">
        <v>1268</v>
      </c>
      <c r="B609">
        <v>2006</v>
      </c>
      <c r="C609" t="s">
        <v>1236</v>
      </c>
      <c r="D609" t="s">
        <v>108</v>
      </c>
      <c r="E609" t="s">
        <v>108</v>
      </c>
      <c r="F609" t="s">
        <v>108</v>
      </c>
      <c r="G609" t="s">
        <v>127</v>
      </c>
      <c r="H609" t="s">
        <v>108</v>
      </c>
      <c r="I609" t="s">
        <v>114</v>
      </c>
      <c r="J609" t="s">
        <v>108</v>
      </c>
      <c r="K609">
        <v>6.3449520000000001</v>
      </c>
      <c r="L609">
        <v>0.59653299999999998</v>
      </c>
      <c r="M609">
        <v>5.2590000000000003</v>
      </c>
      <c r="N609">
        <v>7.6360000000000001</v>
      </c>
      <c r="O609" t="s">
        <v>203</v>
      </c>
      <c r="P609" t="s">
        <v>1269</v>
      </c>
      <c r="Q609">
        <v>1.292</v>
      </c>
      <c r="R609">
        <v>1.0860000000000001</v>
      </c>
      <c r="S609">
        <v>66321</v>
      </c>
      <c r="T609">
        <v>6246</v>
      </c>
      <c r="U609">
        <v>54975</v>
      </c>
      <c r="V609">
        <v>79821</v>
      </c>
      <c r="W609">
        <v>2864</v>
      </c>
      <c r="X609">
        <v>175</v>
      </c>
      <c r="Y609">
        <v>0</v>
      </c>
      <c r="Z609">
        <v>0</v>
      </c>
      <c r="AA609">
        <v>0</v>
      </c>
      <c r="AB609">
        <v>1</v>
      </c>
      <c r="AC609" t="s">
        <v>1270</v>
      </c>
      <c r="AD609" t="s">
        <v>1236</v>
      </c>
      <c r="AE609">
        <v>1.7144730972</v>
      </c>
      <c r="AF609" t="s">
        <v>112</v>
      </c>
    </row>
    <row r="610" spans="1:32">
      <c r="A610" t="s">
        <v>1271</v>
      </c>
      <c r="B610">
        <v>2006</v>
      </c>
      <c r="C610" t="s">
        <v>1236</v>
      </c>
      <c r="D610" t="s">
        <v>108</v>
      </c>
      <c r="E610" t="s">
        <v>108</v>
      </c>
      <c r="F610" t="s">
        <v>129</v>
      </c>
      <c r="G610" t="s">
        <v>108</v>
      </c>
      <c r="H610" t="s">
        <v>108</v>
      </c>
      <c r="I610" t="s">
        <v>108</v>
      </c>
      <c r="J610" t="s">
        <v>108</v>
      </c>
      <c r="K610">
        <v>6.6120359999999998</v>
      </c>
      <c r="L610">
        <v>1.0875379999999999</v>
      </c>
      <c r="M610">
        <v>4.7549999999999999</v>
      </c>
      <c r="N610">
        <v>9.125</v>
      </c>
      <c r="O610" t="s">
        <v>203</v>
      </c>
      <c r="P610" t="s">
        <v>1272</v>
      </c>
      <c r="Q610">
        <v>2.5129999999999999</v>
      </c>
      <c r="R610">
        <v>1.857</v>
      </c>
      <c r="S610">
        <v>17220</v>
      </c>
      <c r="T610">
        <v>2872</v>
      </c>
      <c r="U610">
        <v>12383</v>
      </c>
      <c r="V610">
        <v>23765</v>
      </c>
      <c r="W610">
        <v>1321</v>
      </c>
      <c r="X610">
        <v>62</v>
      </c>
      <c r="Y610">
        <v>0</v>
      </c>
      <c r="Z610">
        <v>0</v>
      </c>
      <c r="AA610">
        <v>0</v>
      </c>
      <c r="AB610">
        <v>1</v>
      </c>
      <c r="AC610" t="s">
        <v>747</v>
      </c>
      <c r="AD610" t="s">
        <v>1236</v>
      </c>
      <c r="AE610">
        <v>2.5283459275000002</v>
      </c>
      <c r="AF610" t="s">
        <v>112</v>
      </c>
    </row>
    <row r="611" spans="1:32">
      <c r="A611" t="s">
        <v>1273</v>
      </c>
      <c r="B611">
        <v>2006</v>
      </c>
      <c r="C611" t="s">
        <v>1236</v>
      </c>
      <c r="D611" t="s">
        <v>108</v>
      </c>
      <c r="E611" t="s">
        <v>108</v>
      </c>
      <c r="F611" t="s">
        <v>129</v>
      </c>
      <c r="G611" t="s">
        <v>108</v>
      </c>
      <c r="H611" t="s">
        <v>108</v>
      </c>
      <c r="I611" t="s">
        <v>113</v>
      </c>
      <c r="J611" t="s">
        <v>108</v>
      </c>
      <c r="K611">
        <v>6.668202</v>
      </c>
      <c r="L611">
        <v>1.31131</v>
      </c>
      <c r="M611">
        <v>4.492</v>
      </c>
      <c r="N611">
        <v>9.7899999999999991</v>
      </c>
      <c r="O611" t="s">
        <v>203</v>
      </c>
      <c r="P611" t="s">
        <v>1274</v>
      </c>
      <c r="Q611">
        <v>3.1219999999999999</v>
      </c>
      <c r="R611">
        <v>2.1760000000000002</v>
      </c>
      <c r="S611">
        <v>9831</v>
      </c>
      <c r="T611">
        <v>1957</v>
      </c>
      <c r="U611">
        <v>6623</v>
      </c>
      <c r="V611">
        <v>14433</v>
      </c>
      <c r="W611">
        <v>806</v>
      </c>
      <c r="X611">
        <v>42</v>
      </c>
      <c r="Y611">
        <v>0</v>
      </c>
      <c r="Z611">
        <v>0</v>
      </c>
      <c r="AA611">
        <v>0</v>
      </c>
      <c r="AB611">
        <v>1</v>
      </c>
      <c r="AC611" t="s">
        <v>332</v>
      </c>
      <c r="AD611" t="s">
        <v>1236</v>
      </c>
      <c r="AE611">
        <v>2.2241715111999998</v>
      </c>
      <c r="AF611" t="s">
        <v>112</v>
      </c>
    </row>
    <row r="612" spans="1:32">
      <c r="A612" t="s">
        <v>1275</v>
      </c>
      <c r="B612">
        <v>2006</v>
      </c>
      <c r="C612" t="s">
        <v>1236</v>
      </c>
      <c r="D612" t="s">
        <v>108</v>
      </c>
      <c r="E612" t="s">
        <v>108</v>
      </c>
      <c r="F612" t="s">
        <v>129</v>
      </c>
      <c r="G612" t="s">
        <v>108</v>
      </c>
      <c r="H612" t="s">
        <v>108</v>
      </c>
      <c r="I612" t="s">
        <v>114</v>
      </c>
      <c r="J612" t="s">
        <v>108</v>
      </c>
      <c r="K612">
        <v>6.5387659999999999</v>
      </c>
      <c r="L612">
        <v>1.679718</v>
      </c>
      <c r="M612">
        <v>3.8969999999999998</v>
      </c>
      <c r="N612">
        <v>10.77</v>
      </c>
      <c r="O612" t="s">
        <v>203</v>
      </c>
      <c r="P612" t="s">
        <v>1276</v>
      </c>
      <c r="Q612">
        <v>4.2309999999999999</v>
      </c>
      <c r="R612">
        <v>2.641</v>
      </c>
      <c r="S612">
        <v>7389</v>
      </c>
      <c r="T612">
        <v>1923</v>
      </c>
      <c r="U612">
        <v>4404</v>
      </c>
      <c r="V612">
        <v>12171</v>
      </c>
      <c r="W612">
        <v>515</v>
      </c>
      <c r="X612">
        <v>20</v>
      </c>
      <c r="Y612">
        <v>0</v>
      </c>
      <c r="Z612">
        <v>0</v>
      </c>
      <c r="AA612">
        <v>0</v>
      </c>
      <c r="AB612">
        <v>1</v>
      </c>
      <c r="AC612" t="s">
        <v>414</v>
      </c>
      <c r="AD612" t="s">
        <v>1236</v>
      </c>
      <c r="AE612">
        <v>2.3730578303000001</v>
      </c>
      <c r="AF612" t="s">
        <v>112</v>
      </c>
    </row>
    <row r="613" spans="1:32">
      <c r="A613" t="s">
        <v>1277</v>
      </c>
      <c r="B613">
        <v>2006</v>
      </c>
      <c r="C613" t="s">
        <v>1236</v>
      </c>
      <c r="D613" t="s">
        <v>108</v>
      </c>
      <c r="E613" t="s">
        <v>130</v>
      </c>
      <c r="F613" t="s">
        <v>108</v>
      </c>
      <c r="G613" t="s">
        <v>108</v>
      </c>
      <c r="H613" t="s">
        <v>108</v>
      </c>
      <c r="I613" t="s">
        <v>108</v>
      </c>
      <c r="J613" t="s">
        <v>108</v>
      </c>
      <c r="K613">
        <v>10.743928</v>
      </c>
      <c r="L613">
        <v>1.581216</v>
      </c>
      <c r="M613">
        <v>7.9859999999999998</v>
      </c>
      <c r="N613">
        <v>14.307</v>
      </c>
      <c r="O613" t="s">
        <v>203</v>
      </c>
      <c r="P613" t="s">
        <v>1278</v>
      </c>
      <c r="Q613">
        <v>3.5630000000000002</v>
      </c>
      <c r="R613">
        <v>2.758</v>
      </c>
      <c r="S613">
        <v>13644</v>
      </c>
      <c r="T613">
        <v>1976</v>
      </c>
      <c r="U613">
        <v>10141</v>
      </c>
      <c r="V613">
        <v>18169</v>
      </c>
      <c r="W613">
        <v>734</v>
      </c>
      <c r="X613">
        <v>77</v>
      </c>
      <c r="Y613">
        <v>0</v>
      </c>
      <c r="Z613">
        <v>0</v>
      </c>
      <c r="AA613">
        <v>0</v>
      </c>
      <c r="AB613">
        <v>1</v>
      </c>
      <c r="AC613" t="s">
        <v>206</v>
      </c>
      <c r="AD613" t="s">
        <v>1236</v>
      </c>
      <c r="AE613">
        <v>1.9111099022</v>
      </c>
      <c r="AF613" t="s">
        <v>112</v>
      </c>
    </row>
    <row r="614" spans="1:32">
      <c r="A614" t="s">
        <v>1279</v>
      </c>
      <c r="B614">
        <v>2006</v>
      </c>
      <c r="C614" t="s">
        <v>1236</v>
      </c>
      <c r="D614" t="s">
        <v>108</v>
      </c>
      <c r="E614" t="s">
        <v>130</v>
      </c>
      <c r="F614" t="s">
        <v>108</v>
      </c>
      <c r="G614" t="s">
        <v>108</v>
      </c>
      <c r="H614" t="s">
        <v>108</v>
      </c>
      <c r="I614" t="s">
        <v>113</v>
      </c>
      <c r="J614" t="s">
        <v>108</v>
      </c>
      <c r="K614">
        <v>8.9278209999999998</v>
      </c>
      <c r="L614">
        <v>1.8416429999999999</v>
      </c>
      <c r="M614">
        <v>5.8860000000000001</v>
      </c>
      <c r="N614">
        <v>13.318</v>
      </c>
      <c r="O614" t="s">
        <v>203</v>
      </c>
      <c r="P614" t="s">
        <v>1280</v>
      </c>
      <c r="Q614">
        <v>4.3899999999999997</v>
      </c>
      <c r="R614">
        <v>3.0409999999999999</v>
      </c>
      <c r="S614">
        <v>6330</v>
      </c>
      <c r="T614">
        <v>1296</v>
      </c>
      <c r="U614">
        <v>4173</v>
      </c>
      <c r="V614">
        <v>9442</v>
      </c>
      <c r="W614">
        <v>447</v>
      </c>
      <c r="X614">
        <v>41</v>
      </c>
      <c r="Y614">
        <v>0</v>
      </c>
      <c r="Z614">
        <v>0</v>
      </c>
      <c r="AA614">
        <v>0</v>
      </c>
      <c r="AB614">
        <v>1</v>
      </c>
      <c r="AC614" t="s">
        <v>311</v>
      </c>
      <c r="AD614" t="s">
        <v>1236</v>
      </c>
      <c r="AE614">
        <v>1.8604360814000001</v>
      </c>
      <c r="AF614" t="s">
        <v>112</v>
      </c>
    </row>
    <row r="615" spans="1:32">
      <c r="A615" t="s">
        <v>1281</v>
      </c>
      <c r="B615">
        <v>2006</v>
      </c>
      <c r="C615" t="s">
        <v>1236</v>
      </c>
      <c r="D615" t="s">
        <v>108</v>
      </c>
      <c r="E615" t="s">
        <v>130</v>
      </c>
      <c r="F615" t="s">
        <v>108</v>
      </c>
      <c r="G615" t="s">
        <v>108</v>
      </c>
      <c r="H615" t="s">
        <v>108</v>
      </c>
      <c r="I615" t="s">
        <v>114</v>
      </c>
      <c r="J615" t="s">
        <v>108</v>
      </c>
      <c r="K615">
        <v>13.039361</v>
      </c>
      <c r="L615">
        <v>2.41371</v>
      </c>
      <c r="M615">
        <v>8.9499999999999993</v>
      </c>
      <c r="N615">
        <v>18.616</v>
      </c>
      <c r="O615" t="s">
        <v>203</v>
      </c>
      <c r="P615" t="s">
        <v>1161</v>
      </c>
      <c r="Q615">
        <v>5.577</v>
      </c>
      <c r="R615">
        <v>4.09</v>
      </c>
      <c r="S615">
        <v>7314</v>
      </c>
      <c r="T615">
        <v>1331</v>
      </c>
      <c r="U615">
        <v>5020</v>
      </c>
      <c r="V615">
        <v>10442</v>
      </c>
      <c r="W615">
        <v>287</v>
      </c>
      <c r="X615">
        <v>36</v>
      </c>
      <c r="Y615">
        <v>0</v>
      </c>
      <c r="Z615">
        <v>0</v>
      </c>
      <c r="AA615">
        <v>0</v>
      </c>
      <c r="AB615">
        <v>1</v>
      </c>
      <c r="AC615" t="s">
        <v>360</v>
      </c>
      <c r="AD615" t="s">
        <v>1236</v>
      </c>
      <c r="AE615">
        <v>1.4694575264</v>
      </c>
      <c r="AF615" t="s">
        <v>112</v>
      </c>
    </row>
    <row r="616" spans="1:32">
      <c r="A616" t="s">
        <v>1282</v>
      </c>
      <c r="B616">
        <v>2006</v>
      </c>
      <c r="C616" t="s">
        <v>1236</v>
      </c>
      <c r="D616" t="s">
        <v>131</v>
      </c>
      <c r="E616" t="s">
        <v>108</v>
      </c>
      <c r="F616" t="s">
        <v>108</v>
      </c>
      <c r="G616" t="s">
        <v>108</v>
      </c>
      <c r="H616" t="s">
        <v>108</v>
      </c>
      <c r="I616" t="s">
        <v>108</v>
      </c>
      <c r="J616" t="s">
        <v>108</v>
      </c>
      <c r="K616">
        <v>13.720712000000001</v>
      </c>
      <c r="L616">
        <v>0.97328000000000003</v>
      </c>
      <c r="M616">
        <v>11.901</v>
      </c>
      <c r="N616">
        <v>15.768000000000001</v>
      </c>
      <c r="O616" t="s">
        <v>203</v>
      </c>
      <c r="P616" t="s">
        <v>1283</v>
      </c>
      <c r="Q616">
        <v>2.048</v>
      </c>
      <c r="R616">
        <v>1.819</v>
      </c>
      <c r="S616">
        <v>32350</v>
      </c>
      <c r="T616">
        <v>2348</v>
      </c>
      <c r="U616">
        <v>28060</v>
      </c>
      <c r="V616">
        <v>37177</v>
      </c>
      <c r="W616">
        <v>1759</v>
      </c>
      <c r="X616">
        <v>222</v>
      </c>
      <c r="Y616">
        <v>0</v>
      </c>
      <c r="Z616">
        <v>0</v>
      </c>
      <c r="AA616">
        <v>0</v>
      </c>
      <c r="AB616">
        <v>1</v>
      </c>
      <c r="AC616" t="s">
        <v>1284</v>
      </c>
      <c r="AD616" t="s">
        <v>1236</v>
      </c>
      <c r="AE616">
        <v>1.4067308036999999</v>
      </c>
      <c r="AF616" t="s">
        <v>112</v>
      </c>
    </row>
    <row r="617" spans="1:32">
      <c r="A617" t="s">
        <v>1285</v>
      </c>
      <c r="B617">
        <v>2006</v>
      </c>
      <c r="C617" t="s">
        <v>1236</v>
      </c>
      <c r="D617" t="s">
        <v>131</v>
      </c>
      <c r="E617" t="s">
        <v>108</v>
      </c>
      <c r="F617" t="s">
        <v>108</v>
      </c>
      <c r="G617" t="s">
        <v>108</v>
      </c>
      <c r="H617" t="s">
        <v>108</v>
      </c>
      <c r="I617" t="s">
        <v>113</v>
      </c>
      <c r="J617" t="s">
        <v>108</v>
      </c>
      <c r="K617">
        <v>13.778840000000001</v>
      </c>
      <c r="L617">
        <v>1.311288</v>
      </c>
      <c r="M617">
        <v>11.377000000000001</v>
      </c>
      <c r="N617">
        <v>16.591999999999999</v>
      </c>
      <c r="O617" t="s">
        <v>203</v>
      </c>
      <c r="P617" t="s">
        <v>1286</v>
      </c>
      <c r="Q617">
        <v>2.8130000000000002</v>
      </c>
      <c r="R617">
        <v>2.4009999999999998</v>
      </c>
      <c r="S617">
        <v>16155</v>
      </c>
      <c r="T617">
        <v>1690</v>
      </c>
      <c r="U617">
        <v>13339</v>
      </c>
      <c r="V617">
        <v>19453</v>
      </c>
      <c r="W617">
        <v>1027</v>
      </c>
      <c r="X617">
        <v>123</v>
      </c>
      <c r="Y617">
        <v>0</v>
      </c>
      <c r="Z617">
        <v>0</v>
      </c>
      <c r="AA617">
        <v>0</v>
      </c>
      <c r="AB617">
        <v>1</v>
      </c>
      <c r="AC617" t="s">
        <v>678</v>
      </c>
      <c r="AD617" t="s">
        <v>1236</v>
      </c>
      <c r="AE617">
        <v>1.4849670472000001</v>
      </c>
      <c r="AF617" t="s">
        <v>112</v>
      </c>
    </row>
    <row r="618" spans="1:32">
      <c r="A618" t="s">
        <v>1287</v>
      </c>
      <c r="B618">
        <v>2006</v>
      </c>
      <c r="C618" t="s">
        <v>1236</v>
      </c>
      <c r="D618" t="s">
        <v>131</v>
      </c>
      <c r="E618" t="s">
        <v>108</v>
      </c>
      <c r="F618" t="s">
        <v>108</v>
      </c>
      <c r="G618" t="s">
        <v>108</v>
      </c>
      <c r="H618" t="s">
        <v>108</v>
      </c>
      <c r="I618" t="s">
        <v>114</v>
      </c>
      <c r="J618" t="s">
        <v>108</v>
      </c>
      <c r="K618">
        <v>13.663214</v>
      </c>
      <c r="L618">
        <v>1.4490259999999999</v>
      </c>
      <c r="M618">
        <v>11.034000000000001</v>
      </c>
      <c r="N618">
        <v>16.8</v>
      </c>
      <c r="O618" t="s">
        <v>203</v>
      </c>
      <c r="P618" t="s">
        <v>1288</v>
      </c>
      <c r="Q618">
        <v>3.137</v>
      </c>
      <c r="R618">
        <v>2.629</v>
      </c>
      <c r="S618">
        <v>16195</v>
      </c>
      <c r="T618">
        <v>1769</v>
      </c>
      <c r="U618">
        <v>13079</v>
      </c>
      <c r="V618">
        <v>19913</v>
      </c>
      <c r="W618">
        <v>732</v>
      </c>
      <c r="X618">
        <v>99</v>
      </c>
      <c r="Y618">
        <v>0</v>
      </c>
      <c r="Z618">
        <v>0</v>
      </c>
      <c r="AA618">
        <v>0</v>
      </c>
      <c r="AB618">
        <v>1</v>
      </c>
      <c r="AC618" t="s">
        <v>292</v>
      </c>
      <c r="AD618" t="s">
        <v>1236</v>
      </c>
      <c r="AE618">
        <v>1.3011299974999999</v>
      </c>
      <c r="AF618" t="s">
        <v>112</v>
      </c>
    </row>
    <row r="619" spans="1:32">
      <c r="A619" t="s">
        <v>1291</v>
      </c>
      <c r="B619">
        <v>2012</v>
      </c>
      <c r="C619" t="s">
        <v>1236</v>
      </c>
      <c r="D619" t="s">
        <v>108</v>
      </c>
      <c r="E619" t="s">
        <v>108</v>
      </c>
      <c r="F619" t="s">
        <v>108</v>
      </c>
      <c r="G619" t="s">
        <v>108</v>
      </c>
      <c r="H619" t="s">
        <v>109</v>
      </c>
      <c r="I619" t="s">
        <v>108</v>
      </c>
      <c r="J619" t="s">
        <v>108</v>
      </c>
      <c r="K619">
        <v>8.9144469999999991</v>
      </c>
      <c r="L619">
        <v>1.669343</v>
      </c>
      <c r="M619">
        <v>6.1109999999999998</v>
      </c>
      <c r="N619">
        <v>12.827999999999999</v>
      </c>
      <c r="O619" t="s">
        <v>203</v>
      </c>
      <c r="P619" t="s">
        <v>1292</v>
      </c>
      <c r="Q619">
        <v>3.9140000000000001</v>
      </c>
      <c r="R619">
        <v>2.8029999999999999</v>
      </c>
      <c r="S619">
        <v>23738</v>
      </c>
      <c r="T619">
        <v>4494</v>
      </c>
      <c r="U619">
        <v>16273</v>
      </c>
      <c r="V619">
        <v>34160</v>
      </c>
      <c r="W619">
        <v>559</v>
      </c>
      <c r="X619">
        <v>57</v>
      </c>
      <c r="Y619">
        <v>0</v>
      </c>
      <c r="Z619">
        <v>0</v>
      </c>
      <c r="AA619">
        <v>0</v>
      </c>
      <c r="AB619">
        <v>1</v>
      </c>
      <c r="AC619" t="s">
        <v>1293</v>
      </c>
      <c r="AD619" t="s">
        <v>1236</v>
      </c>
      <c r="AE619">
        <v>1.9150555816999999</v>
      </c>
      <c r="AF619" t="s">
        <v>112</v>
      </c>
    </row>
    <row r="620" spans="1:32">
      <c r="A620" t="s">
        <v>1294</v>
      </c>
      <c r="B620">
        <v>2012</v>
      </c>
      <c r="C620" t="s">
        <v>1236</v>
      </c>
      <c r="D620" t="s">
        <v>108</v>
      </c>
      <c r="E620" t="s">
        <v>108</v>
      </c>
      <c r="F620" t="s">
        <v>108</v>
      </c>
      <c r="G620" t="s">
        <v>108</v>
      </c>
      <c r="H620" t="s">
        <v>115</v>
      </c>
      <c r="I620" t="s">
        <v>108</v>
      </c>
      <c r="J620" t="s">
        <v>108</v>
      </c>
      <c r="K620">
        <v>7.0216640000000003</v>
      </c>
      <c r="L620">
        <v>1.351078</v>
      </c>
      <c r="M620">
        <v>4.7699999999999996</v>
      </c>
      <c r="N620">
        <v>10.222</v>
      </c>
      <c r="O620" t="s">
        <v>203</v>
      </c>
      <c r="P620" t="s">
        <v>1295</v>
      </c>
      <c r="Q620">
        <v>3.2</v>
      </c>
      <c r="R620">
        <v>2.2519999999999998</v>
      </c>
      <c r="S620">
        <v>16793</v>
      </c>
      <c r="T620">
        <v>3202</v>
      </c>
      <c r="U620">
        <v>11408</v>
      </c>
      <c r="V620">
        <v>24448</v>
      </c>
      <c r="W620">
        <v>607</v>
      </c>
      <c r="X620">
        <v>43</v>
      </c>
      <c r="Y620">
        <v>0</v>
      </c>
      <c r="Z620">
        <v>0</v>
      </c>
      <c r="AA620">
        <v>0</v>
      </c>
      <c r="AB620">
        <v>1</v>
      </c>
      <c r="AC620" t="s">
        <v>838</v>
      </c>
      <c r="AD620" t="s">
        <v>1236</v>
      </c>
      <c r="AE620">
        <v>1.6943826462</v>
      </c>
      <c r="AF620" t="s">
        <v>112</v>
      </c>
    </row>
    <row r="621" spans="1:32">
      <c r="A621" t="s">
        <v>1296</v>
      </c>
      <c r="B621">
        <v>2012</v>
      </c>
      <c r="C621" t="s">
        <v>1236</v>
      </c>
      <c r="D621" t="s">
        <v>108</v>
      </c>
      <c r="E621" t="s">
        <v>108</v>
      </c>
      <c r="F621" t="s">
        <v>108</v>
      </c>
      <c r="G621" t="s">
        <v>108</v>
      </c>
      <c r="H621" t="s">
        <v>117</v>
      </c>
      <c r="I621" t="s">
        <v>108</v>
      </c>
      <c r="J621" t="s">
        <v>108</v>
      </c>
      <c r="K621">
        <v>3.506081</v>
      </c>
      <c r="L621">
        <v>0.64068400000000003</v>
      </c>
      <c r="M621">
        <v>2.359</v>
      </c>
      <c r="N621">
        <v>4.9989999999999997</v>
      </c>
      <c r="O621" t="s">
        <v>203</v>
      </c>
      <c r="P621" t="s">
        <v>1297</v>
      </c>
      <c r="Q621">
        <v>1.4930000000000001</v>
      </c>
      <c r="R621">
        <v>1.147</v>
      </c>
      <c r="S621">
        <v>15188</v>
      </c>
      <c r="T621">
        <v>2780</v>
      </c>
      <c r="U621">
        <v>10219</v>
      </c>
      <c r="V621">
        <v>21656</v>
      </c>
      <c r="W621">
        <v>1345</v>
      </c>
      <c r="X621">
        <v>42</v>
      </c>
      <c r="Y621">
        <v>0</v>
      </c>
      <c r="Z621">
        <v>0</v>
      </c>
      <c r="AA621">
        <v>0</v>
      </c>
      <c r="AB621">
        <v>1</v>
      </c>
      <c r="AC621" t="s">
        <v>798</v>
      </c>
      <c r="AD621" t="s">
        <v>1236</v>
      </c>
      <c r="AE621">
        <v>1.630668045</v>
      </c>
      <c r="AF621" t="s">
        <v>112</v>
      </c>
    </row>
    <row r="622" spans="1:32">
      <c r="A622" t="s">
        <v>1298</v>
      </c>
      <c r="B622">
        <v>2012</v>
      </c>
      <c r="C622" t="s">
        <v>1236</v>
      </c>
      <c r="D622" t="s">
        <v>108</v>
      </c>
      <c r="E622" t="s">
        <v>108</v>
      </c>
      <c r="F622" t="s">
        <v>108</v>
      </c>
      <c r="G622" t="s">
        <v>108</v>
      </c>
      <c r="H622" t="s">
        <v>119</v>
      </c>
      <c r="I622" t="s">
        <v>108</v>
      </c>
      <c r="J622" t="s">
        <v>108</v>
      </c>
      <c r="K622">
        <v>2.889894</v>
      </c>
      <c r="L622">
        <v>0.535717</v>
      </c>
      <c r="M622">
        <v>1.9330000000000001</v>
      </c>
      <c r="N622">
        <v>4.1429999999999998</v>
      </c>
      <c r="O622" t="s">
        <v>203</v>
      </c>
      <c r="P622" t="s">
        <v>964</v>
      </c>
      <c r="Q622">
        <v>1.2529999999999999</v>
      </c>
      <c r="R622">
        <v>0.95699999999999996</v>
      </c>
      <c r="S622">
        <v>13206</v>
      </c>
      <c r="T622">
        <v>2435</v>
      </c>
      <c r="U622">
        <v>8833</v>
      </c>
      <c r="V622">
        <v>18930</v>
      </c>
      <c r="W622">
        <v>1624</v>
      </c>
      <c r="X622">
        <v>39</v>
      </c>
      <c r="Y622">
        <v>0</v>
      </c>
      <c r="Z622">
        <v>0</v>
      </c>
      <c r="AA622">
        <v>0</v>
      </c>
      <c r="AB622">
        <v>1</v>
      </c>
      <c r="AC622" t="s">
        <v>327</v>
      </c>
      <c r="AD622" t="s">
        <v>1236</v>
      </c>
      <c r="AE622">
        <v>1.6597500271000001</v>
      </c>
      <c r="AF622" t="s">
        <v>112</v>
      </c>
    </row>
    <row r="623" spans="1:32">
      <c r="A623" t="s">
        <v>1300</v>
      </c>
      <c r="B623">
        <v>2012</v>
      </c>
      <c r="C623" t="s">
        <v>1236</v>
      </c>
      <c r="D623" t="s">
        <v>108</v>
      </c>
      <c r="E623" t="s">
        <v>108</v>
      </c>
      <c r="F623" t="s">
        <v>108</v>
      </c>
      <c r="G623" t="s">
        <v>108</v>
      </c>
      <c r="H623" t="s">
        <v>120</v>
      </c>
      <c r="I623" t="s">
        <v>108</v>
      </c>
      <c r="J623" t="s">
        <v>108</v>
      </c>
      <c r="K623">
        <v>2.4697140000000002</v>
      </c>
      <c r="L623">
        <v>0.42238399999999998</v>
      </c>
      <c r="M623">
        <v>1.71</v>
      </c>
      <c r="N623">
        <v>3.4449999999999998</v>
      </c>
      <c r="O623" t="s">
        <v>203</v>
      </c>
      <c r="P623" t="s">
        <v>1301</v>
      </c>
      <c r="Q623">
        <v>0.97499999999999998</v>
      </c>
      <c r="R623">
        <v>0.76</v>
      </c>
      <c r="S623">
        <v>12087</v>
      </c>
      <c r="T623">
        <v>2058</v>
      </c>
      <c r="U623">
        <v>8368</v>
      </c>
      <c r="V623">
        <v>16859</v>
      </c>
      <c r="W623">
        <v>1629</v>
      </c>
      <c r="X623">
        <v>52</v>
      </c>
      <c r="Y623">
        <v>0</v>
      </c>
      <c r="Z623">
        <v>0</v>
      </c>
      <c r="AA623">
        <v>0</v>
      </c>
      <c r="AB623">
        <v>1</v>
      </c>
      <c r="AC623" t="s">
        <v>455</v>
      </c>
      <c r="AD623" t="s">
        <v>1236</v>
      </c>
      <c r="AE623">
        <v>1.2058191479</v>
      </c>
      <c r="AF623" t="s">
        <v>112</v>
      </c>
    </row>
    <row r="624" spans="1:32">
      <c r="A624" t="s">
        <v>1302</v>
      </c>
      <c r="B624">
        <v>2012</v>
      </c>
      <c r="C624" t="s">
        <v>1236</v>
      </c>
      <c r="D624" t="s">
        <v>108</v>
      </c>
      <c r="E624" t="s">
        <v>108</v>
      </c>
      <c r="F624" t="s">
        <v>108</v>
      </c>
      <c r="G624" t="s">
        <v>108</v>
      </c>
      <c r="H624" t="s">
        <v>121</v>
      </c>
      <c r="I624" t="s">
        <v>108</v>
      </c>
      <c r="J624" t="s">
        <v>108</v>
      </c>
      <c r="K624">
        <v>1.766516</v>
      </c>
      <c r="L624">
        <v>0.374421</v>
      </c>
      <c r="M624">
        <v>1.109</v>
      </c>
      <c r="N624">
        <v>2.665</v>
      </c>
      <c r="O624" t="s">
        <v>203</v>
      </c>
      <c r="P624" t="s">
        <v>1303</v>
      </c>
      <c r="Q624">
        <v>0.89900000000000002</v>
      </c>
      <c r="R624">
        <v>0.65800000000000003</v>
      </c>
      <c r="S624">
        <v>7537</v>
      </c>
      <c r="T624">
        <v>1601</v>
      </c>
      <c r="U624">
        <v>4730</v>
      </c>
      <c r="V624">
        <v>11372</v>
      </c>
      <c r="W624">
        <v>1585</v>
      </c>
      <c r="X624">
        <v>36</v>
      </c>
      <c r="Y624">
        <v>0</v>
      </c>
      <c r="Z624">
        <v>0</v>
      </c>
      <c r="AA624">
        <v>0</v>
      </c>
      <c r="AB624">
        <v>1</v>
      </c>
      <c r="AC624" t="s">
        <v>331</v>
      </c>
      <c r="AD624" t="s">
        <v>1236</v>
      </c>
      <c r="AE624">
        <v>1.2796715366</v>
      </c>
      <c r="AF624" t="s">
        <v>112</v>
      </c>
    </row>
    <row r="625" spans="1:32">
      <c r="A625" t="s">
        <v>1304</v>
      </c>
      <c r="B625">
        <v>2012</v>
      </c>
      <c r="C625" t="s">
        <v>1236</v>
      </c>
      <c r="D625" t="s">
        <v>108</v>
      </c>
      <c r="E625" t="s">
        <v>108</v>
      </c>
      <c r="F625" t="s">
        <v>108</v>
      </c>
      <c r="G625" t="s">
        <v>108</v>
      </c>
      <c r="H625" t="s">
        <v>123</v>
      </c>
      <c r="I625" t="s">
        <v>108</v>
      </c>
      <c r="J625" t="s">
        <v>108</v>
      </c>
      <c r="K625">
        <v>1.4998880000000001</v>
      </c>
      <c r="L625">
        <v>0.35626600000000003</v>
      </c>
      <c r="M625">
        <v>0.88300000000000001</v>
      </c>
      <c r="N625">
        <v>2.3759999999999999</v>
      </c>
      <c r="O625" t="s">
        <v>203</v>
      </c>
      <c r="P625" t="s">
        <v>1305</v>
      </c>
      <c r="Q625">
        <v>0.876</v>
      </c>
      <c r="R625">
        <v>0.61599999999999999</v>
      </c>
      <c r="S625">
        <v>4849</v>
      </c>
      <c r="T625">
        <v>1159</v>
      </c>
      <c r="U625">
        <v>2856</v>
      </c>
      <c r="V625">
        <v>7682</v>
      </c>
      <c r="W625">
        <v>1442</v>
      </c>
      <c r="X625">
        <v>24</v>
      </c>
      <c r="Y625">
        <v>0</v>
      </c>
      <c r="Z625">
        <v>0</v>
      </c>
      <c r="AA625">
        <v>0</v>
      </c>
      <c r="AB625">
        <v>1</v>
      </c>
      <c r="AC625" t="s">
        <v>254</v>
      </c>
      <c r="AD625" t="s">
        <v>1236</v>
      </c>
      <c r="AE625">
        <v>1.237990962</v>
      </c>
      <c r="AF625" t="s">
        <v>112</v>
      </c>
    </row>
    <row r="626" spans="1:32">
      <c r="A626" t="s">
        <v>1306</v>
      </c>
      <c r="B626">
        <v>2012</v>
      </c>
      <c r="C626" t="s">
        <v>1236</v>
      </c>
      <c r="D626" t="s">
        <v>108</v>
      </c>
      <c r="E626" t="s">
        <v>108</v>
      </c>
      <c r="F626" t="s">
        <v>108</v>
      </c>
      <c r="G626" t="s">
        <v>108</v>
      </c>
      <c r="H626" t="s">
        <v>124</v>
      </c>
      <c r="I626" t="s">
        <v>108</v>
      </c>
      <c r="J626" t="s">
        <v>108</v>
      </c>
      <c r="K626">
        <v>0.97966900000000001</v>
      </c>
      <c r="L626">
        <v>0.30336000000000002</v>
      </c>
      <c r="M626">
        <v>0.47699999999999998</v>
      </c>
      <c r="N626">
        <v>1.7769999999999999</v>
      </c>
      <c r="O626" t="s">
        <v>203</v>
      </c>
      <c r="P626" t="s">
        <v>963</v>
      </c>
      <c r="Q626">
        <v>0.79800000000000004</v>
      </c>
      <c r="R626">
        <v>0.502</v>
      </c>
      <c r="S626">
        <v>2530</v>
      </c>
      <c r="T626">
        <v>783</v>
      </c>
      <c r="U626">
        <v>1233</v>
      </c>
      <c r="V626">
        <v>4590</v>
      </c>
      <c r="W626">
        <v>1322</v>
      </c>
      <c r="X626">
        <v>14</v>
      </c>
      <c r="Y626">
        <v>0</v>
      </c>
      <c r="Z626">
        <v>0</v>
      </c>
      <c r="AA626">
        <v>0</v>
      </c>
      <c r="AB626">
        <v>1</v>
      </c>
      <c r="AC626" t="s">
        <v>272</v>
      </c>
      <c r="AD626" t="s">
        <v>1236</v>
      </c>
      <c r="AE626">
        <v>1.2531901146</v>
      </c>
      <c r="AF626" t="s">
        <v>112</v>
      </c>
    </row>
    <row r="627" spans="1:32">
      <c r="A627" t="s">
        <v>1307</v>
      </c>
      <c r="B627">
        <v>2012</v>
      </c>
      <c r="C627" t="s">
        <v>1236</v>
      </c>
      <c r="D627" t="s">
        <v>108</v>
      </c>
      <c r="E627" t="s">
        <v>108</v>
      </c>
      <c r="F627" t="s">
        <v>108</v>
      </c>
      <c r="G627" t="s">
        <v>108</v>
      </c>
      <c r="H627" t="s">
        <v>108</v>
      </c>
      <c r="I627" t="s">
        <v>108</v>
      </c>
      <c r="J627" t="s">
        <v>108</v>
      </c>
      <c r="K627">
        <v>3.3155839999999999</v>
      </c>
      <c r="L627">
        <v>0.27074900000000002</v>
      </c>
      <c r="M627">
        <v>2.8050000000000002</v>
      </c>
      <c r="N627">
        <v>3.89</v>
      </c>
      <c r="O627" t="s">
        <v>203</v>
      </c>
      <c r="P627" t="s">
        <v>1308</v>
      </c>
      <c r="Q627">
        <v>0.57399999999999995</v>
      </c>
      <c r="R627">
        <v>0.51100000000000001</v>
      </c>
      <c r="S627">
        <v>95929</v>
      </c>
      <c r="T627">
        <v>7729</v>
      </c>
      <c r="U627">
        <v>81154</v>
      </c>
      <c r="V627">
        <v>112543</v>
      </c>
      <c r="W627">
        <v>10113</v>
      </c>
      <c r="X627">
        <v>307</v>
      </c>
      <c r="Y627">
        <v>0</v>
      </c>
      <c r="Z627">
        <v>0</v>
      </c>
      <c r="AA627">
        <v>0</v>
      </c>
      <c r="AB627">
        <v>1</v>
      </c>
      <c r="AC627" t="s">
        <v>1309</v>
      </c>
      <c r="AD627" t="s">
        <v>1236</v>
      </c>
      <c r="AE627">
        <v>2.3123576273999999</v>
      </c>
      <c r="AF627" t="s">
        <v>112</v>
      </c>
    </row>
    <row r="628" spans="1:32">
      <c r="A628" t="s">
        <v>1310</v>
      </c>
      <c r="B628">
        <v>2012</v>
      </c>
      <c r="C628" t="s">
        <v>1236</v>
      </c>
      <c r="D628" t="s">
        <v>108</v>
      </c>
      <c r="E628" t="s">
        <v>108</v>
      </c>
      <c r="F628" t="s">
        <v>108</v>
      </c>
      <c r="G628" t="s">
        <v>108</v>
      </c>
      <c r="H628" t="s">
        <v>108</v>
      </c>
      <c r="I628" t="s">
        <v>113</v>
      </c>
      <c r="J628" t="s">
        <v>108</v>
      </c>
      <c r="K628">
        <v>2.9263970000000001</v>
      </c>
      <c r="L628">
        <v>0.34021499999999999</v>
      </c>
      <c r="M628">
        <v>2.2959999999999998</v>
      </c>
      <c r="N628">
        <v>3.6720000000000002</v>
      </c>
      <c r="O628" t="s">
        <v>203</v>
      </c>
      <c r="P628" t="s">
        <v>1311</v>
      </c>
      <c r="Q628">
        <v>0.746</v>
      </c>
      <c r="R628">
        <v>0.63</v>
      </c>
      <c r="S628">
        <v>44061</v>
      </c>
      <c r="T628">
        <v>5115</v>
      </c>
      <c r="U628">
        <v>34568</v>
      </c>
      <c r="V628">
        <v>55290</v>
      </c>
      <c r="W628">
        <v>5850</v>
      </c>
      <c r="X628">
        <v>147</v>
      </c>
      <c r="Y628">
        <v>0</v>
      </c>
      <c r="Z628">
        <v>0</v>
      </c>
      <c r="AA628">
        <v>0</v>
      </c>
      <c r="AB628">
        <v>1</v>
      </c>
      <c r="AC628" t="s">
        <v>746</v>
      </c>
      <c r="AD628" t="s">
        <v>1236</v>
      </c>
      <c r="AE628">
        <v>2.3831687917000002</v>
      </c>
      <c r="AF628" t="s">
        <v>112</v>
      </c>
    </row>
    <row r="629" spans="1:32">
      <c r="A629" t="s">
        <v>1312</v>
      </c>
      <c r="B629">
        <v>2012</v>
      </c>
      <c r="C629" t="s">
        <v>1236</v>
      </c>
      <c r="D629" t="s">
        <v>108</v>
      </c>
      <c r="E629" t="s">
        <v>108</v>
      </c>
      <c r="F629" t="s">
        <v>108</v>
      </c>
      <c r="G629" t="s">
        <v>108</v>
      </c>
      <c r="H629" t="s">
        <v>108</v>
      </c>
      <c r="I629" t="s">
        <v>114</v>
      </c>
      <c r="J629" t="s">
        <v>108</v>
      </c>
      <c r="K629">
        <v>3.7378629999999999</v>
      </c>
      <c r="L629">
        <v>0.391934</v>
      </c>
      <c r="M629">
        <v>3.0070000000000001</v>
      </c>
      <c r="N629">
        <v>4.5869999999999997</v>
      </c>
      <c r="O629" t="s">
        <v>203</v>
      </c>
      <c r="P629" t="s">
        <v>1313</v>
      </c>
      <c r="Q629">
        <v>0.84899999999999998</v>
      </c>
      <c r="R629">
        <v>0.73099999999999998</v>
      </c>
      <c r="S629">
        <v>51868</v>
      </c>
      <c r="T629">
        <v>5405</v>
      </c>
      <c r="U629">
        <v>41723</v>
      </c>
      <c r="V629">
        <v>63656</v>
      </c>
      <c r="W629">
        <v>4263</v>
      </c>
      <c r="X629">
        <v>160</v>
      </c>
      <c r="Y629">
        <v>0</v>
      </c>
      <c r="Z629">
        <v>0</v>
      </c>
      <c r="AA629">
        <v>0</v>
      </c>
      <c r="AB629">
        <v>1</v>
      </c>
      <c r="AC629" t="s">
        <v>1314</v>
      </c>
      <c r="AD629" t="s">
        <v>1236</v>
      </c>
      <c r="AE629">
        <v>1.819532945</v>
      </c>
      <c r="AF629" t="s">
        <v>112</v>
      </c>
    </row>
    <row r="630" spans="1:32">
      <c r="A630" t="s">
        <v>1315</v>
      </c>
      <c r="B630">
        <v>2012</v>
      </c>
      <c r="C630" t="s">
        <v>1236</v>
      </c>
      <c r="D630" t="s">
        <v>108</v>
      </c>
      <c r="E630" t="s">
        <v>108</v>
      </c>
      <c r="F630" t="s">
        <v>108</v>
      </c>
      <c r="G630" t="s">
        <v>127</v>
      </c>
      <c r="H630" t="s">
        <v>108</v>
      </c>
      <c r="I630" t="s">
        <v>108</v>
      </c>
      <c r="J630" t="s">
        <v>108</v>
      </c>
      <c r="K630">
        <v>2.873704</v>
      </c>
      <c r="L630">
        <v>0.29316700000000001</v>
      </c>
      <c r="M630">
        <v>2.327</v>
      </c>
      <c r="N630">
        <v>3.508</v>
      </c>
      <c r="O630" t="s">
        <v>203</v>
      </c>
      <c r="P630" t="s">
        <v>1316</v>
      </c>
      <c r="Q630">
        <v>0.63400000000000001</v>
      </c>
      <c r="R630">
        <v>0.54700000000000004</v>
      </c>
      <c r="S630">
        <v>65059</v>
      </c>
      <c r="T630">
        <v>6597</v>
      </c>
      <c r="U630">
        <v>52671</v>
      </c>
      <c r="V630">
        <v>79415</v>
      </c>
      <c r="W630">
        <v>7826</v>
      </c>
      <c r="X630">
        <v>193</v>
      </c>
      <c r="Y630">
        <v>0</v>
      </c>
      <c r="Z630">
        <v>0</v>
      </c>
      <c r="AA630">
        <v>0</v>
      </c>
      <c r="AB630">
        <v>1</v>
      </c>
      <c r="AC630" t="s">
        <v>1317</v>
      </c>
      <c r="AD630" t="s">
        <v>1236</v>
      </c>
      <c r="AE630">
        <v>2.4095531128999998</v>
      </c>
      <c r="AF630" t="s">
        <v>112</v>
      </c>
    </row>
    <row r="631" spans="1:32">
      <c r="A631" t="s">
        <v>1318</v>
      </c>
      <c r="B631">
        <v>2012</v>
      </c>
      <c r="C631" t="s">
        <v>1236</v>
      </c>
      <c r="D631" t="s">
        <v>108</v>
      </c>
      <c r="E631" t="s">
        <v>108</v>
      </c>
      <c r="F631" t="s">
        <v>108</v>
      </c>
      <c r="G631" t="s">
        <v>127</v>
      </c>
      <c r="H631" t="s">
        <v>108</v>
      </c>
      <c r="I631" t="s">
        <v>113</v>
      </c>
      <c r="J631" t="s">
        <v>108</v>
      </c>
      <c r="K631">
        <v>2.3392650000000001</v>
      </c>
      <c r="L631">
        <v>0.327121</v>
      </c>
      <c r="M631">
        <v>1.7410000000000001</v>
      </c>
      <c r="N631">
        <v>3.073</v>
      </c>
      <c r="O631" t="s">
        <v>203</v>
      </c>
      <c r="P631" t="s">
        <v>962</v>
      </c>
      <c r="Q631">
        <v>0.73399999999999999</v>
      </c>
      <c r="R631">
        <v>0.59799999999999998</v>
      </c>
      <c r="S631">
        <v>27672</v>
      </c>
      <c r="T631">
        <v>3848</v>
      </c>
      <c r="U631">
        <v>20593</v>
      </c>
      <c r="V631">
        <v>36351</v>
      </c>
      <c r="W631">
        <v>4516</v>
      </c>
      <c r="X631">
        <v>86</v>
      </c>
      <c r="Y631">
        <v>0</v>
      </c>
      <c r="Z631">
        <v>0</v>
      </c>
      <c r="AA631">
        <v>0</v>
      </c>
      <c r="AB631">
        <v>1</v>
      </c>
      <c r="AC631" t="s">
        <v>1319</v>
      </c>
      <c r="AD631" t="s">
        <v>1236</v>
      </c>
      <c r="AE631">
        <v>2.1148300870000001</v>
      </c>
      <c r="AF631" t="s">
        <v>112</v>
      </c>
    </row>
    <row r="632" spans="1:32">
      <c r="A632" t="s">
        <v>1320</v>
      </c>
      <c r="B632">
        <v>2012</v>
      </c>
      <c r="C632" t="s">
        <v>1236</v>
      </c>
      <c r="D632" t="s">
        <v>108</v>
      </c>
      <c r="E632" t="s">
        <v>108</v>
      </c>
      <c r="F632" t="s">
        <v>108</v>
      </c>
      <c r="G632" t="s">
        <v>127</v>
      </c>
      <c r="H632" t="s">
        <v>108</v>
      </c>
      <c r="I632" t="s">
        <v>114</v>
      </c>
      <c r="J632" t="s">
        <v>108</v>
      </c>
      <c r="K632">
        <v>3.4585319999999999</v>
      </c>
      <c r="L632">
        <v>0.46673399999999998</v>
      </c>
      <c r="M632">
        <v>2.601</v>
      </c>
      <c r="N632">
        <v>4.4989999999999997</v>
      </c>
      <c r="O632" t="s">
        <v>203</v>
      </c>
      <c r="P632" t="s">
        <v>1321</v>
      </c>
      <c r="Q632">
        <v>1.0409999999999999</v>
      </c>
      <c r="R632">
        <v>0.85699999999999998</v>
      </c>
      <c r="S632">
        <v>37387</v>
      </c>
      <c r="T632">
        <v>5082</v>
      </c>
      <c r="U632">
        <v>28122</v>
      </c>
      <c r="V632">
        <v>48639</v>
      </c>
      <c r="W632">
        <v>3310</v>
      </c>
      <c r="X632">
        <v>107</v>
      </c>
      <c r="Y632">
        <v>0</v>
      </c>
      <c r="Z632">
        <v>0</v>
      </c>
      <c r="AA632">
        <v>0</v>
      </c>
      <c r="AB632">
        <v>1</v>
      </c>
      <c r="AC632" t="s">
        <v>1322</v>
      </c>
      <c r="AD632" t="s">
        <v>1236</v>
      </c>
      <c r="AE632">
        <v>2.1588853120999998</v>
      </c>
      <c r="AF632" t="s">
        <v>112</v>
      </c>
    </row>
    <row r="633" spans="1:32">
      <c r="A633" t="s">
        <v>1323</v>
      </c>
      <c r="B633">
        <v>2012</v>
      </c>
      <c r="C633" t="s">
        <v>1236</v>
      </c>
      <c r="D633" t="s">
        <v>108</v>
      </c>
      <c r="E633" t="s">
        <v>108</v>
      </c>
      <c r="F633" t="s">
        <v>129</v>
      </c>
      <c r="G633" t="s">
        <v>108</v>
      </c>
      <c r="H633" t="s">
        <v>108</v>
      </c>
      <c r="I633" t="s">
        <v>108</v>
      </c>
      <c r="J633" t="s">
        <v>108</v>
      </c>
      <c r="K633">
        <v>2.3563290000000001</v>
      </c>
      <c r="L633">
        <v>0.66764199999999996</v>
      </c>
      <c r="M633">
        <v>1.23</v>
      </c>
      <c r="N633">
        <v>4.0640000000000001</v>
      </c>
      <c r="O633" t="s">
        <v>203</v>
      </c>
      <c r="P633" t="s">
        <v>1299</v>
      </c>
      <c r="Q633">
        <v>1.708</v>
      </c>
      <c r="R633">
        <v>1.1259999999999999</v>
      </c>
      <c r="S633">
        <v>8466</v>
      </c>
      <c r="T633">
        <v>2383</v>
      </c>
      <c r="U633">
        <v>4420</v>
      </c>
      <c r="V633">
        <v>14602</v>
      </c>
      <c r="W633">
        <v>914</v>
      </c>
      <c r="X633">
        <v>19</v>
      </c>
      <c r="Y633">
        <v>0</v>
      </c>
      <c r="Z633">
        <v>0</v>
      </c>
      <c r="AA633">
        <v>0</v>
      </c>
      <c r="AB633">
        <v>1</v>
      </c>
      <c r="AC633" t="s">
        <v>602</v>
      </c>
      <c r="AD633" t="s">
        <v>1236</v>
      </c>
      <c r="AE633">
        <v>1.7687985514</v>
      </c>
      <c r="AF633" t="s">
        <v>112</v>
      </c>
    </row>
    <row r="634" spans="1:32">
      <c r="A634" t="s">
        <v>1324</v>
      </c>
      <c r="B634">
        <v>2012</v>
      </c>
      <c r="C634" t="s">
        <v>1236</v>
      </c>
      <c r="D634" t="s">
        <v>108</v>
      </c>
      <c r="E634" t="s">
        <v>108</v>
      </c>
      <c r="F634" t="s">
        <v>129</v>
      </c>
      <c r="G634" t="s">
        <v>108</v>
      </c>
      <c r="H634" t="s">
        <v>108</v>
      </c>
      <c r="I634" t="s">
        <v>113</v>
      </c>
      <c r="J634" t="s">
        <v>108</v>
      </c>
      <c r="K634">
        <v>2.7456969999999998</v>
      </c>
      <c r="L634">
        <v>1.1833309999999999</v>
      </c>
      <c r="M634">
        <v>0.92800000000000005</v>
      </c>
      <c r="N634">
        <v>6.1769999999999996</v>
      </c>
      <c r="O634" t="s">
        <v>203</v>
      </c>
      <c r="P634" t="s">
        <v>780</v>
      </c>
      <c r="Q634">
        <v>3.431</v>
      </c>
      <c r="R634">
        <v>1.8169999999999999</v>
      </c>
      <c r="S634">
        <v>4996</v>
      </c>
      <c r="T634">
        <v>2154</v>
      </c>
      <c r="U634">
        <v>1689</v>
      </c>
      <c r="V634">
        <v>11239</v>
      </c>
      <c r="W634">
        <v>527</v>
      </c>
      <c r="X634">
        <v>10</v>
      </c>
      <c r="Y634">
        <v>0</v>
      </c>
      <c r="Z634">
        <v>0</v>
      </c>
      <c r="AA634">
        <v>0</v>
      </c>
      <c r="AB634">
        <v>1</v>
      </c>
      <c r="AC634" t="s">
        <v>521</v>
      </c>
      <c r="AD634" t="s">
        <v>1236</v>
      </c>
      <c r="AE634">
        <v>2.7582683841</v>
      </c>
      <c r="AF634" t="s">
        <v>112</v>
      </c>
    </row>
    <row r="635" spans="1:32">
      <c r="A635" t="s">
        <v>1325</v>
      </c>
      <c r="B635">
        <v>2012</v>
      </c>
      <c r="C635" t="s">
        <v>1236</v>
      </c>
      <c r="D635" t="s">
        <v>108</v>
      </c>
      <c r="E635" t="s">
        <v>108</v>
      </c>
      <c r="F635" t="s">
        <v>129</v>
      </c>
      <c r="G635" t="s">
        <v>108</v>
      </c>
      <c r="H635" t="s">
        <v>108</v>
      </c>
      <c r="I635" t="s">
        <v>114</v>
      </c>
      <c r="J635" t="s">
        <v>108</v>
      </c>
      <c r="K635">
        <v>1.9568019999999999</v>
      </c>
      <c r="L635">
        <v>0.671454</v>
      </c>
      <c r="M635">
        <v>0.86699999999999999</v>
      </c>
      <c r="N635">
        <v>3.7679999999999998</v>
      </c>
      <c r="O635" t="s">
        <v>203</v>
      </c>
      <c r="P635" t="s">
        <v>1326</v>
      </c>
      <c r="Q635">
        <v>1.8109999999999999</v>
      </c>
      <c r="R635">
        <v>1.0900000000000001</v>
      </c>
      <c r="S635">
        <v>3470</v>
      </c>
      <c r="T635">
        <v>1221</v>
      </c>
      <c r="U635">
        <v>1537</v>
      </c>
      <c r="V635">
        <v>6682</v>
      </c>
      <c r="W635">
        <v>387</v>
      </c>
      <c r="X635">
        <v>9</v>
      </c>
      <c r="Y635">
        <v>0</v>
      </c>
      <c r="Z635">
        <v>0</v>
      </c>
      <c r="AA635">
        <v>0</v>
      </c>
      <c r="AB635">
        <v>1</v>
      </c>
      <c r="AC635" t="s">
        <v>361</v>
      </c>
      <c r="AD635" t="s">
        <v>1236</v>
      </c>
      <c r="AE635">
        <v>0.90709933789999997</v>
      </c>
      <c r="AF635" t="s">
        <v>112</v>
      </c>
    </row>
    <row r="636" spans="1:32">
      <c r="A636" t="s">
        <v>1327</v>
      </c>
      <c r="B636">
        <v>2012</v>
      </c>
      <c r="C636" t="s">
        <v>1236</v>
      </c>
      <c r="D636" t="s">
        <v>108</v>
      </c>
      <c r="E636" t="s">
        <v>130</v>
      </c>
      <c r="F636" t="s">
        <v>108</v>
      </c>
      <c r="G636" t="s">
        <v>108</v>
      </c>
      <c r="H636" t="s">
        <v>108</v>
      </c>
      <c r="I636" t="s">
        <v>108</v>
      </c>
      <c r="J636" t="s">
        <v>108</v>
      </c>
      <c r="K636">
        <v>7.5447749999999996</v>
      </c>
      <c r="L636">
        <v>1.398576</v>
      </c>
      <c r="M636">
        <v>5.1970000000000001</v>
      </c>
      <c r="N636">
        <v>10.831</v>
      </c>
      <c r="O636" t="s">
        <v>203</v>
      </c>
      <c r="P636" t="s">
        <v>1328</v>
      </c>
      <c r="Q636">
        <v>3.2869999999999999</v>
      </c>
      <c r="R636">
        <v>2.347</v>
      </c>
      <c r="S636">
        <v>11326</v>
      </c>
      <c r="T636">
        <v>2074</v>
      </c>
      <c r="U636">
        <v>7802</v>
      </c>
      <c r="V636">
        <v>16259</v>
      </c>
      <c r="W636">
        <v>543</v>
      </c>
      <c r="X636">
        <v>34</v>
      </c>
      <c r="Y636">
        <v>0</v>
      </c>
      <c r="Z636">
        <v>0</v>
      </c>
      <c r="AA636">
        <v>0</v>
      </c>
      <c r="AB636">
        <v>1</v>
      </c>
      <c r="AC636" t="s">
        <v>336</v>
      </c>
      <c r="AD636" t="s">
        <v>1236</v>
      </c>
      <c r="AE636">
        <v>1.5198260967999999</v>
      </c>
      <c r="AF636" t="s">
        <v>112</v>
      </c>
    </row>
    <row r="637" spans="1:32">
      <c r="A637" t="s">
        <v>1329</v>
      </c>
      <c r="B637">
        <v>2012</v>
      </c>
      <c r="C637" t="s">
        <v>1236</v>
      </c>
      <c r="D637" t="s">
        <v>108</v>
      </c>
      <c r="E637" t="s">
        <v>130</v>
      </c>
      <c r="F637" t="s">
        <v>108</v>
      </c>
      <c r="G637" t="s">
        <v>108</v>
      </c>
      <c r="H637" t="s">
        <v>108</v>
      </c>
      <c r="I637" t="s">
        <v>113</v>
      </c>
      <c r="J637" t="s">
        <v>108</v>
      </c>
      <c r="K637">
        <v>7.799995</v>
      </c>
      <c r="L637">
        <v>1.830398</v>
      </c>
      <c r="M637">
        <v>4.8579999999999997</v>
      </c>
      <c r="N637">
        <v>12.294</v>
      </c>
      <c r="O637" t="s">
        <v>203</v>
      </c>
      <c r="P637" t="s">
        <v>1330</v>
      </c>
      <c r="Q637">
        <v>4.4939999999999998</v>
      </c>
      <c r="R637">
        <v>2.9420000000000002</v>
      </c>
      <c r="S637">
        <v>6441</v>
      </c>
      <c r="T637">
        <v>1488</v>
      </c>
      <c r="U637">
        <v>4011</v>
      </c>
      <c r="V637">
        <v>10152</v>
      </c>
      <c r="W637">
        <v>327</v>
      </c>
      <c r="X637">
        <v>20</v>
      </c>
      <c r="Y637">
        <v>0</v>
      </c>
      <c r="Z637">
        <v>0</v>
      </c>
      <c r="AA637">
        <v>0</v>
      </c>
      <c r="AB637">
        <v>1</v>
      </c>
      <c r="AC637" t="s">
        <v>375</v>
      </c>
      <c r="AD637" t="s">
        <v>1236</v>
      </c>
      <c r="AE637">
        <v>1.5187401635</v>
      </c>
      <c r="AF637" t="s">
        <v>112</v>
      </c>
    </row>
    <row r="638" spans="1:32">
      <c r="A638" t="s">
        <v>1331</v>
      </c>
      <c r="B638">
        <v>2012</v>
      </c>
      <c r="C638" t="s">
        <v>1236</v>
      </c>
      <c r="D638" t="s">
        <v>108</v>
      </c>
      <c r="E638" t="s">
        <v>130</v>
      </c>
      <c r="F638" t="s">
        <v>108</v>
      </c>
      <c r="G638" t="s">
        <v>108</v>
      </c>
      <c r="H638" t="s">
        <v>108</v>
      </c>
      <c r="I638" t="s">
        <v>114</v>
      </c>
      <c r="J638" t="s">
        <v>108</v>
      </c>
      <c r="K638">
        <v>7.2327089999999998</v>
      </c>
      <c r="L638">
        <v>1.7365870000000001</v>
      </c>
      <c r="M638">
        <v>4.4580000000000002</v>
      </c>
      <c r="N638">
        <v>11.526999999999999</v>
      </c>
      <c r="O638" t="s">
        <v>203</v>
      </c>
      <c r="P638" t="s">
        <v>1332</v>
      </c>
      <c r="Q638">
        <v>4.2939999999999996</v>
      </c>
      <c r="R638">
        <v>2.7749999999999999</v>
      </c>
      <c r="S638">
        <v>4885</v>
      </c>
      <c r="T638">
        <v>1194</v>
      </c>
      <c r="U638">
        <v>3010</v>
      </c>
      <c r="V638">
        <v>7785</v>
      </c>
      <c r="W638">
        <v>216</v>
      </c>
      <c r="X638">
        <v>14</v>
      </c>
      <c r="Y638">
        <v>0</v>
      </c>
      <c r="Z638">
        <v>0</v>
      </c>
      <c r="AA638">
        <v>0</v>
      </c>
      <c r="AB638">
        <v>1</v>
      </c>
      <c r="AC638" t="s">
        <v>254</v>
      </c>
      <c r="AD638" t="s">
        <v>1236</v>
      </c>
      <c r="AE638">
        <v>0.96635251580000003</v>
      </c>
      <c r="AF638" t="s">
        <v>112</v>
      </c>
    </row>
    <row r="639" spans="1:32">
      <c r="A639" t="s">
        <v>1333</v>
      </c>
      <c r="B639">
        <v>2012</v>
      </c>
      <c r="C639" t="s">
        <v>1236</v>
      </c>
      <c r="D639" t="s">
        <v>131</v>
      </c>
      <c r="E639" t="s">
        <v>108</v>
      </c>
      <c r="F639" t="s">
        <v>108</v>
      </c>
      <c r="G639" t="s">
        <v>108</v>
      </c>
      <c r="H639" t="s">
        <v>108</v>
      </c>
      <c r="I639" t="s">
        <v>108</v>
      </c>
      <c r="J639" t="s">
        <v>108</v>
      </c>
      <c r="K639">
        <v>7.7480859999999998</v>
      </c>
      <c r="L639">
        <v>1.0101009999999999</v>
      </c>
      <c r="M639">
        <v>5.9669999999999996</v>
      </c>
      <c r="N639">
        <v>10.005000000000001</v>
      </c>
      <c r="O639" t="s">
        <v>203</v>
      </c>
      <c r="P639" t="s">
        <v>1334</v>
      </c>
      <c r="Q639">
        <v>2.2570000000000001</v>
      </c>
      <c r="R639">
        <v>1.7809999999999999</v>
      </c>
      <c r="S639">
        <v>20624</v>
      </c>
      <c r="T639">
        <v>2627</v>
      </c>
      <c r="U639">
        <v>15882</v>
      </c>
      <c r="V639">
        <v>26630</v>
      </c>
      <c r="W639">
        <v>1544</v>
      </c>
      <c r="X639">
        <v>104</v>
      </c>
      <c r="Y639">
        <v>0</v>
      </c>
      <c r="Z639">
        <v>0</v>
      </c>
      <c r="AA639">
        <v>0</v>
      </c>
      <c r="AB639">
        <v>1</v>
      </c>
      <c r="AC639" t="s">
        <v>845</v>
      </c>
      <c r="AD639" t="s">
        <v>1236</v>
      </c>
      <c r="AE639">
        <v>2.2025493937</v>
      </c>
      <c r="AF639" t="s">
        <v>112</v>
      </c>
    </row>
    <row r="640" spans="1:32">
      <c r="A640" t="s">
        <v>1335</v>
      </c>
      <c r="B640">
        <v>2012</v>
      </c>
      <c r="C640" t="s">
        <v>1236</v>
      </c>
      <c r="D640" t="s">
        <v>131</v>
      </c>
      <c r="E640" t="s">
        <v>108</v>
      </c>
      <c r="F640" t="s">
        <v>108</v>
      </c>
      <c r="G640" t="s">
        <v>108</v>
      </c>
      <c r="H640" t="s">
        <v>108</v>
      </c>
      <c r="I640" t="s">
        <v>113</v>
      </c>
      <c r="J640" t="s">
        <v>108</v>
      </c>
      <c r="K640">
        <v>6.8066420000000001</v>
      </c>
      <c r="L640">
        <v>1.0980479999999999</v>
      </c>
      <c r="M640">
        <v>4.9260000000000002</v>
      </c>
      <c r="N640">
        <v>9.3350000000000009</v>
      </c>
      <c r="O640" t="s">
        <v>203</v>
      </c>
      <c r="P640" t="s">
        <v>1336</v>
      </c>
      <c r="Q640">
        <v>2.5289999999999999</v>
      </c>
      <c r="R640">
        <v>1.881</v>
      </c>
      <c r="S640">
        <v>8917</v>
      </c>
      <c r="T640">
        <v>1473</v>
      </c>
      <c r="U640">
        <v>6453</v>
      </c>
      <c r="V640">
        <v>12230</v>
      </c>
      <c r="W640">
        <v>899</v>
      </c>
      <c r="X640">
        <v>52</v>
      </c>
      <c r="Y640">
        <v>0</v>
      </c>
      <c r="Z640">
        <v>0</v>
      </c>
      <c r="AA640">
        <v>0</v>
      </c>
      <c r="AB640">
        <v>1</v>
      </c>
      <c r="AC640" t="s">
        <v>302</v>
      </c>
      <c r="AD640" t="s">
        <v>1236</v>
      </c>
      <c r="AE640">
        <v>1.7068713987999999</v>
      </c>
      <c r="AF640" t="s">
        <v>112</v>
      </c>
    </row>
    <row r="641" spans="1:32">
      <c r="A641" t="s">
        <v>1337</v>
      </c>
      <c r="B641">
        <v>2012</v>
      </c>
      <c r="C641" t="s">
        <v>1236</v>
      </c>
      <c r="D641" t="s">
        <v>131</v>
      </c>
      <c r="E641" t="s">
        <v>108</v>
      </c>
      <c r="F641" t="s">
        <v>108</v>
      </c>
      <c r="G641" t="s">
        <v>108</v>
      </c>
      <c r="H641" t="s">
        <v>108</v>
      </c>
      <c r="I641" t="s">
        <v>114</v>
      </c>
      <c r="J641" t="s">
        <v>108</v>
      </c>
      <c r="K641">
        <v>8.6605469999999993</v>
      </c>
      <c r="L641">
        <v>1.515862</v>
      </c>
      <c r="M641">
        <v>6.0880000000000001</v>
      </c>
      <c r="N641">
        <v>12.179</v>
      </c>
      <c r="O641" t="s">
        <v>203</v>
      </c>
      <c r="P641" t="s">
        <v>1338</v>
      </c>
      <c r="Q641">
        <v>3.5179999999999998</v>
      </c>
      <c r="R641">
        <v>2.5720000000000001</v>
      </c>
      <c r="S641">
        <v>11706</v>
      </c>
      <c r="T641">
        <v>1988</v>
      </c>
      <c r="U641">
        <v>8229</v>
      </c>
      <c r="V641">
        <v>16462</v>
      </c>
      <c r="W641">
        <v>645</v>
      </c>
      <c r="X641">
        <v>52</v>
      </c>
      <c r="Y641">
        <v>0</v>
      </c>
      <c r="Z641">
        <v>0</v>
      </c>
      <c r="AA641">
        <v>0</v>
      </c>
      <c r="AB641">
        <v>1</v>
      </c>
      <c r="AC641" t="s">
        <v>336</v>
      </c>
      <c r="AD641" t="s">
        <v>1236</v>
      </c>
      <c r="AE641">
        <v>1.8706891741</v>
      </c>
      <c r="AF641" t="s">
        <v>112</v>
      </c>
    </row>
    <row r="642" spans="1:32">
      <c r="A642" t="s">
        <v>1342</v>
      </c>
      <c r="B642">
        <v>2006</v>
      </c>
      <c r="C642" t="s">
        <v>1343</v>
      </c>
      <c r="D642" t="s">
        <v>108</v>
      </c>
      <c r="E642" t="s">
        <v>108</v>
      </c>
      <c r="F642" t="s">
        <v>108</v>
      </c>
      <c r="G642" t="s">
        <v>108</v>
      </c>
      <c r="H642" t="s">
        <v>109</v>
      </c>
      <c r="I642" t="s">
        <v>108</v>
      </c>
      <c r="J642" t="s">
        <v>108</v>
      </c>
      <c r="K642">
        <v>18.518080000000001</v>
      </c>
      <c r="L642">
        <v>1.9625969999999999</v>
      </c>
      <c r="M642">
        <v>14.935</v>
      </c>
      <c r="N642">
        <v>22.731000000000002</v>
      </c>
      <c r="O642" t="s">
        <v>203</v>
      </c>
      <c r="P642" t="s">
        <v>1344</v>
      </c>
      <c r="Q642">
        <v>4.2130000000000001</v>
      </c>
      <c r="R642">
        <v>3.5830000000000002</v>
      </c>
      <c r="S642">
        <v>47312</v>
      </c>
      <c r="T642">
        <v>5202</v>
      </c>
      <c r="U642">
        <v>38158</v>
      </c>
      <c r="V642">
        <v>58075</v>
      </c>
      <c r="W642">
        <v>617</v>
      </c>
      <c r="X642">
        <v>134</v>
      </c>
      <c r="Y642">
        <v>0</v>
      </c>
      <c r="Z642">
        <v>0</v>
      </c>
      <c r="AA642">
        <v>0</v>
      </c>
      <c r="AB642">
        <v>1</v>
      </c>
      <c r="AC642" t="s">
        <v>1345</v>
      </c>
      <c r="AD642" t="s">
        <v>1343</v>
      </c>
      <c r="AE642">
        <v>1.5724825303000001</v>
      </c>
      <c r="AF642" t="s">
        <v>112</v>
      </c>
    </row>
    <row r="643" spans="1:32">
      <c r="A643" t="s">
        <v>1346</v>
      </c>
      <c r="B643">
        <v>2006</v>
      </c>
      <c r="C643" t="s">
        <v>1343</v>
      </c>
      <c r="D643" t="s">
        <v>108</v>
      </c>
      <c r="E643" t="s">
        <v>108</v>
      </c>
      <c r="F643" t="s">
        <v>108</v>
      </c>
      <c r="G643" t="s">
        <v>108</v>
      </c>
      <c r="H643" t="s">
        <v>115</v>
      </c>
      <c r="I643" t="s">
        <v>108</v>
      </c>
      <c r="J643" t="s">
        <v>108</v>
      </c>
      <c r="K643">
        <v>14.794511999999999</v>
      </c>
      <c r="L643">
        <v>2.214016</v>
      </c>
      <c r="M643">
        <v>10.917</v>
      </c>
      <c r="N643">
        <v>19.744</v>
      </c>
      <c r="O643" t="s">
        <v>203</v>
      </c>
      <c r="P643" t="s">
        <v>1347</v>
      </c>
      <c r="Q643">
        <v>4.95</v>
      </c>
      <c r="R643">
        <v>3.8780000000000001</v>
      </c>
      <c r="S643">
        <v>30835</v>
      </c>
      <c r="T643">
        <v>4789</v>
      </c>
      <c r="U643">
        <v>22753</v>
      </c>
      <c r="V643">
        <v>41152</v>
      </c>
      <c r="W643">
        <v>508</v>
      </c>
      <c r="X643">
        <v>72</v>
      </c>
      <c r="Y643">
        <v>0</v>
      </c>
      <c r="Z643">
        <v>0</v>
      </c>
      <c r="AA643">
        <v>0</v>
      </c>
      <c r="AB643">
        <v>1</v>
      </c>
      <c r="AC643" t="s">
        <v>1348</v>
      </c>
      <c r="AD643" t="s">
        <v>1343</v>
      </c>
      <c r="AE643">
        <v>1.9715200317999999</v>
      </c>
      <c r="AF643" t="s">
        <v>112</v>
      </c>
    </row>
    <row r="644" spans="1:32">
      <c r="A644" t="s">
        <v>1349</v>
      </c>
      <c r="B644">
        <v>2006</v>
      </c>
      <c r="C644" t="s">
        <v>1343</v>
      </c>
      <c r="D644" t="s">
        <v>108</v>
      </c>
      <c r="E644" t="s">
        <v>108</v>
      </c>
      <c r="F644" t="s">
        <v>108</v>
      </c>
      <c r="G644" t="s">
        <v>108</v>
      </c>
      <c r="H644" t="s">
        <v>117</v>
      </c>
      <c r="I644" t="s">
        <v>108</v>
      </c>
      <c r="J644" t="s">
        <v>108</v>
      </c>
      <c r="K644">
        <v>4.3652179999999996</v>
      </c>
      <c r="L644">
        <v>0.66697200000000001</v>
      </c>
      <c r="M644">
        <v>3.15</v>
      </c>
      <c r="N644">
        <v>5.8760000000000003</v>
      </c>
      <c r="O644" t="s">
        <v>203</v>
      </c>
      <c r="P644" t="s">
        <v>1350</v>
      </c>
      <c r="Q644">
        <v>1.51</v>
      </c>
      <c r="R644">
        <v>1.2150000000000001</v>
      </c>
      <c r="S644">
        <v>16726</v>
      </c>
      <c r="T644">
        <v>2579</v>
      </c>
      <c r="U644">
        <v>12071</v>
      </c>
      <c r="V644">
        <v>22513</v>
      </c>
      <c r="W644">
        <v>1351</v>
      </c>
      <c r="X644">
        <v>67</v>
      </c>
      <c r="Y644">
        <v>0</v>
      </c>
      <c r="Z644">
        <v>0</v>
      </c>
      <c r="AA644">
        <v>0</v>
      </c>
      <c r="AB644">
        <v>1</v>
      </c>
      <c r="AC644" t="s">
        <v>445</v>
      </c>
      <c r="AD644" t="s">
        <v>1343</v>
      </c>
      <c r="AE644">
        <v>1.4385593141999999</v>
      </c>
      <c r="AF644" t="s">
        <v>112</v>
      </c>
    </row>
    <row r="645" spans="1:32">
      <c r="A645" t="s">
        <v>1351</v>
      </c>
      <c r="B645">
        <v>2006</v>
      </c>
      <c r="C645" t="s">
        <v>1343</v>
      </c>
      <c r="D645" t="s">
        <v>108</v>
      </c>
      <c r="E645" t="s">
        <v>108</v>
      </c>
      <c r="F645" t="s">
        <v>108</v>
      </c>
      <c r="G645" t="s">
        <v>108</v>
      </c>
      <c r="H645" t="s">
        <v>119</v>
      </c>
      <c r="I645" t="s">
        <v>108</v>
      </c>
      <c r="J645" t="s">
        <v>108</v>
      </c>
      <c r="K645">
        <v>4.3184699999999996</v>
      </c>
      <c r="L645">
        <v>0.46864</v>
      </c>
      <c r="M645">
        <v>3.4460000000000002</v>
      </c>
      <c r="N645">
        <v>5.3369999999999997</v>
      </c>
      <c r="O645" t="s">
        <v>203</v>
      </c>
      <c r="P645" t="s">
        <v>1352</v>
      </c>
      <c r="Q645">
        <v>1.0189999999999999</v>
      </c>
      <c r="R645">
        <v>0.873</v>
      </c>
      <c r="S645">
        <v>20887</v>
      </c>
      <c r="T645">
        <v>2295</v>
      </c>
      <c r="U645">
        <v>16665</v>
      </c>
      <c r="V645">
        <v>25814</v>
      </c>
      <c r="W645">
        <v>1834</v>
      </c>
      <c r="X645">
        <v>92</v>
      </c>
      <c r="Y645">
        <v>0</v>
      </c>
      <c r="Z645">
        <v>0</v>
      </c>
      <c r="AA645">
        <v>0</v>
      </c>
      <c r="AB645">
        <v>1</v>
      </c>
      <c r="AC645" t="s">
        <v>344</v>
      </c>
      <c r="AD645" t="s">
        <v>1343</v>
      </c>
      <c r="AE645">
        <v>0.97427973840000004</v>
      </c>
      <c r="AF645" t="s">
        <v>112</v>
      </c>
    </row>
    <row r="646" spans="1:32">
      <c r="A646" t="s">
        <v>1353</v>
      </c>
      <c r="B646">
        <v>2006</v>
      </c>
      <c r="C646" t="s">
        <v>1343</v>
      </c>
      <c r="D646" t="s">
        <v>108</v>
      </c>
      <c r="E646" t="s">
        <v>108</v>
      </c>
      <c r="F646" t="s">
        <v>108</v>
      </c>
      <c r="G646" t="s">
        <v>108</v>
      </c>
      <c r="H646" t="s">
        <v>120</v>
      </c>
      <c r="I646" t="s">
        <v>108</v>
      </c>
      <c r="J646" t="s">
        <v>108</v>
      </c>
      <c r="K646">
        <v>7.5606949999999999</v>
      </c>
      <c r="L646">
        <v>0.72727799999999998</v>
      </c>
      <c r="M646">
        <v>6.2380000000000004</v>
      </c>
      <c r="N646">
        <v>9.1359999999999992</v>
      </c>
      <c r="O646" t="s">
        <v>203</v>
      </c>
      <c r="P646" t="s">
        <v>1354</v>
      </c>
      <c r="Q646">
        <v>1.575</v>
      </c>
      <c r="R646">
        <v>1.3220000000000001</v>
      </c>
      <c r="S646">
        <v>34264</v>
      </c>
      <c r="T646">
        <v>3331</v>
      </c>
      <c r="U646">
        <v>28271</v>
      </c>
      <c r="V646">
        <v>41403</v>
      </c>
      <c r="W646">
        <v>1522</v>
      </c>
      <c r="X646">
        <v>121</v>
      </c>
      <c r="Y646">
        <v>0</v>
      </c>
      <c r="Z646">
        <v>0</v>
      </c>
      <c r="AA646">
        <v>0</v>
      </c>
      <c r="AB646">
        <v>1</v>
      </c>
      <c r="AC646" t="s">
        <v>216</v>
      </c>
      <c r="AD646" t="s">
        <v>1343</v>
      </c>
      <c r="AE646">
        <v>1.1510970525999999</v>
      </c>
      <c r="AF646" t="s">
        <v>112</v>
      </c>
    </row>
    <row r="647" spans="1:32">
      <c r="A647" t="s">
        <v>1355</v>
      </c>
      <c r="B647">
        <v>2006</v>
      </c>
      <c r="C647" t="s">
        <v>1343</v>
      </c>
      <c r="D647" t="s">
        <v>108</v>
      </c>
      <c r="E647" t="s">
        <v>108</v>
      </c>
      <c r="F647" t="s">
        <v>108</v>
      </c>
      <c r="G647" t="s">
        <v>108</v>
      </c>
      <c r="H647" t="s">
        <v>121</v>
      </c>
      <c r="I647" t="s">
        <v>108</v>
      </c>
      <c r="J647" t="s">
        <v>108</v>
      </c>
      <c r="K647">
        <v>7.376423</v>
      </c>
      <c r="L647">
        <v>0.951183</v>
      </c>
      <c r="M647">
        <v>5.6980000000000004</v>
      </c>
      <c r="N647">
        <v>9.5</v>
      </c>
      <c r="O647" t="s">
        <v>203</v>
      </c>
      <c r="P647" t="s">
        <v>1356</v>
      </c>
      <c r="Q647">
        <v>2.1240000000000001</v>
      </c>
      <c r="R647">
        <v>1.679</v>
      </c>
      <c r="S647">
        <v>27469</v>
      </c>
      <c r="T647">
        <v>3563</v>
      </c>
      <c r="U647">
        <v>21217</v>
      </c>
      <c r="V647">
        <v>35377</v>
      </c>
      <c r="W647">
        <v>1405</v>
      </c>
      <c r="X647">
        <v>101</v>
      </c>
      <c r="Y647">
        <v>0</v>
      </c>
      <c r="Z647">
        <v>0</v>
      </c>
      <c r="AA647">
        <v>0</v>
      </c>
      <c r="AB647">
        <v>1</v>
      </c>
      <c r="AC647" t="s">
        <v>604</v>
      </c>
      <c r="AD647" t="s">
        <v>1343</v>
      </c>
      <c r="AE647">
        <v>1.8592069319</v>
      </c>
      <c r="AF647" t="s">
        <v>112</v>
      </c>
    </row>
    <row r="648" spans="1:32">
      <c r="A648" t="s">
        <v>1357</v>
      </c>
      <c r="B648">
        <v>2006</v>
      </c>
      <c r="C648" t="s">
        <v>1343</v>
      </c>
      <c r="D648" t="s">
        <v>108</v>
      </c>
      <c r="E648" t="s">
        <v>108</v>
      </c>
      <c r="F648" t="s">
        <v>108</v>
      </c>
      <c r="G648" t="s">
        <v>108</v>
      </c>
      <c r="H648" t="s">
        <v>123</v>
      </c>
      <c r="I648" t="s">
        <v>108</v>
      </c>
      <c r="J648" t="s">
        <v>108</v>
      </c>
      <c r="K648">
        <v>5.4337980000000003</v>
      </c>
      <c r="L648">
        <v>0.82855199999999996</v>
      </c>
      <c r="M648">
        <v>4.0060000000000002</v>
      </c>
      <c r="N648">
        <v>7.3319999999999999</v>
      </c>
      <c r="O648" t="s">
        <v>203</v>
      </c>
      <c r="P648" t="s">
        <v>1358</v>
      </c>
      <c r="Q648">
        <v>1.8979999999999999</v>
      </c>
      <c r="R648">
        <v>1.4279999999999999</v>
      </c>
      <c r="S648">
        <v>13765</v>
      </c>
      <c r="T648">
        <v>2128</v>
      </c>
      <c r="U648">
        <v>10147</v>
      </c>
      <c r="V648">
        <v>18574</v>
      </c>
      <c r="W648">
        <v>1147</v>
      </c>
      <c r="X648">
        <v>59</v>
      </c>
      <c r="Y648">
        <v>0</v>
      </c>
      <c r="Z648">
        <v>0</v>
      </c>
      <c r="AA648">
        <v>0</v>
      </c>
      <c r="AB648">
        <v>1</v>
      </c>
      <c r="AC648" t="s">
        <v>335</v>
      </c>
      <c r="AD648" t="s">
        <v>1343</v>
      </c>
      <c r="AE648">
        <v>1.5310324689999999</v>
      </c>
      <c r="AF648" t="s">
        <v>112</v>
      </c>
    </row>
    <row r="649" spans="1:32">
      <c r="A649" t="s">
        <v>1359</v>
      </c>
      <c r="B649">
        <v>2006</v>
      </c>
      <c r="C649" t="s">
        <v>1343</v>
      </c>
      <c r="D649" t="s">
        <v>108</v>
      </c>
      <c r="E649" t="s">
        <v>108</v>
      </c>
      <c r="F649" t="s">
        <v>108</v>
      </c>
      <c r="G649" t="s">
        <v>108</v>
      </c>
      <c r="H649" t="s">
        <v>124</v>
      </c>
      <c r="I649" t="s">
        <v>108</v>
      </c>
      <c r="J649" t="s">
        <v>108</v>
      </c>
      <c r="K649">
        <v>4.7187020000000004</v>
      </c>
      <c r="L649">
        <v>0.74223399999999995</v>
      </c>
      <c r="M649">
        <v>3.3690000000000002</v>
      </c>
      <c r="N649">
        <v>6.4059999999999997</v>
      </c>
      <c r="O649" t="s">
        <v>203</v>
      </c>
      <c r="P649" t="s">
        <v>1360</v>
      </c>
      <c r="Q649">
        <v>1.6870000000000001</v>
      </c>
      <c r="R649">
        <v>1.349</v>
      </c>
      <c r="S649">
        <v>10867</v>
      </c>
      <c r="T649">
        <v>1714</v>
      </c>
      <c r="U649">
        <v>7760</v>
      </c>
      <c r="V649">
        <v>14752</v>
      </c>
      <c r="W649">
        <v>999</v>
      </c>
      <c r="X649">
        <v>49</v>
      </c>
      <c r="Y649">
        <v>0</v>
      </c>
      <c r="Z649">
        <v>0</v>
      </c>
      <c r="AA649">
        <v>0</v>
      </c>
      <c r="AB649">
        <v>1</v>
      </c>
      <c r="AC649" t="s">
        <v>264</v>
      </c>
      <c r="AD649" t="s">
        <v>1343</v>
      </c>
      <c r="AE649">
        <v>1.222874139</v>
      </c>
      <c r="AF649" t="s">
        <v>112</v>
      </c>
    </row>
    <row r="650" spans="1:32">
      <c r="A650" t="s">
        <v>1361</v>
      </c>
      <c r="B650">
        <v>2006</v>
      </c>
      <c r="C650" t="s">
        <v>1343</v>
      </c>
      <c r="D650" t="s">
        <v>108</v>
      </c>
      <c r="E650" t="s">
        <v>108</v>
      </c>
      <c r="F650" t="s">
        <v>108</v>
      </c>
      <c r="G650" t="s">
        <v>108</v>
      </c>
      <c r="H650" t="s">
        <v>108</v>
      </c>
      <c r="I650" t="s">
        <v>108</v>
      </c>
      <c r="J650" t="s">
        <v>108</v>
      </c>
      <c r="K650">
        <v>7.6564449999999997</v>
      </c>
      <c r="L650">
        <v>0.35446800000000001</v>
      </c>
      <c r="M650">
        <v>6.9820000000000002</v>
      </c>
      <c r="N650">
        <v>8.39</v>
      </c>
      <c r="O650" t="s">
        <v>203</v>
      </c>
      <c r="P650" t="s">
        <v>1362</v>
      </c>
      <c r="Q650">
        <v>0.73399999999999999</v>
      </c>
      <c r="R650">
        <v>0.67400000000000004</v>
      </c>
      <c r="S650">
        <v>202125</v>
      </c>
      <c r="T650">
        <v>9568</v>
      </c>
      <c r="U650">
        <v>184324</v>
      </c>
      <c r="V650">
        <v>221490</v>
      </c>
      <c r="W650">
        <v>9383</v>
      </c>
      <c r="X650">
        <v>695</v>
      </c>
      <c r="Y650">
        <v>0</v>
      </c>
      <c r="Z650">
        <v>0</v>
      </c>
      <c r="AA650">
        <v>0</v>
      </c>
      <c r="AB650">
        <v>1</v>
      </c>
      <c r="AC650" t="s">
        <v>1363</v>
      </c>
      <c r="AD650" t="s">
        <v>1343</v>
      </c>
      <c r="AE650">
        <v>1.6673096039999999</v>
      </c>
      <c r="AF650" t="s">
        <v>112</v>
      </c>
    </row>
    <row r="651" spans="1:32">
      <c r="A651" t="s">
        <v>1364</v>
      </c>
      <c r="B651">
        <v>2006</v>
      </c>
      <c r="C651" t="s">
        <v>1343</v>
      </c>
      <c r="D651" t="s">
        <v>108</v>
      </c>
      <c r="E651" t="s">
        <v>108</v>
      </c>
      <c r="F651" t="s">
        <v>108</v>
      </c>
      <c r="G651" t="s">
        <v>108</v>
      </c>
      <c r="H651" t="s">
        <v>108</v>
      </c>
      <c r="I651" t="s">
        <v>113</v>
      </c>
      <c r="J651" t="s">
        <v>108</v>
      </c>
      <c r="K651">
        <v>7.1302289999999999</v>
      </c>
      <c r="L651">
        <v>0.468889</v>
      </c>
      <c r="M651">
        <v>6.2539999999999996</v>
      </c>
      <c r="N651">
        <v>8.1180000000000003</v>
      </c>
      <c r="O651" t="s">
        <v>203</v>
      </c>
      <c r="P651" t="s">
        <v>1365</v>
      </c>
      <c r="Q651">
        <v>0.98799999999999999</v>
      </c>
      <c r="R651">
        <v>0.876</v>
      </c>
      <c r="S651">
        <v>98838</v>
      </c>
      <c r="T651">
        <v>6629</v>
      </c>
      <c r="U651">
        <v>86694</v>
      </c>
      <c r="V651">
        <v>112536</v>
      </c>
      <c r="W651">
        <v>5428</v>
      </c>
      <c r="X651">
        <v>377</v>
      </c>
      <c r="Y651">
        <v>0</v>
      </c>
      <c r="Z651">
        <v>0</v>
      </c>
      <c r="AA651">
        <v>0</v>
      </c>
      <c r="AB651">
        <v>1</v>
      </c>
      <c r="AC651" t="s">
        <v>1366</v>
      </c>
      <c r="AD651" t="s">
        <v>1343</v>
      </c>
      <c r="AE651">
        <v>1.8018626687999999</v>
      </c>
      <c r="AF651" t="s">
        <v>112</v>
      </c>
    </row>
    <row r="652" spans="1:32">
      <c r="A652" t="s">
        <v>1367</v>
      </c>
      <c r="B652">
        <v>2006</v>
      </c>
      <c r="C652" t="s">
        <v>1343</v>
      </c>
      <c r="D652" t="s">
        <v>108</v>
      </c>
      <c r="E652" t="s">
        <v>108</v>
      </c>
      <c r="F652" t="s">
        <v>108</v>
      </c>
      <c r="G652" t="s">
        <v>108</v>
      </c>
      <c r="H652" t="s">
        <v>108</v>
      </c>
      <c r="I652" t="s">
        <v>114</v>
      </c>
      <c r="J652" t="s">
        <v>108</v>
      </c>
      <c r="K652">
        <v>8.238251</v>
      </c>
      <c r="L652">
        <v>0.57497500000000001</v>
      </c>
      <c r="M652">
        <v>7.1669999999999998</v>
      </c>
      <c r="N652">
        <v>9.4529999999999994</v>
      </c>
      <c r="O652" t="s">
        <v>203</v>
      </c>
      <c r="P652" t="s">
        <v>1368</v>
      </c>
      <c r="Q652">
        <v>1.2150000000000001</v>
      </c>
      <c r="R652">
        <v>1.071</v>
      </c>
      <c r="S652">
        <v>103286</v>
      </c>
      <c r="T652">
        <v>7292</v>
      </c>
      <c r="U652">
        <v>89856</v>
      </c>
      <c r="V652">
        <v>118519</v>
      </c>
      <c r="W652">
        <v>3955</v>
      </c>
      <c r="X652">
        <v>318</v>
      </c>
      <c r="Y652">
        <v>0</v>
      </c>
      <c r="Z652">
        <v>0</v>
      </c>
      <c r="AA652">
        <v>0</v>
      </c>
      <c r="AB652">
        <v>1</v>
      </c>
      <c r="AC652" t="s">
        <v>1369</v>
      </c>
      <c r="AD652" t="s">
        <v>1343</v>
      </c>
      <c r="AE652">
        <v>1.7291690534999999</v>
      </c>
      <c r="AF652" t="s">
        <v>112</v>
      </c>
    </row>
    <row r="653" spans="1:32">
      <c r="A653" t="s">
        <v>1370</v>
      </c>
      <c r="B653">
        <v>2006</v>
      </c>
      <c r="C653" t="s">
        <v>1343</v>
      </c>
      <c r="D653" t="s">
        <v>108</v>
      </c>
      <c r="E653" t="s">
        <v>108</v>
      </c>
      <c r="F653" t="s">
        <v>108</v>
      </c>
      <c r="G653" t="s">
        <v>127</v>
      </c>
      <c r="H653" t="s">
        <v>108</v>
      </c>
      <c r="I653" t="s">
        <v>108</v>
      </c>
      <c r="J653" t="s">
        <v>108</v>
      </c>
      <c r="K653">
        <v>6.5537559999999999</v>
      </c>
      <c r="L653">
        <v>0.36733700000000002</v>
      </c>
      <c r="M653">
        <v>5.8620000000000001</v>
      </c>
      <c r="N653">
        <v>7.3209999999999997</v>
      </c>
      <c r="O653" t="s">
        <v>203</v>
      </c>
      <c r="P653" t="s">
        <v>1371</v>
      </c>
      <c r="Q653">
        <v>0.76800000000000002</v>
      </c>
      <c r="R653">
        <v>0.69199999999999995</v>
      </c>
      <c r="S653">
        <v>143194</v>
      </c>
      <c r="T653">
        <v>8200</v>
      </c>
      <c r="U653">
        <v>128070</v>
      </c>
      <c r="V653">
        <v>159964</v>
      </c>
      <c r="W653">
        <v>6681</v>
      </c>
      <c r="X653">
        <v>418</v>
      </c>
      <c r="Y653">
        <v>0</v>
      </c>
      <c r="Z653">
        <v>0</v>
      </c>
      <c r="AA653">
        <v>0</v>
      </c>
      <c r="AB653">
        <v>1</v>
      </c>
      <c r="AC653" t="s">
        <v>1372</v>
      </c>
      <c r="AD653" t="s">
        <v>1343</v>
      </c>
      <c r="AE653">
        <v>1.4718128061</v>
      </c>
      <c r="AF653" t="s">
        <v>112</v>
      </c>
    </row>
    <row r="654" spans="1:32">
      <c r="A654" t="s">
        <v>1373</v>
      </c>
      <c r="B654">
        <v>2006</v>
      </c>
      <c r="C654" t="s">
        <v>1343</v>
      </c>
      <c r="D654" t="s">
        <v>108</v>
      </c>
      <c r="E654" t="s">
        <v>108</v>
      </c>
      <c r="F654" t="s">
        <v>108</v>
      </c>
      <c r="G654" t="s">
        <v>127</v>
      </c>
      <c r="H654" t="s">
        <v>108</v>
      </c>
      <c r="I654" t="s">
        <v>113</v>
      </c>
      <c r="J654" t="s">
        <v>108</v>
      </c>
      <c r="K654">
        <v>5.7625120000000001</v>
      </c>
      <c r="L654">
        <v>0.47090100000000001</v>
      </c>
      <c r="M654">
        <v>4.8959999999999999</v>
      </c>
      <c r="N654">
        <v>6.7709999999999999</v>
      </c>
      <c r="O654" t="s">
        <v>203</v>
      </c>
      <c r="P654" t="s">
        <v>1374</v>
      </c>
      <c r="Q654">
        <v>1.0089999999999999</v>
      </c>
      <c r="R654">
        <v>0.86599999999999999</v>
      </c>
      <c r="S654">
        <v>65672</v>
      </c>
      <c r="T654">
        <v>5486</v>
      </c>
      <c r="U654">
        <v>55801</v>
      </c>
      <c r="V654">
        <v>77166</v>
      </c>
      <c r="W654">
        <v>3817</v>
      </c>
      <c r="X654">
        <v>212</v>
      </c>
      <c r="Y654">
        <v>0</v>
      </c>
      <c r="Z654">
        <v>0</v>
      </c>
      <c r="AA654">
        <v>0</v>
      </c>
      <c r="AB654">
        <v>1</v>
      </c>
      <c r="AC654" t="s">
        <v>1375</v>
      </c>
      <c r="AD654" t="s">
        <v>1343</v>
      </c>
      <c r="AE654">
        <v>1.5582343409999999</v>
      </c>
      <c r="AF654" t="s">
        <v>112</v>
      </c>
    </row>
    <row r="655" spans="1:32">
      <c r="A655" t="s">
        <v>1376</v>
      </c>
      <c r="B655">
        <v>2006</v>
      </c>
      <c r="C655" t="s">
        <v>1343</v>
      </c>
      <c r="D655" t="s">
        <v>108</v>
      </c>
      <c r="E655" t="s">
        <v>108</v>
      </c>
      <c r="F655" t="s">
        <v>108</v>
      </c>
      <c r="G655" t="s">
        <v>127</v>
      </c>
      <c r="H655" t="s">
        <v>108</v>
      </c>
      <c r="I655" t="s">
        <v>114</v>
      </c>
      <c r="J655" t="s">
        <v>108</v>
      </c>
      <c r="K655">
        <v>7.4164490000000001</v>
      </c>
      <c r="L655">
        <v>0.61783900000000003</v>
      </c>
      <c r="M655">
        <v>6.28</v>
      </c>
      <c r="N655">
        <v>8.7390000000000008</v>
      </c>
      <c r="O655" t="s">
        <v>203</v>
      </c>
      <c r="P655" t="s">
        <v>1377</v>
      </c>
      <c r="Q655">
        <v>1.323</v>
      </c>
      <c r="R655">
        <v>1.1359999999999999</v>
      </c>
      <c r="S655">
        <v>77521</v>
      </c>
      <c r="T655">
        <v>6487</v>
      </c>
      <c r="U655">
        <v>65643</v>
      </c>
      <c r="V655">
        <v>91348</v>
      </c>
      <c r="W655">
        <v>2864</v>
      </c>
      <c r="X655">
        <v>206</v>
      </c>
      <c r="Y655">
        <v>0</v>
      </c>
      <c r="Z655">
        <v>0</v>
      </c>
      <c r="AA655">
        <v>0</v>
      </c>
      <c r="AB655">
        <v>1</v>
      </c>
      <c r="AC655" t="s">
        <v>1378</v>
      </c>
      <c r="AD655" t="s">
        <v>1343</v>
      </c>
      <c r="AE655">
        <v>1.5916292295000001</v>
      </c>
      <c r="AF655" t="s">
        <v>112</v>
      </c>
    </row>
    <row r="656" spans="1:32">
      <c r="A656" t="s">
        <v>1379</v>
      </c>
      <c r="B656">
        <v>2006</v>
      </c>
      <c r="C656" t="s">
        <v>1343</v>
      </c>
      <c r="D656" t="s">
        <v>108</v>
      </c>
      <c r="E656" t="s">
        <v>108</v>
      </c>
      <c r="F656" t="s">
        <v>129</v>
      </c>
      <c r="G656" t="s">
        <v>108</v>
      </c>
      <c r="H656" t="s">
        <v>108</v>
      </c>
      <c r="I656" t="s">
        <v>108</v>
      </c>
      <c r="J656" t="s">
        <v>108</v>
      </c>
      <c r="K656">
        <v>8.5964369999999999</v>
      </c>
      <c r="L656">
        <v>1.276494</v>
      </c>
      <c r="M656">
        <v>6.3789999999999996</v>
      </c>
      <c r="N656">
        <v>11.49</v>
      </c>
      <c r="O656" t="s">
        <v>203</v>
      </c>
      <c r="P656" t="s">
        <v>1380</v>
      </c>
      <c r="Q656">
        <v>2.8940000000000001</v>
      </c>
      <c r="R656">
        <v>2.2170000000000001</v>
      </c>
      <c r="S656">
        <v>22388</v>
      </c>
      <c r="T656">
        <v>3398</v>
      </c>
      <c r="U656">
        <v>16613</v>
      </c>
      <c r="V656">
        <v>29924</v>
      </c>
      <c r="W656">
        <v>1321</v>
      </c>
      <c r="X656">
        <v>79</v>
      </c>
      <c r="Y656">
        <v>0</v>
      </c>
      <c r="Z656">
        <v>0</v>
      </c>
      <c r="AA656">
        <v>0</v>
      </c>
      <c r="AB656">
        <v>1</v>
      </c>
      <c r="AC656" t="s">
        <v>492</v>
      </c>
      <c r="AD656" t="s">
        <v>1343</v>
      </c>
      <c r="AE656">
        <v>2.7373470183999999</v>
      </c>
      <c r="AF656" t="s">
        <v>112</v>
      </c>
    </row>
    <row r="657" spans="1:32">
      <c r="A657" t="s">
        <v>1381</v>
      </c>
      <c r="B657">
        <v>2006</v>
      </c>
      <c r="C657" t="s">
        <v>1343</v>
      </c>
      <c r="D657" t="s">
        <v>108</v>
      </c>
      <c r="E657" t="s">
        <v>108</v>
      </c>
      <c r="F657" t="s">
        <v>129</v>
      </c>
      <c r="G657" t="s">
        <v>108</v>
      </c>
      <c r="H657" t="s">
        <v>108</v>
      </c>
      <c r="I657" t="s">
        <v>113</v>
      </c>
      <c r="J657" t="s">
        <v>108</v>
      </c>
      <c r="K657">
        <v>10.925209000000001</v>
      </c>
      <c r="L657">
        <v>1.650255</v>
      </c>
      <c r="M657">
        <v>8.0549999999999997</v>
      </c>
      <c r="N657">
        <v>14.654</v>
      </c>
      <c r="O657" t="s">
        <v>203</v>
      </c>
      <c r="P657" t="s">
        <v>1382</v>
      </c>
      <c r="Q657">
        <v>3.7290000000000001</v>
      </c>
      <c r="R657">
        <v>2.87</v>
      </c>
      <c r="S657">
        <v>16107</v>
      </c>
      <c r="T657">
        <v>2488</v>
      </c>
      <c r="U657">
        <v>11876</v>
      </c>
      <c r="V657">
        <v>21604</v>
      </c>
      <c r="W657">
        <v>806</v>
      </c>
      <c r="X657">
        <v>61</v>
      </c>
      <c r="Y657">
        <v>0</v>
      </c>
      <c r="Z657">
        <v>0</v>
      </c>
      <c r="AA657">
        <v>0</v>
      </c>
      <c r="AB657">
        <v>1</v>
      </c>
      <c r="AC657" t="s">
        <v>270</v>
      </c>
      <c r="AD657" t="s">
        <v>1343</v>
      </c>
      <c r="AE657">
        <v>2.2527523371</v>
      </c>
      <c r="AF657" t="s">
        <v>112</v>
      </c>
    </row>
    <row r="658" spans="1:32">
      <c r="A658" t="s">
        <v>1383</v>
      </c>
      <c r="B658">
        <v>2006</v>
      </c>
      <c r="C658" t="s">
        <v>1343</v>
      </c>
      <c r="D658" t="s">
        <v>108</v>
      </c>
      <c r="E658" t="s">
        <v>108</v>
      </c>
      <c r="F658" t="s">
        <v>129</v>
      </c>
      <c r="G658" t="s">
        <v>108</v>
      </c>
      <c r="H658" t="s">
        <v>108</v>
      </c>
      <c r="I658" t="s">
        <v>114</v>
      </c>
      <c r="J658" t="s">
        <v>108</v>
      </c>
      <c r="K658">
        <v>5.5584519999999999</v>
      </c>
      <c r="L658">
        <v>1.6217200000000001</v>
      </c>
      <c r="M658">
        <v>3.09</v>
      </c>
      <c r="N658">
        <v>9.7989999999999995</v>
      </c>
      <c r="O658" t="s">
        <v>203</v>
      </c>
      <c r="P658" t="s">
        <v>1384</v>
      </c>
      <c r="Q658">
        <v>4.2409999999999997</v>
      </c>
      <c r="R658">
        <v>2.468</v>
      </c>
      <c r="S658">
        <v>6282</v>
      </c>
      <c r="T658">
        <v>1862</v>
      </c>
      <c r="U658">
        <v>3492</v>
      </c>
      <c r="V658">
        <v>11074</v>
      </c>
      <c r="W658">
        <v>515</v>
      </c>
      <c r="X658">
        <v>18</v>
      </c>
      <c r="Y658">
        <v>0</v>
      </c>
      <c r="Z658">
        <v>0</v>
      </c>
      <c r="AA658">
        <v>0</v>
      </c>
      <c r="AB658">
        <v>1</v>
      </c>
      <c r="AC658" t="s">
        <v>324</v>
      </c>
      <c r="AD658" t="s">
        <v>1343</v>
      </c>
      <c r="AE658">
        <v>2.5751231458000001</v>
      </c>
      <c r="AF658" t="s">
        <v>112</v>
      </c>
    </row>
    <row r="659" spans="1:32">
      <c r="A659" t="s">
        <v>1386</v>
      </c>
      <c r="B659">
        <v>2006</v>
      </c>
      <c r="C659" t="s">
        <v>1343</v>
      </c>
      <c r="D659" t="s">
        <v>108</v>
      </c>
      <c r="E659" t="s">
        <v>130</v>
      </c>
      <c r="F659" t="s">
        <v>108</v>
      </c>
      <c r="G659" t="s">
        <v>108</v>
      </c>
      <c r="H659" t="s">
        <v>108</v>
      </c>
      <c r="I659" t="s">
        <v>108</v>
      </c>
      <c r="J659" t="s">
        <v>108</v>
      </c>
      <c r="K659">
        <v>16.554371</v>
      </c>
      <c r="L659">
        <v>1.680525</v>
      </c>
      <c r="M659">
        <v>13.483000000000001</v>
      </c>
      <c r="N659">
        <v>20.161999999999999</v>
      </c>
      <c r="O659" t="s">
        <v>203</v>
      </c>
      <c r="P659" t="s">
        <v>132</v>
      </c>
      <c r="Q659">
        <v>3.6080000000000001</v>
      </c>
      <c r="R659">
        <v>3.0710000000000002</v>
      </c>
      <c r="S659">
        <v>21023</v>
      </c>
      <c r="T659">
        <v>2162</v>
      </c>
      <c r="U659">
        <v>17122</v>
      </c>
      <c r="V659">
        <v>25605</v>
      </c>
      <c r="W659">
        <v>734</v>
      </c>
      <c r="X659">
        <v>92</v>
      </c>
      <c r="Y659">
        <v>0</v>
      </c>
      <c r="Z659">
        <v>0</v>
      </c>
      <c r="AA659">
        <v>0</v>
      </c>
      <c r="AB659">
        <v>1</v>
      </c>
      <c r="AC659" t="s">
        <v>344</v>
      </c>
      <c r="AD659" t="s">
        <v>1343</v>
      </c>
      <c r="AE659">
        <v>1.4985726836</v>
      </c>
      <c r="AF659" t="s">
        <v>112</v>
      </c>
    </row>
    <row r="660" spans="1:32">
      <c r="A660" t="s">
        <v>1387</v>
      </c>
      <c r="B660">
        <v>2006</v>
      </c>
      <c r="C660" t="s">
        <v>1343</v>
      </c>
      <c r="D660" t="s">
        <v>108</v>
      </c>
      <c r="E660" t="s">
        <v>130</v>
      </c>
      <c r="F660" t="s">
        <v>108</v>
      </c>
      <c r="G660" t="s">
        <v>108</v>
      </c>
      <c r="H660" t="s">
        <v>108</v>
      </c>
      <c r="I660" t="s">
        <v>113</v>
      </c>
      <c r="J660" t="s">
        <v>108</v>
      </c>
      <c r="K660">
        <v>14.474739</v>
      </c>
      <c r="L660">
        <v>2.148488</v>
      </c>
      <c r="M660">
        <v>10.71</v>
      </c>
      <c r="N660">
        <v>19.277000000000001</v>
      </c>
      <c r="O660" t="s">
        <v>203</v>
      </c>
      <c r="P660" t="s">
        <v>126</v>
      </c>
      <c r="Q660">
        <v>4.8029999999999999</v>
      </c>
      <c r="R660">
        <v>3.7650000000000001</v>
      </c>
      <c r="S660">
        <v>10262</v>
      </c>
      <c r="T660">
        <v>1503</v>
      </c>
      <c r="U660">
        <v>7593</v>
      </c>
      <c r="V660">
        <v>13667</v>
      </c>
      <c r="W660">
        <v>447</v>
      </c>
      <c r="X660">
        <v>49</v>
      </c>
      <c r="Y660">
        <v>0</v>
      </c>
      <c r="Z660">
        <v>0</v>
      </c>
      <c r="AA660">
        <v>0</v>
      </c>
      <c r="AB660">
        <v>1</v>
      </c>
      <c r="AC660" t="s">
        <v>227</v>
      </c>
      <c r="AD660" t="s">
        <v>1343</v>
      </c>
      <c r="AE660">
        <v>1.6630123108999999</v>
      </c>
      <c r="AF660" t="s">
        <v>112</v>
      </c>
    </row>
    <row r="661" spans="1:32">
      <c r="A661" t="s">
        <v>1388</v>
      </c>
      <c r="B661">
        <v>2006</v>
      </c>
      <c r="C661" t="s">
        <v>1343</v>
      </c>
      <c r="D661" t="s">
        <v>108</v>
      </c>
      <c r="E661" t="s">
        <v>130</v>
      </c>
      <c r="F661" t="s">
        <v>108</v>
      </c>
      <c r="G661" t="s">
        <v>108</v>
      </c>
      <c r="H661" t="s">
        <v>108</v>
      </c>
      <c r="I661" t="s">
        <v>114</v>
      </c>
      <c r="J661" t="s">
        <v>108</v>
      </c>
      <c r="K661">
        <v>19.182883</v>
      </c>
      <c r="L661">
        <v>2.9902980000000001</v>
      </c>
      <c r="M661">
        <v>13.933</v>
      </c>
      <c r="N661">
        <v>25.817</v>
      </c>
      <c r="O661" t="s">
        <v>203</v>
      </c>
      <c r="P661" t="s">
        <v>1389</v>
      </c>
      <c r="Q661">
        <v>6.6340000000000003</v>
      </c>
      <c r="R661">
        <v>5.25</v>
      </c>
      <c r="S661">
        <v>10760</v>
      </c>
      <c r="T661">
        <v>1706</v>
      </c>
      <c r="U661">
        <v>7816</v>
      </c>
      <c r="V661">
        <v>14482</v>
      </c>
      <c r="W661">
        <v>287</v>
      </c>
      <c r="X661">
        <v>43</v>
      </c>
      <c r="Y661">
        <v>0</v>
      </c>
      <c r="Z661">
        <v>0</v>
      </c>
      <c r="AA661">
        <v>0</v>
      </c>
      <c r="AB661">
        <v>1</v>
      </c>
      <c r="AC661" t="s">
        <v>227</v>
      </c>
      <c r="AD661" t="s">
        <v>1343</v>
      </c>
      <c r="AE661">
        <v>1.649596104</v>
      </c>
      <c r="AF661" t="s">
        <v>112</v>
      </c>
    </row>
    <row r="662" spans="1:32">
      <c r="A662" t="s">
        <v>1390</v>
      </c>
      <c r="B662">
        <v>2006</v>
      </c>
      <c r="C662" t="s">
        <v>1343</v>
      </c>
      <c r="D662" t="s">
        <v>131</v>
      </c>
      <c r="E662" t="s">
        <v>108</v>
      </c>
      <c r="F662" t="s">
        <v>108</v>
      </c>
      <c r="G662" t="s">
        <v>108</v>
      </c>
      <c r="H662" t="s">
        <v>108</v>
      </c>
      <c r="I662" t="s">
        <v>108</v>
      </c>
      <c r="J662" t="s">
        <v>108</v>
      </c>
      <c r="K662">
        <v>16.188583000000001</v>
      </c>
      <c r="L662">
        <v>1.175154</v>
      </c>
      <c r="M662">
        <v>13.99</v>
      </c>
      <c r="N662">
        <v>18.657</v>
      </c>
      <c r="O662" t="s">
        <v>203</v>
      </c>
      <c r="P662" t="s">
        <v>154</v>
      </c>
      <c r="Q662">
        <v>2.4689999999999999</v>
      </c>
      <c r="R662">
        <v>2.198</v>
      </c>
      <c r="S662">
        <v>38168</v>
      </c>
      <c r="T662">
        <v>2818</v>
      </c>
      <c r="U662">
        <v>32985</v>
      </c>
      <c r="V662">
        <v>43989</v>
      </c>
      <c r="W662">
        <v>1759</v>
      </c>
      <c r="X662">
        <v>240</v>
      </c>
      <c r="Y662">
        <v>0</v>
      </c>
      <c r="Z662">
        <v>0</v>
      </c>
      <c r="AA662">
        <v>0</v>
      </c>
      <c r="AB662">
        <v>1</v>
      </c>
      <c r="AC662" t="s">
        <v>1391</v>
      </c>
      <c r="AD662" t="s">
        <v>1343</v>
      </c>
      <c r="AE662">
        <v>1.7893557192</v>
      </c>
      <c r="AF662" t="s">
        <v>112</v>
      </c>
    </row>
    <row r="663" spans="1:32">
      <c r="A663" t="s">
        <v>1392</v>
      </c>
      <c r="B663">
        <v>2006</v>
      </c>
      <c r="C663" t="s">
        <v>1343</v>
      </c>
      <c r="D663" t="s">
        <v>131</v>
      </c>
      <c r="E663" t="s">
        <v>108</v>
      </c>
      <c r="F663" t="s">
        <v>108</v>
      </c>
      <c r="G663" t="s">
        <v>108</v>
      </c>
      <c r="H663" t="s">
        <v>108</v>
      </c>
      <c r="I663" t="s">
        <v>113</v>
      </c>
      <c r="J663" t="s">
        <v>108</v>
      </c>
      <c r="K663">
        <v>15.520322</v>
      </c>
      <c r="L663">
        <v>1.6185369999999999</v>
      </c>
      <c r="M663">
        <v>12.573</v>
      </c>
      <c r="N663">
        <v>19.009</v>
      </c>
      <c r="O663" t="s">
        <v>203</v>
      </c>
      <c r="P663" t="s">
        <v>1393</v>
      </c>
      <c r="Q663">
        <v>3.488</v>
      </c>
      <c r="R663">
        <v>2.948</v>
      </c>
      <c r="S663">
        <v>18196</v>
      </c>
      <c r="T663">
        <v>1962</v>
      </c>
      <c r="U663">
        <v>14741</v>
      </c>
      <c r="V663">
        <v>22286</v>
      </c>
      <c r="W663">
        <v>1027</v>
      </c>
      <c r="X663">
        <v>128</v>
      </c>
      <c r="Y663">
        <v>0</v>
      </c>
      <c r="Z663">
        <v>0</v>
      </c>
      <c r="AA663">
        <v>0</v>
      </c>
      <c r="AB663">
        <v>1</v>
      </c>
      <c r="AC663" t="s">
        <v>687</v>
      </c>
      <c r="AD663" t="s">
        <v>1343</v>
      </c>
      <c r="AE663">
        <v>2.0499323546000001</v>
      </c>
      <c r="AF663" t="s">
        <v>112</v>
      </c>
    </row>
    <row r="664" spans="1:32">
      <c r="A664" t="s">
        <v>1394</v>
      </c>
      <c r="B664">
        <v>2006</v>
      </c>
      <c r="C664" t="s">
        <v>1343</v>
      </c>
      <c r="D664" t="s">
        <v>131</v>
      </c>
      <c r="E664" t="s">
        <v>108</v>
      </c>
      <c r="F664" t="s">
        <v>108</v>
      </c>
      <c r="G664" t="s">
        <v>108</v>
      </c>
      <c r="H664" t="s">
        <v>108</v>
      </c>
      <c r="I664" t="s">
        <v>114</v>
      </c>
      <c r="J664" t="s">
        <v>108</v>
      </c>
      <c r="K664">
        <v>16.849594</v>
      </c>
      <c r="L664">
        <v>1.7338309999999999</v>
      </c>
      <c r="M664">
        <v>13.683</v>
      </c>
      <c r="N664">
        <v>20.574000000000002</v>
      </c>
      <c r="O664" t="s">
        <v>203</v>
      </c>
      <c r="P664" t="s">
        <v>1237</v>
      </c>
      <c r="Q664">
        <v>3.7240000000000002</v>
      </c>
      <c r="R664">
        <v>3.1659999999999999</v>
      </c>
      <c r="S664">
        <v>19972</v>
      </c>
      <c r="T664">
        <v>2101</v>
      </c>
      <c r="U664">
        <v>16219</v>
      </c>
      <c r="V664">
        <v>24386</v>
      </c>
      <c r="W664">
        <v>732</v>
      </c>
      <c r="X664">
        <v>112</v>
      </c>
      <c r="Y664">
        <v>0</v>
      </c>
      <c r="Z664">
        <v>0</v>
      </c>
      <c r="AA664">
        <v>0</v>
      </c>
      <c r="AB664">
        <v>1</v>
      </c>
      <c r="AC664" t="s">
        <v>268</v>
      </c>
      <c r="AD664" t="s">
        <v>1343</v>
      </c>
      <c r="AE664">
        <v>1.5684737645</v>
      </c>
      <c r="AF664" t="s">
        <v>112</v>
      </c>
    </row>
    <row r="665" spans="1:32">
      <c r="A665" t="s">
        <v>1397</v>
      </c>
      <c r="B665">
        <v>2012</v>
      </c>
      <c r="C665" t="s">
        <v>1343</v>
      </c>
      <c r="D665" t="s">
        <v>108</v>
      </c>
      <c r="E665" t="s">
        <v>108</v>
      </c>
      <c r="F665" t="s">
        <v>108</v>
      </c>
      <c r="G665" t="s">
        <v>108</v>
      </c>
      <c r="H665" t="s">
        <v>109</v>
      </c>
      <c r="I665" t="s">
        <v>108</v>
      </c>
      <c r="J665" t="s">
        <v>108</v>
      </c>
      <c r="K665">
        <v>9.9348770000000002</v>
      </c>
      <c r="L665">
        <v>1.365988</v>
      </c>
      <c r="M665">
        <v>7.5339999999999998</v>
      </c>
      <c r="N665">
        <v>12.993</v>
      </c>
      <c r="O665" t="s">
        <v>203</v>
      </c>
      <c r="P665" t="s">
        <v>1398</v>
      </c>
      <c r="Q665">
        <v>3.0579999999999998</v>
      </c>
      <c r="R665">
        <v>2.4</v>
      </c>
      <c r="S665">
        <v>26479</v>
      </c>
      <c r="T665">
        <v>3708</v>
      </c>
      <c r="U665">
        <v>20081</v>
      </c>
      <c r="V665">
        <v>34628</v>
      </c>
      <c r="W665">
        <v>559</v>
      </c>
      <c r="X665">
        <v>59</v>
      </c>
      <c r="Y665">
        <v>0</v>
      </c>
      <c r="Z665">
        <v>0</v>
      </c>
      <c r="AA665">
        <v>0</v>
      </c>
      <c r="AB665">
        <v>1</v>
      </c>
      <c r="AC665" t="s">
        <v>715</v>
      </c>
      <c r="AD665" t="s">
        <v>1343</v>
      </c>
      <c r="AE665">
        <v>1.1636144371999999</v>
      </c>
      <c r="AF665" t="s">
        <v>112</v>
      </c>
    </row>
    <row r="666" spans="1:32">
      <c r="A666" t="s">
        <v>1399</v>
      </c>
      <c r="B666">
        <v>2012</v>
      </c>
      <c r="C666" t="s">
        <v>1343</v>
      </c>
      <c r="D666" t="s">
        <v>108</v>
      </c>
      <c r="E666" t="s">
        <v>108</v>
      </c>
      <c r="F666" t="s">
        <v>108</v>
      </c>
      <c r="G666" t="s">
        <v>108</v>
      </c>
      <c r="H666" t="s">
        <v>115</v>
      </c>
      <c r="I666" t="s">
        <v>108</v>
      </c>
      <c r="J666" t="s">
        <v>108</v>
      </c>
      <c r="K666">
        <v>6.7987260000000003</v>
      </c>
      <c r="L666">
        <v>1.381643</v>
      </c>
      <c r="M666">
        <v>4.5190000000000001</v>
      </c>
      <c r="N666">
        <v>10.106999999999999</v>
      </c>
      <c r="O666" t="s">
        <v>203</v>
      </c>
      <c r="P666" t="s">
        <v>1400</v>
      </c>
      <c r="Q666">
        <v>3.3079999999999998</v>
      </c>
      <c r="R666">
        <v>2.2799999999999998</v>
      </c>
      <c r="S666">
        <v>16212</v>
      </c>
      <c r="T666">
        <v>3343</v>
      </c>
      <c r="U666">
        <v>10776</v>
      </c>
      <c r="V666">
        <v>24099</v>
      </c>
      <c r="W666">
        <v>607</v>
      </c>
      <c r="X666">
        <v>37</v>
      </c>
      <c r="Y666">
        <v>0</v>
      </c>
      <c r="Z666">
        <v>0</v>
      </c>
      <c r="AA666">
        <v>0</v>
      </c>
      <c r="AB666">
        <v>1</v>
      </c>
      <c r="AC666" t="s">
        <v>838</v>
      </c>
      <c r="AD666" t="s">
        <v>1343</v>
      </c>
      <c r="AE666">
        <v>1.8256399836999999</v>
      </c>
      <c r="AF666" t="s">
        <v>112</v>
      </c>
    </row>
    <row r="667" spans="1:32">
      <c r="A667" t="s">
        <v>1401</v>
      </c>
      <c r="B667">
        <v>2012</v>
      </c>
      <c r="C667" t="s">
        <v>1343</v>
      </c>
      <c r="D667" t="s">
        <v>108</v>
      </c>
      <c r="E667" t="s">
        <v>108</v>
      </c>
      <c r="F667" t="s">
        <v>108</v>
      </c>
      <c r="G667" t="s">
        <v>108</v>
      </c>
      <c r="H667" t="s">
        <v>117</v>
      </c>
      <c r="I667" t="s">
        <v>108</v>
      </c>
      <c r="J667" t="s">
        <v>108</v>
      </c>
      <c r="K667">
        <v>3.2358039999999999</v>
      </c>
      <c r="L667">
        <v>0.57196800000000003</v>
      </c>
      <c r="M667">
        <v>2.2090000000000001</v>
      </c>
      <c r="N667">
        <v>4.5620000000000003</v>
      </c>
      <c r="O667" t="s">
        <v>203</v>
      </c>
      <c r="P667" t="s">
        <v>1248</v>
      </c>
      <c r="Q667">
        <v>1.3260000000000001</v>
      </c>
      <c r="R667">
        <v>1.0269999999999999</v>
      </c>
      <c r="S667">
        <v>14035</v>
      </c>
      <c r="T667">
        <v>2522</v>
      </c>
      <c r="U667">
        <v>9581</v>
      </c>
      <c r="V667">
        <v>19787</v>
      </c>
      <c r="W667">
        <v>1347</v>
      </c>
      <c r="X667">
        <v>40</v>
      </c>
      <c r="Y667">
        <v>0</v>
      </c>
      <c r="Z667">
        <v>0</v>
      </c>
      <c r="AA667">
        <v>0</v>
      </c>
      <c r="AB667">
        <v>1</v>
      </c>
      <c r="AC667" t="s">
        <v>265</v>
      </c>
      <c r="AD667" t="s">
        <v>1343</v>
      </c>
      <c r="AE667">
        <v>1.4063440502</v>
      </c>
      <c r="AF667" t="s">
        <v>112</v>
      </c>
    </row>
    <row r="668" spans="1:32">
      <c r="A668" t="s">
        <v>1402</v>
      </c>
      <c r="B668">
        <v>2012</v>
      </c>
      <c r="C668" t="s">
        <v>1343</v>
      </c>
      <c r="D668" t="s">
        <v>108</v>
      </c>
      <c r="E668" t="s">
        <v>108</v>
      </c>
      <c r="F668" t="s">
        <v>108</v>
      </c>
      <c r="G668" t="s">
        <v>108</v>
      </c>
      <c r="H668" t="s">
        <v>119</v>
      </c>
      <c r="I668" t="s">
        <v>108</v>
      </c>
      <c r="J668" t="s">
        <v>108</v>
      </c>
      <c r="K668">
        <v>2.5737700000000001</v>
      </c>
      <c r="L668">
        <v>0.46337600000000001</v>
      </c>
      <c r="M668">
        <v>1.744</v>
      </c>
      <c r="N668">
        <v>3.6520000000000001</v>
      </c>
      <c r="O668" t="s">
        <v>203</v>
      </c>
      <c r="P668" t="s">
        <v>1403</v>
      </c>
      <c r="Q668">
        <v>1.079</v>
      </c>
      <c r="R668">
        <v>0.83</v>
      </c>
      <c r="S668">
        <v>11761</v>
      </c>
      <c r="T668">
        <v>2099</v>
      </c>
      <c r="U668">
        <v>7970</v>
      </c>
      <c r="V668">
        <v>16690</v>
      </c>
      <c r="W668">
        <v>1624</v>
      </c>
      <c r="X668">
        <v>43</v>
      </c>
      <c r="Y668">
        <v>0</v>
      </c>
      <c r="Z668">
        <v>0</v>
      </c>
      <c r="AA668">
        <v>0</v>
      </c>
      <c r="AB668">
        <v>1</v>
      </c>
      <c r="AC668" t="s">
        <v>455</v>
      </c>
      <c r="AD668" t="s">
        <v>1343</v>
      </c>
      <c r="AE668">
        <v>1.3897585286</v>
      </c>
      <c r="AF668" t="s">
        <v>112</v>
      </c>
    </row>
    <row r="669" spans="1:32">
      <c r="A669" t="s">
        <v>1404</v>
      </c>
      <c r="B669">
        <v>2012</v>
      </c>
      <c r="C669" t="s">
        <v>1343</v>
      </c>
      <c r="D669" t="s">
        <v>108</v>
      </c>
      <c r="E669" t="s">
        <v>108</v>
      </c>
      <c r="F669" t="s">
        <v>108</v>
      </c>
      <c r="G669" t="s">
        <v>108</v>
      </c>
      <c r="H669" t="s">
        <v>120</v>
      </c>
      <c r="I669" t="s">
        <v>108</v>
      </c>
      <c r="J669" t="s">
        <v>108</v>
      </c>
      <c r="K669">
        <v>2.731392</v>
      </c>
      <c r="L669">
        <v>0.49653999999999998</v>
      </c>
      <c r="M669">
        <v>1.843</v>
      </c>
      <c r="N669">
        <v>3.8889999999999998</v>
      </c>
      <c r="O669" t="s">
        <v>203</v>
      </c>
      <c r="P669" t="s">
        <v>937</v>
      </c>
      <c r="Q669">
        <v>1.157</v>
      </c>
      <c r="R669">
        <v>0.88800000000000001</v>
      </c>
      <c r="S669">
        <v>13368</v>
      </c>
      <c r="T669">
        <v>2433</v>
      </c>
      <c r="U669">
        <v>9019</v>
      </c>
      <c r="V669">
        <v>19032</v>
      </c>
      <c r="W669">
        <v>1629</v>
      </c>
      <c r="X669">
        <v>58</v>
      </c>
      <c r="Y669">
        <v>0</v>
      </c>
      <c r="Z669">
        <v>0</v>
      </c>
      <c r="AA669">
        <v>0</v>
      </c>
      <c r="AB669">
        <v>1</v>
      </c>
      <c r="AC669" t="s">
        <v>327</v>
      </c>
      <c r="AD669" t="s">
        <v>1343</v>
      </c>
      <c r="AE669">
        <v>1.5107971827</v>
      </c>
      <c r="AF669" t="s">
        <v>112</v>
      </c>
    </row>
    <row r="670" spans="1:32">
      <c r="A670" t="s">
        <v>1405</v>
      </c>
      <c r="B670">
        <v>2012</v>
      </c>
      <c r="C670" t="s">
        <v>1343</v>
      </c>
      <c r="D670" t="s">
        <v>108</v>
      </c>
      <c r="E670" t="s">
        <v>108</v>
      </c>
      <c r="F670" t="s">
        <v>108</v>
      </c>
      <c r="G670" t="s">
        <v>108</v>
      </c>
      <c r="H670" t="s">
        <v>121</v>
      </c>
      <c r="I670" t="s">
        <v>108</v>
      </c>
      <c r="J670" t="s">
        <v>108</v>
      </c>
      <c r="K670">
        <v>2.1530550000000002</v>
      </c>
      <c r="L670">
        <v>0.45446599999999998</v>
      </c>
      <c r="M670">
        <v>1.3540000000000001</v>
      </c>
      <c r="N670">
        <v>3.242</v>
      </c>
      <c r="O670" t="s">
        <v>203</v>
      </c>
      <c r="P670" t="s">
        <v>1406</v>
      </c>
      <c r="Q670">
        <v>1.089</v>
      </c>
      <c r="R670">
        <v>0.79900000000000004</v>
      </c>
      <c r="S670">
        <v>9186</v>
      </c>
      <c r="T670">
        <v>1949</v>
      </c>
      <c r="U670">
        <v>5776</v>
      </c>
      <c r="V670">
        <v>13834</v>
      </c>
      <c r="W670">
        <v>1585</v>
      </c>
      <c r="X670">
        <v>41</v>
      </c>
      <c r="Y670">
        <v>0</v>
      </c>
      <c r="Z670">
        <v>0</v>
      </c>
      <c r="AA670">
        <v>0</v>
      </c>
      <c r="AB670">
        <v>1</v>
      </c>
      <c r="AC670" t="s">
        <v>262</v>
      </c>
      <c r="AD670" t="s">
        <v>1343</v>
      </c>
      <c r="AE670">
        <v>1.5529448735</v>
      </c>
      <c r="AF670" t="s">
        <v>112</v>
      </c>
    </row>
    <row r="671" spans="1:32">
      <c r="A671" t="s">
        <v>1407</v>
      </c>
      <c r="B671">
        <v>2012</v>
      </c>
      <c r="C671" t="s">
        <v>1343</v>
      </c>
      <c r="D671" t="s">
        <v>108</v>
      </c>
      <c r="E671" t="s">
        <v>108</v>
      </c>
      <c r="F671" t="s">
        <v>108</v>
      </c>
      <c r="G671" t="s">
        <v>108</v>
      </c>
      <c r="H671" t="s">
        <v>123</v>
      </c>
      <c r="I671" t="s">
        <v>108</v>
      </c>
      <c r="J671" t="s">
        <v>108</v>
      </c>
      <c r="K671">
        <v>2.9778190000000002</v>
      </c>
      <c r="L671">
        <v>0.54252500000000003</v>
      </c>
      <c r="M671">
        <v>2.0070000000000001</v>
      </c>
      <c r="N671">
        <v>4.242</v>
      </c>
      <c r="O671" t="s">
        <v>203</v>
      </c>
      <c r="P671" t="s">
        <v>1408</v>
      </c>
      <c r="Q671">
        <v>1.2649999999999999</v>
      </c>
      <c r="R671">
        <v>0.97099999999999997</v>
      </c>
      <c r="S671">
        <v>9648</v>
      </c>
      <c r="T671">
        <v>1758</v>
      </c>
      <c r="U671">
        <v>6503</v>
      </c>
      <c r="V671">
        <v>13746</v>
      </c>
      <c r="W671">
        <v>1443</v>
      </c>
      <c r="X671">
        <v>45</v>
      </c>
      <c r="Y671">
        <v>0</v>
      </c>
      <c r="Z671">
        <v>0</v>
      </c>
      <c r="AA671">
        <v>0</v>
      </c>
      <c r="AB671">
        <v>1</v>
      </c>
      <c r="AC671" t="s">
        <v>332</v>
      </c>
      <c r="AD671" t="s">
        <v>1343</v>
      </c>
      <c r="AE671">
        <v>1.4690474508</v>
      </c>
      <c r="AF671" t="s">
        <v>112</v>
      </c>
    </row>
    <row r="672" spans="1:32">
      <c r="A672" t="s">
        <v>1409</v>
      </c>
      <c r="B672">
        <v>2012</v>
      </c>
      <c r="C672" t="s">
        <v>1343</v>
      </c>
      <c r="D672" t="s">
        <v>108</v>
      </c>
      <c r="E672" t="s">
        <v>108</v>
      </c>
      <c r="F672" t="s">
        <v>108</v>
      </c>
      <c r="G672" t="s">
        <v>108</v>
      </c>
      <c r="H672" t="s">
        <v>124</v>
      </c>
      <c r="I672" t="s">
        <v>108</v>
      </c>
      <c r="J672" t="s">
        <v>108</v>
      </c>
      <c r="K672">
        <v>2.1928260000000002</v>
      </c>
      <c r="L672">
        <v>0.55311999999999995</v>
      </c>
      <c r="M672">
        <v>1.2430000000000001</v>
      </c>
      <c r="N672">
        <v>3.569</v>
      </c>
      <c r="O672" t="s">
        <v>203</v>
      </c>
      <c r="P672" t="s">
        <v>1249</v>
      </c>
      <c r="Q672">
        <v>1.377</v>
      </c>
      <c r="R672">
        <v>0.95</v>
      </c>
      <c r="S672">
        <v>5665</v>
      </c>
      <c r="T672">
        <v>1424</v>
      </c>
      <c r="U672">
        <v>3210</v>
      </c>
      <c r="V672">
        <v>9221</v>
      </c>
      <c r="W672">
        <v>1323</v>
      </c>
      <c r="X672">
        <v>25</v>
      </c>
      <c r="Y672">
        <v>0</v>
      </c>
      <c r="Z672">
        <v>0</v>
      </c>
      <c r="AA672">
        <v>0</v>
      </c>
      <c r="AB672">
        <v>1</v>
      </c>
      <c r="AC672" t="s">
        <v>443</v>
      </c>
      <c r="AD672" t="s">
        <v>1343</v>
      </c>
      <c r="AE672">
        <v>1.8857981237000001</v>
      </c>
      <c r="AF672" t="s">
        <v>112</v>
      </c>
    </row>
    <row r="673" spans="1:32">
      <c r="A673" t="s">
        <v>1410</v>
      </c>
      <c r="B673">
        <v>2012</v>
      </c>
      <c r="C673" t="s">
        <v>1343</v>
      </c>
      <c r="D673" t="s">
        <v>108</v>
      </c>
      <c r="E673" t="s">
        <v>108</v>
      </c>
      <c r="F673" t="s">
        <v>108</v>
      </c>
      <c r="G673" t="s">
        <v>108</v>
      </c>
      <c r="H673" t="s">
        <v>108</v>
      </c>
      <c r="I673" t="s">
        <v>108</v>
      </c>
      <c r="J673" t="s">
        <v>108</v>
      </c>
      <c r="K673">
        <v>3.6748440000000002</v>
      </c>
      <c r="L673">
        <v>0.27706799999999998</v>
      </c>
      <c r="M673">
        <v>3.15</v>
      </c>
      <c r="N673">
        <v>4.2590000000000003</v>
      </c>
      <c r="O673" t="s">
        <v>203</v>
      </c>
      <c r="P673" t="s">
        <v>1411</v>
      </c>
      <c r="Q673">
        <v>0.58399999999999996</v>
      </c>
      <c r="R673">
        <v>0.52400000000000002</v>
      </c>
      <c r="S673">
        <v>106354</v>
      </c>
      <c r="T673">
        <v>7949</v>
      </c>
      <c r="U673">
        <v>91178</v>
      </c>
      <c r="V673">
        <v>123255</v>
      </c>
      <c r="W673">
        <v>10117</v>
      </c>
      <c r="X673">
        <v>348</v>
      </c>
      <c r="Y673">
        <v>0</v>
      </c>
      <c r="Z673">
        <v>0</v>
      </c>
      <c r="AA673">
        <v>0</v>
      </c>
      <c r="AB673">
        <v>1</v>
      </c>
      <c r="AC673" t="s">
        <v>1412</v>
      </c>
      <c r="AD673" t="s">
        <v>1343</v>
      </c>
      <c r="AE673">
        <v>2.1938370803999998</v>
      </c>
      <c r="AF673" t="s">
        <v>112</v>
      </c>
    </row>
    <row r="674" spans="1:32">
      <c r="A674" t="s">
        <v>1413</v>
      </c>
      <c r="B674">
        <v>2012</v>
      </c>
      <c r="C674" t="s">
        <v>1343</v>
      </c>
      <c r="D674" t="s">
        <v>108</v>
      </c>
      <c r="E674" t="s">
        <v>108</v>
      </c>
      <c r="F674" t="s">
        <v>108</v>
      </c>
      <c r="G674" t="s">
        <v>108</v>
      </c>
      <c r="H674" t="s">
        <v>108</v>
      </c>
      <c r="I674" t="s">
        <v>113</v>
      </c>
      <c r="J674" t="s">
        <v>108</v>
      </c>
      <c r="K674">
        <v>3.0619170000000002</v>
      </c>
      <c r="L674">
        <v>0.34132099999999999</v>
      </c>
      <c r="M674">
        <v>2.4279999999999999</v>
      </c>
      <c r="N674">
        <v>3.8069999999999999</v>
      </c>
      <c r="O674" t="s">
        <v>203</v>
      </c>
      <c r="P674" t="s">
        <v>1414</v>
      </c>
      <c r="Q674">
        <v>0.745</v>
      </c>
      <c r="R674">
        <v>0.63400000000000001</v>
      </c>
      <c r="S674">
        <v>46139</v>
      </c>
      <c r="T674">
        <v>5076</v>
      </c>
      <c r="U674">
        <v>36583</v>
      </c>
      <c r="V674">
        <v>57362</v>
      </c>
      <c r="W674">
        <v>5855</v>
      </c>
      <c r="X674">
        <v>167</v>
      </c>
      <c r="Y674">
        <v>0</v>
      </c>
      <c r="Z674">
        <v>0</v>
      </c>
      <c r="AA674">
        <v>0</v>
      </c>
      <c r="AB674">
        <v>1</v>
      </c>
      <c r="AC674" t="s">
        <v>1415</v>
      </c>
      <c r="AD674" t="s">
        <v>1343</v>
      </c>
      <c r="AE674">
        <v>2.2976916626000001</v>
      </c>
      <c r="AF674" t="s">
        <v>112</v>
      </c>
    </row>
    <row r="675" spans="1:32">
      <c r="A675" t="s">
        <v>1417</v>
      </c>
      <c r="B675">
        <v>2012</v>
      </c>
      <c r="C675" t="s">
        <v>1343</v>
      </c>
      <c r="D675" t="s">
        <v>108</v>
      </c>
      <c r="E675" t="s">
        <v>108</v>
      </c>
      <c r="F675" t="s">
        <v>108</v>
      </c>
      <c r="G675" t="s">
        <v>108</v>
      </c>
      <c r="H675" t="s">
        <v>108</v>
      </c>
      <c r="I675" t="s">
        <v>114</v>
      </c>
      <c r="J675" t="s">
        <v>108</v>
      </c>
      <c r="K675">
        <v>4.3406380000000002</v>
      </c>
      <c r="L675">
        <v>0.42560799999999999</v>
      </c>
      <c r="M675">
        <v>3.544</v>
      </c>
      <c r="N675">
        <v>5.2569999999999997</v>
      </c>
      <c r="O675" t="s">
        <v>203</v>
      </c>
      <c r="P675" t="s">
        <v>1418</v>
      </c>
      <c r="Q675">
        <v>0.91600000000000004</v>
      </c>
      <c r="R675">
        <v>0.79700000000000004</v>
      </c>
      <c r="S675">
        <v>60214</v>
      </c>
      <c r="T675">
        <v>5942</v>
      </c>
      <c r="U675">
        <v>49158</v>
      </c>
      <c r="V675">
        <v>72924</v>
      </c>
      <c r="W675">
        <v>4262</v>
      </c>
      <c r="X675">
        <v>181</v>
      </c>
      <c r="Y675">
        <v>0</v>
      </c>
      <c r="Z675">
        <v>0</v>
      </c>
      <c r="AA675">
        <v>0</v>
      </c>
      <c r="AB675">
        <v>1</v>
      </c>
      <c r="AC675" t="s">
        <v>1419</v>
      </c>
      <c r="AD675" t="s">
        <v>1343</v>
      </c>
      <c r="AE675">
        <v>1.8588761842999999</v>
      </c>
      <c r="AF675" t="s">
        <v>112</v>
      </c>
    </row>
    <row r="676" spans="1:32">
      <c r="A676" t="s">
        <v>1420</v>
      </c>
      <c r="B676">
        <v>2012</v>
      </c>
      <c r="C676" t="s">
        <v>1343</v>
      </c>
      <c r="D676" t="s">
        <v>108</v>
      </c>
      <c r="E676" t="s">
        <v>108</v>
      </c>
      <c r="F676" t="s">
        <v>108</v>
      </c>
      <c r="G676" t="s">
        <v>127</v>
      </c>
      <c r="H676" t="s">
        <v>108</v>
      </c>
      <c r="I676" t="s">
        <v>108</v>
      </c>
      <c r="J676" t="s">
        <v>108</v>
      </c>
      <c r="K676">
        <v>3.3718319999999999</v>
      </c>
      <c r="L676">
        <v>0.29212900000000003</v>
      </c>
      <c r="M676">
        <v>2.8220000000000001</v>
      </c>
      <c r="N676">
        <v>3.9940000000000002</v>
      </c>
      <c r="O676" t="s">
        <v>203</v>
      </c>
      <c r="P676" t="s">
        <v>1421</v>
      </c>
      <c r="Q676">
        <v>0.622</v>
      </c>
      <c r="R676">
        <v>0.55000000000000004</v>
      </c>
      <c r="S676">
        <v>76357</v>
      </c>
      <c r="T676">
        <v>6592</v>
      </c>
      <c r="U676">
        <v>63909</v>
      </c>
      <c r="V676">
        <v>90453</v>
      </c>
      <c r="W676">
        <v>7829</v>
      </c>
      <c r="X676">
        <v>242</v>
      </c>
      <c r="Y676">
        <v>0</v>
      </c>
      <c r="Z676">
        <v>0</v>
      </c>
      <c r="AA676">
        <v>0</v>
      </c>
      <c r="AB676">
        <v>1</v>
      </c>
      <c r="AC676" t="s">
        <v>1422</v>
      </c>
      <c r="AD676" t="s">
        <v>1343</v>
      </c>
      <c r="AE676">
        <v>2.0503575372</v>
      </c>
      <c r="AF676" t="s">
        <v>112</v>
      </c>
    </row>
    <row r="677" spans="1:32">
      <c r="A677" t="s">
        <v>1423</v>
      </c>
      <c r="B677">
        <v>2012</v>
      </c>
      <c r="C677" t="s">
        <v>1343</v>
      </c>
      <c r="D677" t="s">
        <v>108</v>
      </c>
      <c r="E677" t="s">
        <v>108</v>
      </c>
      <c r="F677" t="s">
        <v>108</v>
      </c>
      <c r="G677" t="s">
        <v>127</v>
      </c>
      <c r="H677" t="s">
        <v>108</v>
      </c>
      <c r="I677" t="s">
        <v>113</v>
      </c>
      <c r="J677" t="s">
        <v>108</v>
      </c>
      <c r="K677">
        <v>2.8151670000000002</v>
      </c>
      <c r="L677">
        <v>0.35927999999999999</v>
      </c>
      <c r="M677">
        <v>2.153</v>
      </c>
      <c r="N677">
        <v>3.6110000000000002</v>
      </c>
      <c r="O677" t="s">
        <v>203</v>
      </c>
      <c r="P677" t="s">
        <v>1424</v>
      </c>
      <c r="Q677">
        <v>0.79600000000000004</v>
      </c>
      <c r="R677">
        <v>0.66200000000000003</v>
      </c>
      <c r="S677">
        <v>33321</v>
      </c>
      <c r="T677">
        <v>4152</v>
      </c>
      <c r="U677">
        <v>25488</v>
      </c>
      <c r="V677">
        <v>42745</v>
      </c>
      <c r="W677">
        <v>4519</v>
      </c>
      <c r="X677">
        <v>117</v>
      </c>
      <c r="Y677">
        <v>0</v>
      </c>
      <c r="Z677">
        <v>0</v>
      </c>
      <c r="AA677">
        <v>0</v>
      </c>
      <c r="AB677">
        <v>1</v>
      </c>
      <c r="AC677" t="s">
        <v>1425</v>
      </c>
      <c r="AD677" t="s">
        <v>1343</v>
      </c>
      <c r="AE677">
        <v>2.1316165878</v>
      </c>
      <c r="AF677" t="s">
        <v>112</v>
      </c>
    </row>
    <row r="678" spans="1:32">
      <c r="A678" t="s">
        <v>1426</v>
      </c>
      <c r="B678">
        <v>2012</v>
      </c>
      <c r="C678" t="s">
        <v>1343</v>
      </c>
      <c r="D678" t="s">
        <v>108</v>
      </c>
      <c r="E678" t="s">
        <v>108</v>
      </c>
      <c r="F678" t="s">
        <v>108</v>
      </c>
      <c r="G678" t="s">
        <v>127</v>
      </c>
      <c r="H678" t="s">
        <v>108</v>
      </c>
      <c r="I678" t="s">
        <v>114</v>
      </c>
      <c r="J678" t="s">
        <v>108</v>
      </c>
      <c r="K678">
        <v>3.9813939999999999</v>
      </c>
      <c r="L678">
        <v>0.47508800000000001</v>
      </c>
      <c r="M678">
        <v>3.101</v>
      </c>
      <c r="N678">
        <v>5.0250000000000004</v>
      </c>
      <c r="O678" t="s">
        <v>203</v>
      </c>
      <c r="P678" t="s">
        <v>1427</v>
      </c>
      <c r="Q678">
        <v>1.044</v>
      </c>
      <c r="R678">
        <v>0.88</v>
      </c>
      <c r="S678">
        <v>43036</v>
      </c>
      <c r="T678">
        <v>5198</v>
      </c>
      <c r="U678">
        <v>33524</v>
      </c>
      <c r="V678">
        <v>54316</v>
      </c>
      <c r="W678">
        <v>3310</v>
      </c>
      <c r="X678">
        <v>125</v>
      </c>
      <c r="Y678">
        <v>0</v>
      </c>
      <c r="Z678">
        <v>0</v>
      </c>
      <c r="AA678">
        <v>0</v>
      </c>
      <c r="AB678">
        <v>1</v>
      </c>
      <c r="AC678" t="s">
        <v>1148</v>
      </c>
      <c r="AD678" t="s">
        <v>1343</v>
      </c>
      <c r="AE678">
        <v>1.9536854196</v>
      </c>
      <c r="AF678" t="s">
        <v>112</v>
      </c>
    </row>
    <row r="679" spans="1:32">
      <c r="A679" t="s">
        <v>1428</v>
      </c>
      <c r="B679">
        <v>2012</v>
      </c>
      <c r="C679" t="s">
        <v>1343</v>
      </c>
      <c r="D679" t="s">
        <v>108</v>
      </c>
      <c r="E679" t="s">
        <v>108</v>
      </c>
      <c r="F679" t="s">
        <v>129</v>
      </c>
      <c r="G679" t="s">
        <v>108</v>
      </c>
      <c r="H679" t="s">
        <v>108</v>
      </c>
      <c r="I679" t="s">
        <v>108</v>
      </c>
      <c r="J679" t="s">
        <v>108</v>
      </c>
      <c r="K679">
        <v>2.4456000000000002</v>
      </c>
      <c r="L679">
        <v>0.71051900000000001</v>
      </c>
      <c r="M679">
        <v>1.252</v>
      </c>
      <c r="N679">
        <v>4.274</v>
      </c>
      <c r="O679" t="s">
        <v>203</v>
      </c>
      <c r="P679" t="s">
        <v>1429</v>
      </c>
      <c r="Q679">
        <v>1.829</v>
      </c>
      <c r="R679">
        <v>1.194</v>
      </c>
      <c r="S679">
        <v>8797</v>
      </c>
      <c r="T679">
        <v>2558</v>
      </c>
      <c r="U679">
        <v>4504</v>
      </c>
      <c r="V679">
        <v>15376</v>
      </c>
      <c r="W679">
        <v>915</v>
      </c>
      <c r="X679">
        <v>21</v>
      </c>
      <c r="Y679">
        <v>0</v>
      </c>
      <c r="Z679">
        <v>0</v>
      </c>
      <c r="AA679">
        <v>0</v>
      </c>
      <c r="AB679">
        <v>1</v>
      </c>
      <c r="AC679" t="s">
        <v>454</v>
      </c>
      <c r="AD679" t="s">
        <v>1343</v>
      </c>
      <c r="AE679">
        <v>1.9340388943</v>
      </c>
      <c r="AF679" t="s">
        <v>112</v>
      </c>
    </row>
    <row r="680" spans="1:32">
      <c r="A680" t="s">
        <v>1430</v>
      </c>
      <c r="B680">
        <v>2012</v>
      </c>
      <c r="C680" t="s">
        <v>1343</v>
      </c>
      <c r="D680" t="s">
        <v>108</v>
      </c>
      <c r="E680" t="s">
        <v>108</v>
      </c>
      <c r="F680" t="s">
        <v>129</v>
      </c>
      <c r="G680" t="s">
        <v>108</v>
      </c>
      <c r="H680" t="s">
        <v>108</v>
      </c>
      <c r="I680" t="s">
        <v>113</v>
      </c>
      <c r="J680" t="s">
        <v>108</v>
      </c>
      <c r="K680">
        <v>2.0658430000000001</v>
      </c>
      <c r="L680">
        <v>1.097769</v>
      </c>
      <c r="M680">
        <v>0.498</v>
      </c>
      <c r="N680">
        <v>5.5330000000000004</v>
      </c>
      <c r="O680" t="s">
        <v>203</v>
      </c>
      <c r="P680" t="s">
        <v>940</v>
      </c>
      <c r="Q680">
        <v>3.4670000000000001</v>
      </c>
      <c r="R680">
        <v>1.5680000000000001</v>
      </c>
      <c r="S680">
        <v>3768</v>
      </c>
      <c r="T680">
        <v>1985</v>
      </c>
      <c r="U680">
        <v>908</v>
      </c>
      <c r="V680">
        <v>10091</v>
      </c>
      <c r="W680">
        <v>528</v>
      </c>
      <c r="X680">
        <v>8</v>
      </c>
      <c r="Y680">
        <v>0</v>
      </c>
      <c r="Z680">
        <v>0</v>
      </c>
      <c r="AA680">
        <v>0</v>
      </c>
      <c r="AB680">
        <v>1</v>
      </c>
      <c r="AC680" t="s">
        <v>1431</v>
      </c>
      <c r="AD680" t="s">
        <v>1343</v>
      </c>
      <c r="AE680">
        <v>3.1390684722</v>
      </c>
      <c r="AF680" t="s">
        <v>112</v>
      </c>
    </row>
    <row r="681" spans="1:32">
      <c r="A681" t="s">
        <v>1432</v>
      </c>
      <c r="B681">
        <v>2012</v>
      </c>
      <c r="C681" t="s">
        <v>1343</v>
      </c>
      <c r="D681" t="s">
        <v>108</v>
      </c>
      <c r="E681" t="s">
        <v>108</v>
      </c>
      <c r="F681" t="s">
        <v>129</v>
      </c>
      <c r="G681" t="s">
        <v>108</v>
      </c>
      <c r="H681" t="s">
        <v>108</v>
      </c>
      <c r="I681" t="s">
        <v>114</v>
      </c>
      <c r="J681" t="s">
        <v>108</v>
      </c>
      <c r="K681">
        <v>2.8361900000000002</v>
      </c>
      <c r="L681">
        <v>0.97905600000000004</v>
      </c>
      <c r="M681">
        <v>1.246</v>
      </c>
      <c r="N681">
        <v>5.4740000000000002</v>
      </c>
      <c r="O681" t="s">
        <v>203</v>
      </c>
      <c r="P681" t="s">
        <v>1433</v>
      </c>
      <c r="Q681">
        <v>2.6379999999999999</v>
      </c>
      <c r="R681">
        <v>1.59</v>
      </c>
      <c r="S681">
        <v>5029</v>
      </c>
      <c r="T681">
        <v>1719</v>
      </c>
      <c r="U681">
        <v>2209</v>
      </c>
      <c r="V681">
        <v>9708</v>
      </c>
      <c r="W681">
        <v>387</v>
      </c>
      <c r="X681">
        <v>13</v>
      </c>
      <c r="Y681">
        <v>0</v>
      </c>
      <c r="Z681">
        <v>0</v>
      </c>
      <c r="AA681">
        <v>0</v>
      </c>
      <c r="AB681">
        <v>1</v>
      </c>
      <c r="AC681" t="s">
        <v>581</v>
      </c>
      <c r="AD681" t="s">
        <v>1343</v>
      </c>
      <c r="AE681">
        <v>1.3426491752</v>
      </c>
      <c r="AF681" t="s">
        <v>112</v>
      </c>
    </row>
    <row r="682" spans="1:32">
      <c r="A682" t="s">
        <v>1434</v>
      </c>
      <c r="B682">
        <v>2012</v>
      </c>
      <c r="C682" t="s">
        <v>1343</v>
      </c>
      <c r="D682" t="s">
        <v>108</v>
      </c>
      <c r="E682" t="s">
        <v>130</v>
      </c>
      <c r="F682" t="s">
        <v>108</v>
      </c>
      <c r="G682" t="s">
        <v>108</v>
      </c>
      <c r="H682" t="s">
        <v>108</v>
      </c>
      <c r="I682" t="s">
        <v>108</v>
      </c>
      <c r="J682" t="s">
        <v>108</v>
      </c>
      <c r="K682">
        <v>5.5219180000000003</v>
      </c>
      <c r="L682">
        <v>1.169869</v>
      </c>
      <c r="M682">
        <v>3.6110000000000002</v>
      </c>
      <c r="N682">
        <v>8.3569999999999993</v>
      </c>
      <c r="O682" t="s">
        <v>203</v>
      </c>
      <c r="P682" t="s">
        <v>1385</v>
      </c>
      <c r="Q682">
        <v>2.835</v>
      </c>
      <c r="R682">
        <v>1.911</v>
      </c>
      <c r="S682">
        <v>8289</v>
      </c>
      <c r="T682">
        <v>1732</v>
      </c>
      <c r="U682">
        <v>5420</v>
      </c>
      <c r="V682">
        <v>12545</v>
      </c>
      <c r="W682">
        <v>543</v>
      </c>
      <c r="X682">
        <v>24</v>
      </c>
      <c r="Y682">
        <v>0</v>
      </c>
      <c r="Z682">
        <v>0</v>
      </c>
      <c r="AA682">
        <v>0</v>
      </c>
      <c r="AB682">
        <v>1</v>
      </c>
      <c r="AC682" t="s">
        <v>326</v>
      </c>
      <c r="AD682" t="s">
        <v>1343</v>
      </c>
      <c r="AE682">
        <v>1.4218471679</v>
      </c>
      <c r="AF682" t="s">
        <v>112</v>
      </c>
    </row>
    <row r="683" spans="1:32">
      <c r="A683" t="s">
        <v>1435</v>
      </c>
      <c r="B683">
        <v>2012</v>
      </c>
      <c r="C683" t="s">
        <v>1343</v>
      </c>
      <c r="D683" t="s">
        <v>108</v>
      </c>
      <c r="E683" t="s">
        <v>130</v>
      </c>
      <c r="F683" t="s">
        <v>108</v>
      </c>
      <c r="G683" t="s">
        <v>108</v>
      </c>
      <c r="H683" t="s">
        <v>108</v>
      </c>
      <c r="I683" t="s">
        <v>113</v>
      </c>
      <c r="J683" t="s">
        <v>108</v>
      </c>
      <c r="K683">
        <v>5.0947699999999996</v>
      </c>
      <c r="L683">
        <v>1.4836240000000001</v>
      </c>
      <c r="M683">
        <v>2.8380000000000001</v>
      </c>
      <c r="N683">
        <v>8.9809999999999999</v>
      </c>
      <c r="O683" t="s">
        <v>203</v>
      </c>
      <c r="P683" t="s">
        <v>1436</v>
      </c>
      <c r="Q683">
        <v>3.887</v>
      </c>
      <c r="R683">
        <v>2.2570000000000001</v>
      </c>
      <c r="S683">
        <v>4207</v>
      </c>
      <c r="T683">
        <v>1239</v>
      </c>
      <c r="U683">
        <v>2343</v>
      </c>
      <c r="V683">
        <v>7417</v>
      </c>
      <c r="W683">
        <v>327</v>
      </c>
      <c r="X683">
        <v>14</v>
      </c>
      <c r="Y683">
        <v>0</v>
      </c>
      <c r="Z683">
        <v>0</v>
      </c>
      <c r="AA683">
        <v>0</v>
      </c>
      <c r="AB683">
        <v>1</v>
      </c>
      <c r="AC683" t="s">
        <v>361</v>
      </c>
      <c r="AD683" t="s">
        <v>1343</v>
      </c>
      <c r="AE683">
        <v>1.4840573247</v>
      </c>
      <c r="AF683" t="s">
        <v>112</v>
      </c>
    </row>
    <row r="684" spans="1:32">
      <c r="A684" t="s">
        <v>1437</v>
      </c>
      <c r="B684">
        <v>2012</v>
      </c>
      <c r="C684" t="s">
        <v>1343</v>
      </c>
      <c r="D684" t="s">
        <v>108</v>
      </c>
      <c r="E684" t="s">
        <v>130</v>
      </c>
      <c r="F684" t="s">
        <v>108</v>
      </c>
      <c r="G684" t="s">
        <v>108</v>
      </c>
      <c r="H684" t="s">
        <v>108</v>
      </c>
      <c r="I684" t="s">
        <v>114</v>
      </c>
      <c r="J684" t="s">
        <v>108</v>
      </c>
      <c r="K684">
        <v>6.0442039999999997</v>
      </c>
      <c r="L684">
        <v>2.1373259999999998</v>
      </c>
      <c r="M684">
        <v>2.9590000000000001</v>
      </c>
      <c r="N684">
        <v>11.952</v>
      </c>
      <c r="O684" t="s">
        <v>203</v>
      </c>
      <c r="P684" t="s">
        <v>1438</v>
      </c>
      <c r="Q684">
        <v>5.907</v>
      </c>
      <c r="R684">
        <v>3.0859999999999999</v>
      </c>
      <c r="S684">
        <v>4082</v>
      </c>
      <c r="T684">
        <v>1462</v>
      </c>
      <c r="U684">
        <v>1998</v>
      </c>
      <c r="V684">
        <v>8071</v>
      </c>
      <c r="W684">
        <v>216</v>
      </c>
      <c r="X684">
        <v>10</v>
      </c>
      <c r="Y684">
        <v>0</v>
      </c>
      <c r="Z684">
        <v>0</v>
      </c>
      <c r="AA684">
        <v>0</v>
      </c>
      <c r="AB684">
        <v>1</v>
      </c>
      <c r="AC684" t="s">
        <v>453</v>
      </c>
      <c r="AD684" t="s">
        <v>1343</v>
      </c>
      <c r="AE684">
        <v>1.7294871694</v>
      </c>
      <c r="AF684" t="s">
        <v>112</v>
      </c>
    </row>
    <row r="685" spans="1:32">
      <c r="A685" t="s">
        <v>1439</v>
      </c>
      <c r="B685">
        <v>2012</v>
      </c>
      <c r="C685" t="s">
        <v>1343</v>
      </c>
      <c r="D685" t="s">
        <v>131</v>
      </c>
      <c r="E685" t="s">
        <v>108</v>
      </c>
      <c r="F685" t="s">
        <v>108</v>
      </c>
      <c r="G685" t="s">
        <v>108</v>
      </c>
      <c r="H685" t="s">
        <v>108</v>
      </c>
      <c r="I685" t="s">
        <v>108</v>
      </c>
      <c r="J685" t="s">
        <v>108</v>
      </c>
      <c r="K685">
        <v>9.3504229999999993</v>
      </c>
      <c r="L685">
        <v>1.335164</v>
      </c>
      <c r="M685">
        <v>7.0170000000000003</v>
      </c>
      <c r="N685">
        <v>12.356999999999999</v>
      </c>
      <c r="O685" t="s">
        <v>203</v>
      </c>
      <c r="P685" t="s">
        <v>1440</v>
      </c>
      <c r="Q685">
        <v>3.0059999999999998</v>
      </c>
      <c r="R685">
        <v>2.3340000000000001</v>
      </c>
      <c r="S685">
        <v>24882</v>
      </c>
      <c r="T685">
        <v>3602</v>
      </c>
      <c r="U685">
        <v>18672</v>
      </c>
      <c r="V685">
        <v>32882</v>
      </c>
      <c r="W685">
        <v>1546</v>
      </c>
      <c r="X685">
        <v>109</v>
      </c>
      <c r="Y685">
        <v>0</v>
      </c>
      <c r="Z685">
        <v>0</v>
      </c>
      <c r="AA685">
        <v>0</v>
      </c>
      <c r="AB685">
        <v>1</v>
      </c>
      <c r="AC685" t="s">
        <v>250</v>
      </c>
      <c r="AD685" t="s">
        <v>1343</v>
      </c>
      <c r="AE685">
        <v>3.2493808366999999</v>
      </c>
      <c r="AF685" t="s">
        <v>112</v>
      </c>
    </row>
    <row r="686" spans="1:32">
      <c r="A686" t="s">
        <v>1441</v>
      </c>
      <c r="B686">
        <v>2012</v>
      </c>
      <c r="C686" t="s">
        <v>1343</v>
      </c>
      <c r="D686" t="s">
        <v>131</v>
      </c>
      <c r="E686" t="s">
        <v>108</v>
      </c>
      <c r="F686" t="s">
        <v>108</v>
      </c>
      <c r="G686" t="s">
        <v>108</v>
      </c>
      <c r="H686" t="s">
        <v>108</v>
      </c>
      <c r="I686" t="s">
        <v>113</v>
      </c>
      <c r="J686" t="s">
        <v>108</v>
      </c>
      <c r="K686">
        <v>6.5424049999999996</v>
      </c>
      <c r="L686">
        <v>1.203749</v>
      </c>
      <c r="M686">
        <v>4.5229999999999997</v>
      </c>
      <c r="N686">
        <v>9.3759999999999994</v>
      </c>
      <c r="O686" t="s">
        <v>203</v>
      </c>
      <c r="P686" t="s">
        <v>1341</v>
      </c>
      <c r="Q686">
        <v>2.8330000000000002</v>
      </c>
      <c r="R686">
        <v>2.02</v>
      </c>
      <c r="S686">
        <v>8587</v>
      </c>
      <c r="T686">
        <v>1610</v>
      </c>
      <c r="U686">
        <v>5936</v>
      </c>
      <c r="V686">
        <v>12306</v>
      </c>
      <c r="W686">
        <v>902</v>
      </c>
      <c r="X686">
        <v>50</v>
      </c>
      <c r="Y686">
        <v>0</v>
      </c>
      <c r="Z686">
        <v>0</v>
      </c>
      <c r="AA686">
        <v>0</v>
      </c>
      <c r="AB686">
        <v>1</v>
      </c>
      <c r="AC686" t="s">
        <v>302</v>
      </c>
      <c r="AD686" t="s">
        <v>1343</v>
      </c>
      <c r="AE686">
        <v>2.1352291706000002</v>
      </c>
      <c r="AF686" t="s">
        <v>112</v>
      </c>
    </row>
    <row r="687" spans="1:32">
      <c r="A687" t="s">
        <v>1442</v>
      </c>
      <c r="B687">
        <v>2012</v>
      </c>
      <c r="C687" t="s">
        <v>1343</v>
      </c>
      <c r="D687" t="s">
        <v>131</v>
      </c>
      <c r="E687" t="s">
        <v>108</v>
      </c>
      <c r="F687" t="s">
        <v>108</v>
      </c>
      <c r="G687" t="s">
        <v>108</v>
      </c>
      <c r="H687" t="s">
        <v>108</v>
      </c>
      <c r="I687" t="s">
        <v>114</v>
      </c>
      <c r="J687" t="s">
        <v>108</v>
      </c>
      <c r="K687">
        <v>12.083633000000001</v>
      </c>
      <c r="L687">
        <v>1.9330769999999999</v>
      </c>
      <c r="M687">
        <v>8.7420000000000009</v>
      </c>
      <c r="N687">
        <v>16.472000000000001</v>
      </c>
      <c r="O687" t="s">
        <v>203</v>
      </c>
      <c r="P687" t="s">
        <v>1443</v>
      </c>
      <c r="Q687">
        <v>4.3879999999999999</v>
      </c>
      <c r="R687">
        <v>3.3420000000000001</v>
      </c>
      <c r="S687">
        <v>16294</v>
      </c>
      <c r="T687">
        <v>2644</v>
      </c>
      <c r="U687">
        <v>11788</v>
      </c>
      <c r="V687">
        <v>22212</v>
      </c>
      <c r="W687">
        <v>644</v>
      </c>
      <c r="X687">
        <v>59</v>
      </c>
      <c r="Y687">
        <v>0</v>
      </c>
      <c r="Z687">
        <v>0</v>
      </c>
      <c r="AA687">
        <v>0</v>
      </c>
      <c r="AB687">
        <v>1</v>
      </c>
      <c r="AC687" t="s">
        <v>270</v>
      </c>
      <c r="AD687" t="s">
        <v>1343</v>
      </c>
      <c r="AE687">
        <v>2.2617375414000001</v>
      </c>
      <c r="AF687" t="s">
        <v>112</v>
      </c>
    </row>
  </sheetData>
  <customSheetViews>
    <customSheetView guid="{22FD6F30-ED91-4FDC-B6DB-0E35C06A3AAF}" filter="1" showAutoFilter="1" topLeftCell="V1">
      <selection activeCell="A3294" sqref="A3294:XFD3294"/>
      <pageMargins left="0.7" right="0.7" top="0.75" bottom="0.75" header="0.3" footer="0.3"/>
      <autoFilter ref="A1:AF7443">
        <filterColumn colId="2">
          <filters>
            <filter val="quitline"/>
          </filters>
        </filterColumn>
      </autoFilter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Dashboard</vt:lpstr>
      <vt:lpstr>Lists</vt:lpstr>
      <vt:lpstr>Time_Trends_Data</vt:lpstr>
      <vt:lpstr>Time_Trends_Data</vt:lpstr>
    </vt:vector>
  </TitlesOfParts>
  <Company>Ministry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Tobacco Use 2012/13 tables: Time trends</dc:title>
  <dc:creator>Ministry of Health</dc:creator>
  <cp:lastModifiedBy>Ministry of Health</cp:lastModifiedBy>
  <dcterms:created xsi:type="dcterms:W3CDTF">2014-06-23T23:32:45Z</dcterms:created>
  <dcterms:modified xsi:type="dcterms:W3CDTF">2015-02-13T00:00:19Z</dcterms:modified>
</cp:coreProperties>
</file>