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A:\Cancer\Cancer Publication 2013\Reg 2013 tables\"/>
    </mc:Choice>
  </mc:AlternateContent>
  <workbookProtection workbookPassword="DF87" lockStructure="1"/>
  <bookViews>
    <workbookView xWindow="150" yWindow="-45" windowWidth="24675" windowHeight="11460" tabRatio="835"/>
  </bookViews>
  <sheets>
    <sheet name="Cover" sheetId="56" r:id="rId1"/>
    <sheet name="2013Regs_Top10" sheetId="55" r:id="rId2"/>
    <sheet name="L_Top10" sheetId="61" state="hidden" r:id="rId3"/>
    <sheet name="2013Regs_CancerGroup" sheetId="46" r:id="rId4"/>
    <sheet name="L_CancerGroup" sheetId="63" state="hidden" r:id="rId5"/>
    <sheet name="2013Regs_byDemo" sheetId="47" r:id="rId6"/>
    <sheet name="L_CancerbyDemo" sheetId="68" state="hidden" r:id="rId7"/>
    <sheet name="DefinedLists" sheetId="20" state="hidden" r:id="rId8"/>
    <sheet name="Coding table" sheetId="64" r:id="rId9"/>
  </sheets>
  <definedNames>
    <definedName name="_xlnm.Print_Area" localSheetId="5">'2013Regs_byDemo'!$B$2:$J$55</definedName>
    <definedName name="_xlnm.Print_Area" localSheetId="3">'2013Regs_CancerGroup'!$B$2:$K$23</definedName>
    <definedName name="_xlnm.Print_Area" localSheetId="1">'2013Regs_Top10'!$B$1:$M$25</definedName>
    <definedName name="_xlnm.Print_Area" localSheetId="8">'Coding table'!$A$1:$B$581</definedName>
  </definedNames>
  <calcPr calcId="152511"/>
</workbook>
</file>

<file path=xl/calcChain.xml><?xml version="1.0" encoding="utf-8"?>
<calcChain xmlns="http://schemas.openxmlformats.org/spreadsheetml/2006/main">
  <c r="BV3" i="55" l="1"/>
  <c r="A1658" i="61"/>
  <c r="A1659" i="61"/>
  <c r="A1660" i="61"/>
  <c r="A1661" i="61"/>
  <c r="A1662" i="61"/>
  <c r="A1663" i="61"/>
  <c r="A1664" i="61"/>
  <c r="A1665" i="61"/>
  <c r="A1666" i="61"/>
  <c r="A1667" i="61"/>
  <c r="A1668" i="61"/>
  <c r="A1669" i="61"/>
  <c r="A1670" i="61"/>
  <c r="A1671" i="61"/>
  <c r="A1672" i="61"/>
  <c r="A1673" i="61"/>
  <c r="A1674" i="61"/>
  <c r="A1675" i="61"/>
  <c r="A1676" i="61"/>
  <c r="A1677" i="61"/>
  <c r="A1678" i="61"/>
  <c r="A1679" i="61"/>
  <c r="A1680" i="61"/>
  <c r="A1681" i="61"/>
  <c r="A1682" i="61"/>
  <c r="A1683" i="61"/>
  <c r="A1684" i="61"/>
  <c r="A1685" i="61"/>
  <c r="A1686" i="61"/>
  <c r="A1687" i="61"/>
  <c r="A1688" i="61"/>
  <c r="A1689" i="61"/>
  <c r="A1690" i="61"/>
  <c r="A1691" i="61"/>
  <c r="A1692" i="61"/>
  <c r="A1693" i="61"/>
  <c r="A1694" i="61"/>
  <c r="A1695" i="61"/>
  <c r="A1696" i="61"/>
  <c r="A1697" i="61"/>
  <c r="A1698" i="61"/>
  <c r="A1699" i="61"/>
  <c r="A1700" i="61"/>
  <c r="A1701" i="61"/>
  <c r="A1702" i="61"/>
  <c r="A1703" i="61"/>
  <c r="A1704" i="61"/>
  <c r="A1705" i="61"/>
  <c r="A1706" i="61"/>
  <c r="A1707" i="61"/>
  <c r="A1708" i="61"/>
  <c r="A1709" i="61"/>
  <c r="A1710" i="61"/>
  <c r="A1711" i="61"/>
  <c r="A1712" i="61"/>
  <c r="A1713" i="61"/>
  <c r="A1714" i="61"/>
  <c r="A1715" i="61"/>
  <c r="A1716" i="61"/>
  <c r="A1717" i="61"/>
  <c r="A1718" i="61"/>
  <c r="A1719" i="61"/>
  <c r="A1720" i="61"/>
  <c r="A1721" i="61"/>
  <c r="A1722" i="61"/>
  <c r="A1723" i="61"/>
  <c r="A1724" i="61"/>
  <c r="A1725" i="61"/>
  <c r="A1726" i="61"/>
  <c r="A1727" i="61"/>
  <c r="A1728" i="61"/>
  <c r="A1729" i="61"/>
  <c r="A1730" i="61"/>
  <c r="A1731" i="61"/>
  <c r="A1732" i="61"/>
  <c r="A1733" i="61"/>
  <c r="A1734" i="61"/>
  <c r="A1735" i="61"/>
  <c r="A1736" i="61"/>
  <c r="A1737" i="61"/>
  <c r="A1738" i="61"/>
  <c r="A1739" i="61"/>
  <c r="A1740" i="61"/>
  <c r="A1741" i="61"/>
  <c r="A1742" i="61"/>
  <c r="A1743" i="61"/>
  <c r="A1744" i="61"/>
  <c r="A1745" i="61"/>
  <c r="A1746" i="61"/>
  <c r="A1657" i="61"/>
  <c r="A1567" i="61"/>
  <c r="A1568" i="61"/>
  <c r="A1569" i="61"/>
  <c r="A1570" i="61"/>
  <c r="A1571" i="61"/>
  <c r="A1572" i="61"/>
  <c r="A1573" i="61"/>
  <c r="A1574" i="61"/>
  <c r="A1575" i="61"/>
  <c r="A1576" i="61"/>
  <c r="A1577" i="61"/>
  <c r="A1578" i="61"/>
  <c r="A1579" i="61"/>
  <c r="A1580" i="61"/>
  <c r="A1581" i="61"/>
  <c r="A1582" i="61"/>
  <c r="A1583" i="61"/>
  <c r="A1584" i="61"/>
  <c r="A1585" i="61"/>
  <c r="A1586" i="61"/>
  <c r="A1587" i="61"/>
  <c r="A1588" i="61"/>
  <c r="A1589" i="61"/>
  <c r="A1590" i="61"/>
  <c r="A1591" i="61"/>
  <c r="A1592" i="61"/>
  <c r="A1593" i="61"/>
  <c r="A1594" i="61"/>
  <c r="A1595" i="61"/>
  <c r="A1596" i="61"/>
  <c r="A1597" i="61"/>
  <c r="A1598" i="61"/>
  <c r="A1599" i="61"/>
  <c r="A1600" i="61"/>
  <c r="A1601" i="61"/>
  <c r="A1602" i="61"/>
  <c r="A1603" i="61"/>
  <c r="A1604" i="61"/>
  <c r="A1605" i="61"/>
  <c r="A1606" i="61"/>
  <c r="A1607" i="61"/>
  <c r="A1608" i="61"/>
  <c r="A1609" i="61"/>
  <c r="A1610" i="61"/>
  <c r="A1611" i="61"/>
  <c r="A1612" i="61"/>
  <c r="A1613" i="61"/>
  <c r="A1614" i="61"/>
  <c r="A1615" i="61"/>
  <c r="A1616" i="61"/>
  <c r="A1617" i="61"/>
  <c r="A1618" i="61"/>
  <c r="A1619" i="61"/>
  <c r="A1620" i="61"/>
  <c r="A1621" i="61"/>
  <c r="A1622" i="61"/>
  <c r="A1623" i="61"/>
  <c r="A1624" i="61"/>
  <c r="A1625" i="61"/>
  <c r="A1626" i="61"/>
  <c r="A1627" i="61"/>
  <c r="A1628" i="61"/>
  <c r="A1629" i="61"/>
  <c r="A1630" i="61"/>
  <c r="A1631" i="61"/>
  <c r="A1632" i="61"/>
  <c r="A1633" i="61"/>
  <c r="A1634" i="61"/>
  <c r="A1635" i="61"/>
  <c r="A1636" i="61"/>
  <c r="A1637" i="61"/>
  <c r="A1638" i="61"/>
  <c r="A1639" i="61"/>
  <c r="A1640" i="61"/>
  <c r="A1641" i="61"/>
  <c r="A1642" i="61"/>
  <c r="A1643" i="61"/>
  <c r="A1644" i="61"/>
  <c r="A1645" i="61"/>
  <c r="A1646" i="61"/>
  <c r="A1647" i="61"/>
  <c r="A1648" i="61"/>
  <c r="A1649" i="61"/>
  <c r="A1650" i="61"/>
  <c r="A1651" i="61"/>
  <c r="A1652" i="61"/>
  <c r="A1653" i="61"/>
  <c r="A1654" i="61"/>
  <c r="A1655" i="61"/>
  <c r="A1656" i="61"/>
  <c r="A1566" i="61"/>
  <c r="A1565" i="61" l="1"/>
  <c r="A5672" i="68" l="1"/>
  <c r="A5673" i="68"/>
  <c r="A5674" i="68"/>
  <c r="A5675" i="68"/>
  <c r="A5676" i="68"/>
  <c r="A5677" i="68"/>
  <c r="A5678" i="68"/>
  <c r="A5679" i="68"/>
  <c r="A5680" i="68"/>
  <c r="A5681" i="68"/>
  <c r="A5682" i="68"/>
  <c r="A5683" i="68"/>
  <c r="A5684" i="68"/>
  <c r="A5685" i="68"/>
  <c r="A5686" i="68"/>
  <c r="A5687" i="68"/>
  <c r="A5688" i="68"/>
  <c r="A5689" i="68"/>
  <c r="A5690" i="68"/>
  <c r="A5691" i="68"/>
  <c r="A5692" i="68"/>
  <c r="A5693" i="68"/>
  <c r="A5694" i="68"/>
  <c r="A5695" i="68"/>
  <c r="A5696" i="68"/>
  <c r="A5697" i="68"/>
  <c r="A5698" i="68"/>
  <c r="A5699" i="68"/>
  <c r="A5700" i="68"/>
  <c r="A5701" i="68"/>
  <c r="A5702" i="68"/>
  <c r="A5703" i="68"/>
  <c r="A5704" i="68"/>
  <c r="A5705" i="68"/>
  <c r="A5706" i="68"/>
  <c r="A5707" i="68"/>
  <c r="A5708" i="68"/>
  <c r="A5709" i="68"/>
  <c r="A5710" i="68"/>
  <c r="A5711" i="68"/>
  <c r="A5712" i="68"/>
  <c r="A5713" i="68"/>
  <c r="A5714" i="68"/>
  <c r="A5715" i="68"/>
  <c r="A5716" i="68"/>
  <c r="A5717" i="68"/>
  <c r="A5718" i="68"/>
  <c r="A5719" i="68"/>
  <c r="A5720" i="68"/>
  <c r="A5721" i="68"/>
  <c r="A5722" i="68"/>
  <c r="A5723" i="68"/>
  <c r="A5724" i="68"/>
  <c r="A5725" i="68"/>
  <c r="A5726" i="68"/>
  <c r="A5727" i="68"/>
  <c r="A5728" i="68"/>
  <c r="A5729" i="68"/>
  <c r="A5730" i="68"/>
  <c r="A5731" i="68"/>
  <c r="A5732" i="68"/>
  <c r="A5733" i="68"/>
  <c r="A5734" i="68"/>
  <c r="A5735" i="68"/>
  <c r="A5736" i="68"/>
  <c r="A5737" i="68"/>
  <c r="A5738" i="68"/>
  <c r="A5739" i="68"/>
  <c r="A5740" i="68"/>
  <c r="A5741" i="68"/>
  <c r="A5742" i="68"/>
  <c r="A5743" i="68"/>
  <c r="A5744" i="68"/>
  <c r="A5745" i="68"/>
  <c r="A5746" i="68"/>
  <c r="A5747" i="68"/>
  <c r="A5748" i="68"/>
  <c r="A5749" i="68"/>
  <c r="A5750" i="68"/>
  <c r="A5751" i="68"/>
  <c r="A5752" i="68"/>
  <c r="A5753" i="68"/>
  <c r="A5754" i="68"/>
  <c r="A5755" i="68"/>
  <c r="A5756" i="68"/>
  <c r="A5757" i="68"/>
  <c r="A5758" i="68"/>
  <c r="A5759" i="68"/>
  <c r="A5760" i="68"/>
  <c r="A5761" i="68"/>
  <c r="A5762" i="68"/>
  <c r="A5763" i="68"/>
  <c r="A5764" i="68"/>
  <c r="A5765" i="68"/>
  <c r="A5766" i="68"/>
  <c r="A5767" i="68"/>
  <c r="A5768" i="68"/>
  <c r="A5769" i="68"/>
  <c r="A5770" i="68"/>
  <c r="A5771" i="68"/>
  <c r="A5772" i="68"/>
  <c r="A5773" i="68"/>
  <c r="A5774" i="68"/>
  <c r="A5775" i="68"/>
  <c r="A5776" i="68"/>
  <c r="A5777" i="68"/>
  <c r="A5778" i="68"/>
  <c r="A5779" i="68"/>
  <c r="A5780" i="68"/>
  <c r="A5781" i="68"/>
  <c r="A5782" i="68"/>
  <c r="A5783" i="68"/>
  <c r="A5784" i="68"/>
  <c r="A5785" i="68"/>
  <c r="A5786" i="68"/>
  <c r="A5787" i="68"/>
  <c r="A5788" i="68"/>
  <c r="A5789" i="68"/>
  <c r="A5790" i="68"/>
  <c r="A5791" i="68"/>
  <c r="A5792" i="68"/>
  <c r="A5793" i="68"/>
  <c r="A5794" i="68"/>
  <c r="A5795" i="68"/>
  <c r="A5796" i="68"/>
  <c r="A5797" i="68"/>
  <c r="A5798" i="68"/>
  <c r="A5799" i="68"/>
  <c r="A5800" i="68"/>
  <c r="A5801" i="68"/>
  <c r="A5802" i="68"/>
  <c r="A5803" i="68"/>
  <c r="A5804" i="68"/>
  <c r="A5805" i="68"/>
  <c r="A5806" i="68"/>
  <c r="A5807" i="68"/>
  <c r="A5808" i="68"/>
  <c r="A5809" i="68"/>
  <c r="A5810" i="68"/>
  <c r="A5811" i="68"/>
  <c r="A5812" i="68"/>
  <c r="A5813" i="68"/>
  <c r="A5814" i="68"/>
  <c r="A5815" i="68"/>
  <c r="A5816" i="68"/>
  <c r="A5817" i="68"/>
  <c r="A5818" i="68"/>
  <c r="A5819" i="68"/>
  <c r="A5820" i="68"/>
  <c r="A5821" i="68"/>
  <c r="A5822" i="68"/>
  <c r="A5823" i="68"/>
  <c r="A5824" i="68"/>
  <c r="A5825" i="68"/>
  <c r="A5826" i="68"/>
  <c r="A5827" i="68"/>
  <c r="A5828" i="68"/>
  <c r="A5829" i="68"/>
  <c r="A5830" i="68"/>
  <c r="A5831" i="68"/>
  <c r="A5832" i="68"/>
  <c r="A5833" i="68"/>
  <c r="A5834" i="68"/>
  <c r="A5835" i="68"/>
  <c r="A5836" i="68"/>
  <c r="A5837" i="68"/>
  <c r="A5838" i="68"/>
  <c r="A5839" i="68"/>
  <c r="A5840" i="68"/>
  <c r="A5841" i="68"/>
  <c r="A5842" i="68"/>
  <c r="A5843" i="68"/>
  <c r="A5844" i="68"/>
  <c r="A5845" i="68"/>
  <c r="A5846" i="68"/>
  <c r="A5847" i="68"/>
  <c r="A5848" i="68"/>
  <c r="A5849" i="68"/>
  <c r="A5850" i="68"/>
  <c r="A5851" i="68"/>
  <c r="A5852" i="68"/>
  <c r="A5853" i="68"/>
  <c r="A5854" i="68"/>
  <c r="A5855" i="68"/>
  <c r="A5856" i="68"/>
  <c r="A5857" i="68"/>
  <c r="A5858" i="68"/>
  <c r="A5859" i="68"/>
  <c r="A5860" i="68"/>
  <c r="A5861" i="68"/>
  <c r="A5862" i="68"/>
  <c r="A5863" i="68"/>
  <c r="A5864" i="68"/>
  <c r="A5865" i="68"/>
  <c r="A5866" i="68"/>
  <c r="A5867" i="68"/>
  <c r="A5868" i="68"/>
  <c r="A5869" i="68"/>
  <c r="A5870" i="68"/>
  <c r="A5871" i="68"/>
  <c r="A5872" i="68"/>
  <c r="A5873" i="68"/>
  <c r="A5874" i="68"/>
  <c r="A5875" i="68"/>
  <c r="A5876" i="68"/>
  <c r="A5877" i="68"/>
  <c r="A5878" i="68"/>
  <c r="A5879" i="68"/>
  <c r="A5880" i="68"/>
  <c r="A5881" i="68"/>
  <c r="A5882" i="68"/>
  <c r="A5883" i="68"/>
  <c r="A5884" i="68"/>
  <c r="A5885" i="68"/>
  <c r="A5886" i="68"/>
  <c r="A5887" i="68"/>
  <c r="A5888" i="68"/>
  <c r="A5889" i="68"/>
  <c r="A5890" i="68"/>
  <c r="A5891" i="68"/>
  <c r="A5892" i="68"/>
  <c r="A5893" i="68"/>
  <c r="A5894" i="68"/>
  <c r="A5895" i="68"/>
  <c r="A5896" i="68"/>
  <c r="A5897" i="68"/>
  <c r="A5898" i="68"/>
  <c r="A5899" i="68"/>
  <c r="A5900" i="68"/>
  <c r="A5901" i="68"/>
  <c r="A5902" i="68"/>
  <c r="A5903" i="68"/>
  <c r="A5904" i="68"/>
  <c r="A5905" i="68"/>
  <c r="A5197" i="68"/>
  <c r="A5198" i="68"/>
  <c r="A5199" i="68"/>
  <c r="A5200" i="68"/>
  <c r="A5201" i="68"/>
  <c r="A5202" i="68"/>
  <c r="A5203" i="68"/>
  <c r="A5204" i="68"/>
  <c r="A5205" i="68"/>
  <c r="A5206" i="68"/>
  <c r="A5207" i="68"/>
  <c r="A5208" i="68"/>
  <c r="A5209" i="68"/>
  <c r="A5210" i="68"/>
  <c r="A5211" i="68"/>
  <c r="A5212" i="68"/>
  <c r="A5213" i="68"/>
  <c r="A5214" i="68"/>
  <c r="A5215" i="68"/>
  <c r="A5216" i="68"/>
  <c r="A5217" i="68"/>
  <c r="A5218" i="68"/>
  <c r="A5219" i="68"/>
  <c r="A5220" i="68"/>
  <c r="A5221" i="68"/>
  <c r="A5222" i="68"/>
  <c r="A5223" i="68"/>
  <c r="A5224" i="68"/>
  <c r="A5225" i="68"/>
  <c r="A5226" i="68"/>
  <c r="A5227" i="68"/>
  <c r="A5228" i="68"/>
  <c r="A5229" i="68"/>
  <c r="A5230" i="68"/>
  <c r="A5231" i="68"/>
  <c r="A5232" i="68"/>
  <c r="A5233" i="68"/>
  <c r="A5234" i="68"/>
  <c r="A5235" i="68"/>
  <c r="A5236" i="68"/>
  <c r="A5237" i="68"/>
  <c r="A5238" i="68"/>
  <c r="A5239" i="68"/>
  <c r="A5240" i="68"/>
  <c r="A5241" i="68"/>
  <c r="A5242" i="68"/>
  <c r="A5243" i="68"/>
  <c r="A5244" i="68"/>
  <c r="A5245" i="68"/>
  <c r="A5246" i="68"/>
  <c r="A5247" i="68"/>
  <c r="A5248" i="68"/>
  <c r="A5249" i="68"/>
  <c r="A5250" i="68"/>
  <c r="A5251" i="68"/>
  <c r="A5252" i="68"/>
  <c r="A5253" i="68"/>
  <c r="A5254" i="68"/>
  <c r="A5255" i="68"/>
  <c r="A5256" i="68"/>
  <c r="A5257" i="68"/>
  <c r="A5258" i="68"/>
  <c r="A5259" i="68"/>
  <c r="A5260" i="68"/>
  <c r="A5261" i="68"/>
  <c r="A5262" i="68"/>
  <c r="A5263" i="68"/>
  <c r="A5264" i="68"/>
  <c r="A5265" i="68"/>
  <c r="A5266" i="68"/>
  <c r="A5267" i="68"/>
  <c r="A5268" i="68"/>
  <c r="A5269" i="68"/>
  <c r="A5270" i="68"/>
  <c r="A5271" i="68"/>
  <c r="A5272" i="68"/>
  <c r="A5273" i="68"/>
  <c r="A5274" i="68"/>
  <c r="A5275" i="68"/>
  <c r="A5276" i="68"/>
  <c r="A5277" i="68"/>
  <c r="A5278" i="68"/>
  <c r="A5279" i="68"/>
  <c r="A5280" i="68"/>
  <c r="A5281" i="68"/>
  <c r="A5282" i="68"/>
  <c r="A5283" i="68"/>
  <c r="A5284" i="68"/>
  <c r="A5285" i="68"/>
  <c r="A5286" i="68"/>
  <c r="A5287" i="68"/>
  <c r="A5288" i="68"/>
  <c r="A5289" i="68"/>
  <c r="A5290" i="68"/>
  <c r="A5291" i="68"/>
  <c r="A5292" i="68"/>
  <c r="A5293" i="68"/>
  <c r="A5294" i="68"/>
  <c r="A5295" i="68"/>
  <c r="A5296" i="68"/>
  <c r="A5297" i="68"/>
  <c r="A5298" i="68"/>
  <c r="A5299" i="68"/>
  <c r="A5300" i="68"/>
  <c r="A5301" i="68"/>
  <c r="A5302" i="68"/>
  <c r="A5303" i="68"/>
  <c r="A5304" i="68"/>
  <c r="A5305" i="68"/>
  <c r="A5306" i="68"/>
  <c r="A5307" i="68"/>
  <c r="A5308" i="68"/>
  <c r="A5309" i="68"/>
  <c r="A5310" i="68"/>
  <c r="A5311" i="68"/>
  <c r="A5312" i="68"/>
  <c r="A5313" i="68"/>
  <c r="A5314" i="68"/>
  <c r="A5315" i="68"/>
  <c r="A5316" i="68"/>
  <c r="A5317" i="68"/>
  <c r="A5318" i="68"/>
  <c r="A5319" i="68"/>
  <c r="A5320" i="68"/>
  <c r="A5321" i="68"/>
  <c r="A5322" i="68"/>
  <c r="A5323" i="68"/>
  <c r="A5324" i="68"/>
  <c r="A5325" i="68"/>
  <c r="A5326" i="68"/>
  <c r="A5327" i="68"/>
  <c r="A5328" i="68"/>
  <c r="A5329" i="68"/>
  <c r="A5330" i="68"/>
  <c r="A5331" i="68"/>
  <c r="A5332" i="68"/>
  <c r="A5333" i="68"/>
  <c r="A5334" i="68"/>
  <c r="A5335" i="68"/>
  <c r="A5336" i="68"/>
  <c r="A5337" i="68"/>
  <c r="A5338" i="68"/>
  <c r="A5339" i="68"/>
  <c r="A5340" i="68"/>
  <c r="A5341" i="68"/>
  <c r="A5342" i="68"/>
  <c r="A5343" i="68"/>
  <c r="A5344" i="68"/>
  <c r="A5345" i="68"/>
  <c r="A5346" i="68"/>
  <c r="A5347" i="68"/>
  <c r="A5348" i="68"/>
  <c r="A5349" i="68"/>
  <c r="A5350" i="68"/>
  <c r="A5351" i="68"/>
  <c r="A5352" i="68"/>
  <c r="A5353" i="68"/>
  <c r="A5354" i="68"/>
  <c r="A5355" i="68"/>
  <c r="A5356" i="68"/>
  <c r="A5357" i="68"/>
  <c r="A5358" i="68"/>
  <c r="A5359" i="68"/>
  <c r="A5360" i="68"/>
  <c r="A5361" i="68"/>
  <c r="A5362" i="68"/>
  <c r="A5363" i="68"/>
  <c r="A5364" i="68"/>
  <c r="A5365" i="68"/>
  <c r="A5366" i="68"/>
  <c r="A5367" i="68"/>
  <c r="A5368" i="68"/>
  <c r="A5369" i="68"/>
  <c r="A5370" i="68"/>
  <c r="A5371" i="68"/>
  <c r="A5372" i="68"/>
  <c r="A5373" i="68"/>
  <c r="A5374" i="68"/>
  <c r="A5375" i="68"/>
  <c r="A5376" i="68"/>
  <c r="A5377" i="68"/>
  <c r="A5378" i="68"/>
  <c r="A5379" i="68"/>
  <c r="A5380" i="68"/>
  <c r="A5381" i="68"/>
  <c r="A5382" i="68"/>
  <c r="A5383" i="68"/>
  <c r="A5384" i="68"/>
  <c r="A5385" i="68"/>
  <c r="A5386" i="68"/>
  <c r="A5387" i="68"/>
  <c r="A5388" i="68"/>
  <c r="A5389" i="68"/>
  <c r="A5390" i="68"/>
  <c r="A5391" i="68"/>
  <c r="A5392" i="68"/>
  <c r="A5393" i="68"/>
  <c r="A5394" i="68"/>
  <c r="A5395" i="68"/>
  <c r="A5396" i="68"/>
  <c r="A5397" i="68"/>
  <c r="A5398" i="68"/>
  <c r="A5399" i="68"/>
  <c r="A5400" i="68"/>
  <c r="A5401" i="68"/>
  <c r="A5402" i="68"/>
  <c r="A5403" i="68"/>
  <c r="A5404" i="68"/>
  <c r="A5405" i="68"/>
  <c r="A5406" i="68"/>
  <c r="A5407" i="68"/>
  <c r="A5408" i="68"/>
  <c r="A5409" i="68"/>
  <c r="A5410" i="68"/>
  <c r="A5411" i="68"/>
  <c r="A5412" i="68"/>
  <c r="A5413" i="68"/>
  <c r="A5414" i="68"/>
  <c r="A5415" i="68"/>
  <c r="A5416" i="68"/>
  <c r="A5417" i="68"/>
  <c r="A5418" i="68"/>
  <c r="A5419" i="68"/>
  <c r="A5420" i="68"/>
  <c r="A5421" i="68"/>
  <c r="A5422" i="68"/>
  <c r="A5423" i="68"/>
  <c r="A5424" i="68"/>
  <c r="A5425" i="68"/>
  <c r="A5426" i="68"/>
  <c r="A5427" i="68"/>
  <c r="A5428" i="68"/>
  <c r="A5429" i="68"/>
  <c r="A5430" i="68"/>
  <c r="A5431" i="68"/>
  <c r="A5432" i="68"/>
  <c r="A5433" i="68"/>
  <c r="A5434" i="68"/>
  <c r="A5435" i="68"/>
  <c r="A5436" i="68"/>
  <c r="A5437" i="68"/>
  <c r="A5438" i="68"/>
  <c r="A5439" i="68"/>
  <c r="A5440" i="68"/>
  <c r="A5441" i="68"/>
  <c r="A5442" i="68"/>
  <c r="A5443" i="68"/>
  <c r="A5444" i="68"/>
  <c r="A5445" i="68"/>
  <c r="A5446" i="68"/>
  <c r="A5447" i="68"/>
  <c r="A5448" i="68"/>
  <c r="A5449" i="68"/>
  <c r="A5450" i="68"/>
  <c r="A5451" i="68"/>
  <c r="A5452" i="68"/>
  <c r="A5453" i="68"/>
  <c r="A5454" i="68"/>
  <c r="A5455" i="68"/>
  <c r="A5456" i="68"/>
  <c r="A5457" i="68"/>
  <c r="A5458" i="68"/>
  <c r="A5459" i="68"/>
  <c r="A5460" i="68"/>
  <c r="A5461" i="68"/>
  <c r="A5462" i="68"/>
  <c r="A5463" i="68"/>
  <c r="A5464" i="68"/>
  <c r="A5465" i="68"/>
  <c r="A5466" i="68"/>
  <c r="A5467" i="68"/>
  <c r="A5468" i="68"/>
  <c r="A5469" i="68"/>
  <c r="A5470" i="68"/>
  <c r="A5471" i="68"/>
  <c r="A5472" i="68"/>
  <c r="A5473" i="68"/>
  <c r="A5474" i="68"/>
  <c r="A5475" i="68"/>
  <c r="A5476" i="68"/>
  <c r="A5477" i="68"/>
  <c r="A5478" i="68"/>
  <c r="A5479" i="68"/>
  <c r="A5480" i="68"/>
  <c r="A5481" i="68"/>
  <c r="A5482" i="68"/>
  <c r="A5483" i="68"/>
  <c r="A5484" i="68"/>
  <c r="A5485" i="68"/>
  <c r="A5486" i="68"/>
  <c r="A5487" i="68"/>
  <c r="A5488" i="68"/>
  <c r="A5489" i="68"/>
  <c r="A5490" i="68"/>
  <c r="A5491" i="68"/>
  <c r="A5492" i="68"/>
  <c r="A5493" i="68"/>
  <c r="A5494" i="68"/>
  <c r="A5495" i="68"/>
  <c r="A5496" i="68"/>
  <c r="A5497" i="68"/>
  <c r="A5498" i="68"/>
  <c r="A5499" i="68"/>
  <c r="A5500" i="68"/>
  <c r="A5501" i="68"/>
  <c r="A5502" i="68"/>
  <c r="A5503" i="68"/>
  <c r="A5504" i="68"/>
  <c r="A5505" i="68"/>
  <c r="A5506" i="68"/>
  <c r="A5507" i="68"/>
  <c r="A5508" i="68"/>
  <c r="A5509" i="68"/>
  <c r="A5510" i="68"/>
  <c r="A5511" i="68"/>
  <c r="A5512" i="68"/>
  <c r="A5513" i="68"/>
  <c r="A5514" i="68"/>
  <c r="A5515" i="68"/>
  <c r="A5516" i="68"/>
  <c r="A5517" i="68"/>
  <c r="A5518" i="68"/>
  <c r="A5519" i="68"/>
  <c r="A5520" i="68"/>
  <c r="A5521" i="68"/>
  <c r="A5522" i="68"/>
  <c r="A5523" i="68"/>
  <c r="A5524" i="68"/>
  <c r="A5525" i="68"/>
  <c r="A5526" i="68"/>
  <c r="A5527" i="68"/>
  <c r="A5528" i="68"/>
  <c r="A5529" i="68"/>
  <c r="A5530" i="68"/>
  <c r="A5531" i="68"/>
  <c r="A5532" i="68"/>
  <c r="A5533" i="68"/>
  <c r="A5534" i="68"/>
  <c r="A5535" i="68"/>
  <c r="A5536" i="68"/>
  <c r="A5537" i="68"/>
  <c r="A5538" i="68"/>
  <c r="A5539" i="68"/>
  <c r="A5540" i="68"/>
  <c r="A5541" i="68"/>
  <c r="A5542" i="68"/>
  <c r="A5543" i="68"/>
  <c r="A5544" i="68"/>
  <c r="A5545" i="68"/>
  <c r="A5546" i="68"/>
  <c r="A5547" i="68"/>
  <c r="A5548" i="68"/>
  <c r="A5549" i="68"/>
  <c r="A5550" i="68"/>
  <c r="A5551" i="68"/>
  <c r="A5552" i="68"/>
  <c r="A5553" i="68"/>
  <c r="A5554" i="68"/>
  <c r="A5555" i="68"/>
  <c r="A5556" i="68"/>
  <c r="A5557" i="68"/>
  <c r="A5558" i="68"/>
  <c r="A5559" i="68"/>
  <c r="A5560" i="68"/>
  <c r="A5561" i="68"/>
  <c r="A5562" i="68"/>
  <c r="A5563" i="68"/>
  <c r="A5564" i="68"/>
  <c r="A5565" i="68"/>
  <c r="A5566" i="68"/>
  <c r="A5567" i="68"/>
  <c r="A5568" i="68"/>
  <c r="A5569" i="68"/>
  <c r="A5570" i="68"/>
  <c r="A5571" i="68"/>
  <c r="A5572" i="68"/>
  <c r="A5573" i="68"/>
  <c r="A5574" i="68"/>
  <c r="A5575" i="68"/>
  <c r="A5576" i="68"/>
  <c r="A5577" i="68"/>
  <c r="A5578" i="68"/>
  <c r="A5579" i="68"/>
  <c r="A5580" i="68"/>
  <c r="A5581" i="68"/>
  <c r="A5582" i="68"/>
  <c r="A5583" i="68"/>
  <c r="A5584" i="68"/>
  <c r="A5585" i="68"/>
  <c r="A5586" i="68"/>
  <c r="A5587" i="68"/>
  <c r="A5588" i="68"/>
  <c r="A5589" i="68"/>
  <c r="A5590" i="68"/>
  <c r="A5591" i="68"/>
  <c r="A5592" i="68"/>
  <c r="A5593" i="68"/>
  <c r="A5594" i="68"/>
  <c r="A5595" i="68"/>
  <c r="A5596" i="68"/>
  <c r="A5597" i="68"/>
  <c r="A5598" i="68"/>
  <c r="A5599" i="68"/>
  <c r="A5600" i="68"/>
  <c r="A5601" i="68"/>
  <c r="A5602" i="68"/>
  <c r="A5603" i="68"/>
  <c r="A5604" i="68"/>
  <c r="A5605" i="68"/>
  <c r="A5606" i="68"/>
  <c r="A5607" i="68"/>
  <c r="A5608" i="68"/>
  <c r="A5609" i="68"/>
  <c r="A5610" i="68"/>
  <c r="A5611" i="68"/>
  <c r="A5612" i="68"/>
  <c r="A5613" i="68"/>
  <c r="A5614" i="68"/>
  <c r="A5615" i="68"/>
  <c r="A5616" i="68"/>
  <c r="A5617" i="68"/>
  <c r="A5618" i="68"/>
  <c r="A5619" i="68"/>
  <c r="A5620" i="68"/>
  <c r="A5621" i="68"/>
  <c r="A5622" i="68"/>
  <c r="A5623" i="68"/>
  <c r="A5624" i="68"/>
  <c r="A5625" i="68"/>
  <c r="A5626" i="68"/>
  <c r="A5627" i="68"/>
  <c r="A5628" i="68"/>
  <c r="A5629" i="68"/>
  <c r="A5630" i="68"/>
  <c r="A5631" i="68"/>
  <c r="A5632" i="68"/>
  <c r="A5633" i="68"/>
  <c r="A5634" i="68"/>
  <c r="A5635" i="68"/>
  <c r="A5636" i="68"/>
  <c r="A5637" i="68"/>
  <c r="A5638" i="68"/>
  <c r="A5639" i="68"/>
  <c r="A5640" i="68"/>
  <c r="A5641" i="68"/>
  <c r="A5642" i="68"/>
  <c r="A5643" i="68"/>
  <c r="A5644" i="68"/>
  <c r="A5645" i="68"/>
  <c r="A5646" i="68"/>
  <c r="A5647" i="68"/>
  <c r="A5648" i="68"/>
  <c r="A5649" i="68"/>
  <c r="A5650" i="68"/>
  <c r="A5651" i="68"/>
  <c r="A5652" i="68"/>
  <c r="A5653" i="68"/>
  <c r="A5654" i="68"/>
  <c r="A5655" i="68"/>
  <c r="A5656" i="68"/>
  <c r="A5657" i="68"/>
  <c r="A5658" i="68"/>
  <c r="A5659" i="68"/>
  <c r="A5660" i="68"/>
  <c r="A5661" i="68"/>
  <c r="A5662" i="68"/>
  <c r="A5663" i="68"/>
  <c r="A5664" i="68"/>
  <c r="A5665" i="68"/>
  <c r="A5666" i="68"/>
  <c r="A5667" i="68"/>
  <c r="A5668" i="68"/>
  <c r="A5669" i="68"/>
  <c r="A5670" i="68"/>
  <c r="A5671" i="68"/>
  <c r="A5196" i="68"/>
  <c r="A2212" i="68" l="1"/>
  <c r="A2213" i="68"/>
  <c r="A2214" i="68"/>
  <c r="A2215" i="68"/>
  <c r="A2216" i="68"/>
  <c r="A2217" i="68"/>
  <c r="A2218" i="68"/>
  <c r="A2219" i="68"/>
  <c r="A2220" i="68"/>
  <c r="A2221" i="68"/>
  <c r="A2222" i="68"/>
  <c r="A2223" i="68"/>
  <c r="A2224" i="68"/>
  <c r="A2225" i="68"/>
  <c r="A2226" i="68"/>
  <c r="A2227" i="68"/>
  <c r="A2228" i="68"/>
  <c r="A2229" i="68"/>
  <c r="A2230" i="68"/>
  <c r="A2231" i="68"/>
  <c r="A2232" i="68"/>
  <c r="A2233" i="68"/>
  <c r="A2234" i="68"/>
  <c r="A2235" i="68"/>
  <c r="A2236" i="68"/>
  <c r="A2237" i="68"/>
  <c r="A2238" i="68"/>
  <c r="A2239" i="68"/>
  <c r="A2240" i="68"/>
  <c r="A2241" i="68"/>
  <c r="A2242" i="68"/>
  <c r="A2243" i="68"/>
  <c r="A2244" i="68"/>
  <c r="A2245" i="68"/>
  <c r="A2246" i="68"/>
  <c r="A2247" i="68"/>
  <c r="A2248" i="68"/>
  <c r="A2249" i="68"/>
  <c r="A2250" i="68"/>
  <c r="A2251" i="68"/>
  <c r="A2252" i="68"/>
  <c r="A2253" i="68"/>
  <c r="A2254" i="68"/>
  <c r="A2255" i="68"/>
  <c r="A2256" i="68"/>
  <c r="A2257" i="68"/>
  <c r="A2258" i="68"/>
  <c r="A2259" i="68"/>
  <c r="A2260" i="68"/>
  <c r="A2261" i="68"/>
  <c r="A2262" i="68"/>
  <c r="A2263" i="68"/>
  <c r="A2264" i="68"/>
  <c r="A2265" i="68"/>
  <c r="A2266" i="68"/>
  <c r="A2267" i="68"/>
  <c r="A2268" i="68"/>
  <c r="A2269" i="68"/>
  <c r="A2270" i="68"/>
  <c r="A2271" i="68"/>
  <c r="A2272" i="68"/>
  <c r="A2273" i="68"/>
  <c r="A2274" i="68"/>
  <c r="A2275" i="68"/>
  <c r="A2276" i="68"/>
  <c r="A2277" i="68"/>
  <c r="A2278" i="68"/>
  <c r="A2279" i="68"/>
  <c r="A2280" i="68"/>
  <c r="A2281" i="68"/>
  <c r="A2282" i="68"/>
  <c r="A2283" i="68"/>
  <c r="A2284" i="68"/>
  <c r="A2285" i="68"/>
  <c r="A2286" i="68"/>
  <c r="A2287" i="68"/>
  <c r="A2288" i="68"/>
  <c r="A2289" i="68"/>
  <c r="A2290" i="68"/>
  <c r="A2291" i="68"/>
  <c r="A2292" i="68"/>
  <c r="A2293" i="68"/>
  <c r="A2294" i="68"/>
  <c r="A2295" i="68"/>
  <c r="A2296" i="68"/>
  <c r="A2297" i="68"/>
  <c r="A2298" i="68"/>
  <c r="A2299" i="68"/>
  <c r="A2300" i="68"/>
  <c r="A2301" i="68"/>
  <c r="A2302" i="68"/>
  <c r="A2303" i="68"/>
  <c r="A2304" i="68"/>
  <c r="A2305" i="68"/>
  <c r="A2306" i="68"/>
  <c r="A2307" i="68"/>
  <c r="A2308" i="68"/>
  <c r="A2309" i="68"/>
  <c r="A2310" i="68"/>
  <c r="A2311" i="68"/>
  <c r="A2312" i="68"/>
  <c r="A2313" i="68"/>
  <c r="A2314" i="68"/>
  <c r="A2315" i="68"/>
  <c r="A2316" i="68"/>
  <c r="A2317" i="68"/>
  <c r="A2318" i="68"/>
  <c r="A2319" i="68"/>
  <c r="A2320" i="68"/>
  <c r="A2321" i="68"/>
  <c r="A2322" i="68"/>
  <c r="A2323" i="68"/>
  <c r="A2324" i="68"/>
  <c r="A2325" i="68"/>
  <c r="A2326" i="68"/>
  <c r="A2327" i="68"/>
  <c r="A2328" i="68"/>
  <c r="A2329" i="68"/>
  <c r="A2330" i="68"/>
  <c r="A2331" i="68"/>
  <c r="A2332" i="68"/>
  <c r="A2333" i="68"/>
  <c r="A2334" i="68"/>
  <c r="A2335" i="68"/>
  <c r="A2336" i="68"/>
  <c r="A2337" i="68"/>
  <c r="A2338" i="68"/>
  <c r="A2339" i="68"/>
  <c r="A2340" i="68"/>
  <c r="A2341" i="68"/>
  <c r="A2342" i="68"/>
  <c r="A2343" i="68"/>
  <c r="A2344" i="68"/>
  <c r="A2345" i="68"/>
  <c r="A2346" i="68"/>
  <c r="A2347" i="68"/>
  <c r="A2348" i="68"/>
  <c r="A2349" i="68"/>
  <c r="A2350" i="68"/>
  <c r="A2351" i="68"/>
  <c r="A2352" i="68"/>
  <c r="A2353" i="68"/>
  <c r="A2354" i="68"/>
  <c r="A2355" i="68"/>
  <c r="A2356" i="68"/>
  <c r="A2357" i="68"/>
  <c r="A2358" i="68"/>
  <c r="A2359" i="68"/>
  <c r="A2360" i="68"/>
  <c r="A2361" i="68"/>
  <c r="A2362" i="68"/>
  <c r="A2363" i="68"/>
  <c r="A2364" i="68"/>
  <c r="A2365" i="68"/>
  <c r="A2366" i="68"/>
  <c r="A2367" i="68"/>
  <c r="A2368" i="68"/>
  <c r="A2369" i="68"/>
  <c r="A2370" i="68"/>
  <c r="A2371" i="68"/>
  <c r="A2372" i="68"/>
  <c r="A2373" i="68"/>
  <c r="A2374" i="68"/>
  <c r="A2375" i="68"/>
  <c r="A2376" i="68"/>
  <c r="A2377" i="68"/>
  <c r="A2378" i="68"/>
  <c r="A2379" i="68"/>
  <c r="A2380" i="68"/>
  <c r="A2381" i="68"/>
  <c r="A2382" i="68"/>
  <c r="A2383" i="68"/>
  <c r="A2384" i="68"/>
  <c r="A2385" i="68"/>
  <c r="A2386" i="68"/>
  <c r="A2387" i="68"/>
  <c r="A2388" i="68"/>
  <c r="A2389" i="68"/>
  <c r="A2390" i="68"/>
  <c r="A2391" i="68"/>
  <c r="A2392" i="68"/>
  <c r="A2393" i="68"/>
  <c r="A2394" i="68"/>
  <c r="A2395" i="68"/>
  <c r="A2396" i="68"/>
  <c r="A2397" i="68"/>
  <c r="A2398" i="68"/>
  <c r="A2399" i="68"/>
  <c r="A2400" i="68"/>
  <c r="A2401" i="68"/>
  <c r="A2402" i="68"/>
  <c r="A2403" i="68"/>
  <c r="A2404" i="68"/>
  <c r="A2405" i="68"/>
  <c r="A2406" i="68"/>
  <c r="A2407" i="68"/>
  <c r="A2408" i="68"/>
  <c r="A2409" i="68"/>
  <c r="A2410" i="68"/>
  <c r="A2411" i="68"/>
  <c r="A2412" i="68"/>
  <c r="A2413" i="68"/>
  <c r="A2414" i="68"/>
  <c r="A2415" i="68"/>
  <c r="A2416" i="68"/>
  <c r="A2417" i="68"/>
  <c r="A2418" i="68"/>
  <c r="A2419" i="68"/>
  <c r="A2420" i="68"/>
  <c r="A2421" i="68"/>
  <c r="A2422" i="68"/>
  <c r="A2423" i="68"/>
  <c r="A2424" i="68"/>
  <c r="A2425" i="68"/>
  <c r="A2426" i="68"/>
  <c r="A2427" i="68"/>
  <c r="A2428" i="68"/>
  <c r="A2429" i="68"/>
  <c r="A2430" i="68"/>
  <c r="A2431" i="68"/>
  <c r="A2432" i="68"/>
  <c r="A2433" i="68"/>
  <c r="A2434" i="68"/>
  <c r="A2435" i="68"/>
  <c r="A2436" i="68"/>
  <c r="A2437" i="68"/>
  <c r="A2438" i="68"/>
  <c r="A2439" i="68"/>
  <c r="A2440" i="68"/>
  <c r="A2441" i="68"/>
  <c r="A2442" i="68"/>
  <c r="A2443" i="68"/>
  <c r="A2444" i="68"/>
  <c r="A2445" i="68"/>
  <c r="A2446" i="68"/>
  <c r="A2447" i="68"/>
  <c r="A2448" i="68"/>
  <c r="A2449" i="68"/>
  <c r="A2450" i="68"/>
  <c r="A2451" i="68"/>
  <c r="A2452" i="68"/>
  <c r="A2453" i="68"/>
  <c r="A2454" i="68"/>
  <c r="A2455" i="68"/>
  <c r="A2456" i="68"/>
  <c r="A2457" i="68"/>
  <c r="A2458" i="68"/>
  <c r="A2459" i="68"/>
  <c r="A2460" i="68"/>
  <c r="A2461" i="68"/>
  <c r="A2462" i="68"/>
  <c r="A2463" i="68"/>
  <c r="A2464" i="68"/>
  <c r="A2465" i="68"/>
  <c r="A2466" i="68"/>
  <c r="A2467" i="68"/>
  <c r="A2468" i="68"/>
  <c r="A2469" i="68"/>
  <c r="A2470" i="68"/>
  <c r="A2471" i="68"/>
  <c r="A2472" i="68"/>
  <c r="A2473" i="68"/>
  <c r="A2474" i="68"/>
  <c r="A2475" i="68"/>
  <c r="A2476" i="68"/>
  <c r="A2477" i="68"/>
  <c r="A2478" i="68"/>
  <c r="A2479" i="68"/>
  <c r="A2480" i="68"/>
  <c r="A2481" i="68"/>
  <c r="A2482" i="68"/>
  <c r="A2483" i="68"/>
  <c r="A2484" i="68"/>
  <c r="A2485" i="68"/>
  <c r="A2486" i="68"/>
  <c r="A2487" i="68"/>
  <c r="A2488" i="68"/>
  <c r="A2489" i="68"/>
  <c r="A2490" i="68"/>
  <c r="A2491" i="68"/>
  <c r="A2492" i="68"/>
  <c r="A2493" i="68"/>
  <c r="A2494" i="68"/>
  <c r="A2495" i="68"/>
  <c r="A2496" i="68"/>
  <c r="A2497" i="68"/>
  <c r="A2498" i="68"/>
  <c r="A2499" i="68"/>
  <c r="A2500" i="68"/>
  <c r="A2501" i="68"/>
  <c r="A2502" i="68"/>
  <c r="A2503" i="68"/>
  <c r="A2504" i="68"/>
  <c r="A2505" i="68"/>
  <c r="A2506" i="68"/>
  <c r="A2507" i="68"/>
  <c r="A2508" i="68"/>
  <c r="A2509" i="68"/>
  <c r="A2510" i="68"/>
  <c r="A2511" i="68"/>
  <c r="A2512" i="68"/>
  <c r="A2513" i="68"/>
  <c r="A2514" i="68"/>
  <c r="A2515" i="68"/>
  <c r="A2516" i="68"/>
  <c r="A2517" i="68"/>
  <c r="A2518" i="68"/>
  <c r="A2519" i="68"/>
  <c r="A2520" i="68"/>
  <c r="A2521" i="68"/>
  <c r="A2522" i="68"/>
  <c r="A2523" i="68"/>
  <c r="A2524" i="68"/>
  <c r="A2525" i="68"/>
  <c r="A2526" i="68"/>
  <c r="A2527" i="68"/>
  <c r="A2528" i="68"/>
  <c r="A2529" i="68"/>
  <c r="A2530" i="68"/>
  <c r="A2531" i="68"/>
  <c r="A2532" i="68"/>
  <c r="A2533" i="68"/>
  <c r="A2534" i="68"/>
  <c r="A2535" i="68"/>
  <c r="A2536" i="68"/>
  <c r="A2537" i="68"/>
  <c r="A2538" i="68"/>
  <c r="A2539" i="68"/>
  <c r="A2540" i="68"/>
  <c r="A2541" i="68"/>
  <c r="A2542" i="68"/>
  <c r="A2543" i="68"/>
  <c r="A2544" i="68"/>
  <c r="A2545" i="68"/>
  <c r="A2546" i="68"/>
  <c r="A2547" i="68"/>
  <c r="A2548" i="68"/>
  <c r="A2549" i="68"/>
  <c r="A2550" i="68"/>
  <c r="A2551" i="68"/>
  <c r="A2552" i="68"/>
  <c r="A2553" i="68"/>
  <c r="A2554" i="68"/>
  <c r="A2555" i="68"/>
  <c r="A2556" i="68"/>
  <c r="A2557" i="68"/>
  <c r="A2558" i="68"/>
  <c r="A2559" i="68"/>
  <c r="A2560" i="68"/>
  <c r="A2561" i="68"/>
  <c r="A2562" i="68"/>
  <c r="A2563" i="68"/>
  <c r="A2564" i="68"/>
  <c r="A2565" i="68"/>
  <c r="A2566" i="68"/>
  <c r="A2567" i="68"/>
  <c r="A2568" i="68"/>
  <c r="A2569" i="68"/>
  <c r="A2570" i="68"/>
  <c r="A2571" i="68"/>
  <c r="A2572" i="68"/>
  <c r="A2573" i="68"/>
  <c r="A2574" i="68"/>
  <c r="A2575" i="68"/>
  <c r="A2576" i="68"/>
  <c r="A2577" i="68"/>
  <c r="A2578" i="68"/>
  <c r="A2579" i="68"/>
  <c r="A2580" i="68"/>
  <c r="A2581" i="68"/>
  <c r="A2582" i="68"/>
  <c r="A2583" i="68"/>
  <c r="A2584" i="68"/>
  <c r="A2585" i="68"/>
  <c r="A2586" i="68"/>
  <c r="A2587" i="68"/>
  <c r="A2588" i="68"/>
  <c r="A2589" i="68"/>
  <c r="A2590" i="68"/>
  <c r="A2591" i="68"/>
  <c r="A2592" i="68"/>
  <c r="A2593" i="68"/>
  <c r="A2594" i="68"/>
  <c r="A2595" i="68"/>
  <c r="A2596" i="68"/>
  <c r="A2597" i="68"/>
  <c r="A2598" i="68"/>
  <c r="A2599" i="68"/>
  <c r="A2600" i="68"/>
  <c r="A2601" i="68"/>
  <c r="A2602" i="68"/>
  <c r="A2603" i="68"/>
  <c r="A2604" i="68"/>
  <c r="A2605" i="68"/>
  <c r="A2606" i="68"/>
  <c r="A2607" i="68"/>
  <c r="A2608" i="68"/>
  <c r="A2609" i="68"/>
  <c r="A2610" i="68"/>
  <c r="A2611" i="68"/>
  <c r="A2612" i="68"/>
  <c r="A2613" i="68"/>
  <c r="A2614" i="68"/>
  <c r="A2615" i="68"/>
  <c r="A2616" i="68"/>
  <c r="A2617" i="68"/>
  <c r="A2618" i="68"/>
  <c r="A2619" i="68"/>
  <c r="A2620" i="68"/>
  <c r="A2621" i="68"/>
  <c r="A2622" i="68"/>
  <c r="A2623" i="68"/>
  <c r="A2624" i="68"/>
  <c r="A2625" i="68"/>
  <c r="A2626" i="68"/>
  <c r="A2627" i="68"/>
  <c r="A2628" i="68"/>
  <c r="A2629" i="68"/>
  <c r="A2630" i="68"/>
  <c r="A2631" i="68"/>
  <c r="A2632" i="68"/>
  <c r="A2633" i="68"/>
  <c r="A2634" i="68"/>
  <c r="A2635" i="68"/>
  <c r="A2636" i="68"/>
  <c r="A2637" i="68"/>
  <c r="A2638" i="68"/>
  <c r="A2639" i="68"/>
  <c r="A2640" i="68"/>
  <c r="A2641" i="68"/>
  <c r="A2642" i="68"/>
  <c r="A2643" i="68"/>
  <c r="A2644" i="68"/>
  <c r="A2645" i="68"/>
  <c r="A2646" i="68"/>
  <c r="A2647" i="68"/>
  <c r="A2648" i="68"/>
  <c r="A2649" i="68"/>
  <c r="A2650" i="68"/>
  <c r="A2651" i="68"/>
  <c r="A2652" i="68"/>
  <c r="A2653" i="68"/>
  <c r="A2654" i="68"/>
  <c r="A2655" i="68"/>
  <c r="A2656" i="68"/>
  <c r="A2657" i="68"/>
  <c r="A2658" i="68"/>
  <c r="A2659" i="68"/>
  <c r="A2660" i="68"/>
  <c r="A2661" i="68"/>
  <c r="A2662" i="68"/>
  <c r="A2663" i="68"/>
  <c r="A2664" i="68"/>
  <c r="A2665" i="68"/>
  <c r="A2666" i="68"/>
  <c r="A2667" i="68"/>
  <c r="A2668" i="68"/>
  <c r="A2669" i="68"/>
  <c r="A2670" i="68"/>
  <c r="A2671" i="68"/>
  <c r="A2672" i="68"/>
  <c r="A2673" i="68"/>
  <c r="A2674" i="68"/>
  <c r="A2675" i="68"/>
  <c r="A2676" i="68"/>
  <c r="A2677" i="68"/>
  <c r="A2678" i="68"/>
  <c r="A2679" i="68"/>
  <c r="A2680" i="68"/>
  <c r="A2681" i="68"/>
  <c r="A2682" i="68"/>
  <c r="A2683" i="68"/>
  <c r="A2684" i="68"/>
  <c r="A2685" i="68"/>
  <c r="A2686" i="68"/>
  <c r="A2687" i="68"/>
  <c r="A2688" i="68"/>
  <c r="A2689" i="68"/>
  <c r="A2690" i="68"/>
  <c r="A2691" i="68"/>
  <c r="A2692" i="68"/>
  <c r="A2693" i="68"/>
  <c r="A2694" i="68"/>
  <c r="A2695" i="68"/>
  <c r="A2696" i="68"/>
  <c r="A2697" i="68"/>
  <c r="A2698" i="68"/>
  <c r="A2699" i="68"/>
  <c r="A2700" i="68"/>
  <c r="A2701" i="68"/>
  <c r="A2702" i="68"/>
  <c r="A2703" i="68"/>
  <c r="A2704" i="68"/>
  <c r="A2705" i="68"/>
  <c r="A2706" i="68"/>
  <c r="A2707" i="68"/>
  <c r="A2708" i="68"/>
  <c r="A2709" i="68"/>
  <c r="A2710" i="68"/>
  <c r="A2711" i="68"/>
  <c r="A2712" i="68"/>
  <c r="A2713" i="68"/>
  <c r="A2714" i="68"/>
  <c r="A2715" i="68"/>
  <c r="A2716" i="68"/>
  <c r="A2717" i="68"/>
  <c r="A2718" i="68"/>
  <c r="A2719" i="68"/>
  <c r="A2720" i="68"/>
  <c r="A2721" i="68"/>
  <c r="A2722" i="68"/>
  <c r="A2723" i="68"/>
  <c r="A2724" i="68"/>
  <c r="A2725" i="68"/>
  <c r="A2726" i="68"/>
  <c r="A2727" i="68"/>
  <c r="A2728" i="68"/>
  <c r="A2729" i="68"/>
  <c r="A2730" i="68"/>
  <c r="A2731" i="68"/>
  <c r="A2732" i="68"/>
  <c r="A2733" i="68"/>
  <c r="A2734" i="68"/>
  <c r="A2735" i="68"/>
  <c r="A2736" i="68"/>
  <c r="A2737" i="68"/>
  <c r="A2738" i="68"/>
  <c r="A2739" i="68"/>
  <c r="A2740" i="68"/>
  <c r="A2741" i="68"/>
  <c r="A2742" i="68"/>
  <c r="A2743" i="68"/>
  <c r="A2744" i="68"/>
  <c r="A2745" i="68"/>
  <c r="A2746" i="68"/>
  <c r="A2747" i="68"/>
  <c r="A2748" i="68"/>
  <c r="A2749" i="68"/>
  <c r="A2750" i="68"/>
  <c r="A2751" i="68"/>
  <c r="A2752" i="68"/>
  <c r="A2753" i="68"/>
  <c r="A2754" i="68"/>
  <c r="A2755" i="68"/>
  <c r="A2756" i="68"/>
  <c r="A2757" i="68"/>
  <c r="A2758" i="68"/>
  <c r="A2759" i="68"/>
  <c r="A2760" i="68"/>
  <c r="A2761" i="68"/>
  <c r="A2762" i="68"/>
  <c r="A2763" i="68"/>
  <c r="A2764" i="68"/>
  <c r="A2765" i="68"/>
  <c r="A2766" i="68"/>
  <c r="A2767" i="68"/>
  <c r="A2768" i="68"/>
  <c r="A2769" i="68"/>
  <c r="A2770" i="68"/>
  <c r="A2771" i="68"/>
  <c r="A2772" i="68"/>
  <c r="A2773" i="68"/>
  <c r="A2774" i="68"/>
  <c r="A2775" i="68"/>
  <c r="A2776" i="68"/>
  <c r="A2777" i="68"/>
  <c r="A2778" i="68"/>
  <c r="A2779" i="68"/>
  <c r="A2780" i="68"/>
  <c r="A2781" i="68"/>
  <c r="A2782" i="68"/>
  <c r="A2783" i="68"/>
  <c r="A2784" i="68"/>
  <c r="A2785" i="68"/>
  <c r="A2786" i="68"/>
  <c r="A2787" i="68"/>
  <c r="A2788" i="68"/>
  <c r="A2789" i="68"/>
  <c r="A2790" i="68"/>
  <c r="A2791" i="68"/>
  <c r="A2792" i="68"/>
  <c r="A2793" i="68"/>
  <c r="A2794" i="68"/>
  <c r="A2795" i="68"/>
  <c r="A2796" i="68"/>
  <c r="A2797" i="68"/>
  <c r="A2798" i="68"/>
  <c r="A2799" i="68"/>
  <c r="A2800" i="68"/>
  <c r="A2801" i="68"/>
  <c r="A2802" i="68"/>
  <c r="A2803" i="68"/>
  <c r="A2804" i="68"/>
  <c r="A2805" i="68"/>
  <c r="A2806" i="68"/>
  <c r="A2807" i="68"/>
  <c r="A2808" i="68"/>
  <c r="A2809" i="68"/>
  <c r="A2810" i="68"/>
  <c r="A2811" i="68"/>
  <c r="A2812" i="68"/>
  <c r="A2813" i="68"/>
  <c r="A2814" i="68"/>
  <c r="A2815" i="68"/>
  <c r="A2816" i="68"/>
  <c r="A2817" i="68"/>
  <c r="A2818" i="68"/>
  <c r="A2819" i="68"/>
  <c r="A2820" i="68"/>
  <c r="A2821" i="68"/>
  <c r="A2822" i="68"/>
  <c r="A2823" i="68"/>
  <c r="A2824" i="68"/>
  <c r="A2825" i="68"/>
  <c r="A2826" i="68"/>
  <c r="A2827" i="68"/>
  <c r="A2828" i="68"/>
  <c r="A2829" i="68"/>
  <c r="A2830" i="68"/>
  <c r="A2831" i="68"/>
  <c r="A2832" i="68"/>
  <c r="A2833" i="68"/>
  <c r="A2834" i="68"/>
  <c r="A2835" i="68"/>
  <c r="A2836" i="68"/>
  <c r="A2837" i="68"/>
  <c r="A2838" i="68"/>
  <c r="A2839" i="68"/>
  <c r="A2840" i="68"/>
  <c r="A2841" i="68"/>
  <c r="A2842" i="68"/>
  <c r="A2843" i="68"/>
  <c r="A2844" i="68"/>
  <c r="A2845" i="68"/>
  <c r="A2846" i="68"/>
  <c r="A2847" i="68"/>
  <c r="A2848" i="68"/>
  <c r="A2849" i="68"/>
  <c r="A2850" i="68"/>
  <c r="A2851" i="68"/>
  <c r="A2852" i="68"/>
  <c r="A2853" i="68"/>
  <c r="A2854" i="68"/>
  <c r="A2855" i="68"/>
  <c r="A2856" i="68"/>
  <c r="A2857" i="68"/>
  <c r="A2858" i="68"/>
  <c r="A2859" i="68"/>
  <c r="A2860" i="68"/>
  <c r="A2861" i="68"/>
  <c r="A2862" i="68"/>
  <c r="A2863" i="68"/>
  <c r="A2864" i="68"/>
  <c r="A2865" i="68"/>
  <c r="A2866" i="68"/>
  <c r="A2867" i="68"/>
  <c r="A2868" i="68"/>
  <c r="A2869" i="68"/>
  <c r="A2870" i="68"/>
  <c r="A2871" i="68"/>
  <c r="A2872" i="68"/>
  <c r="A2873" i="68"/>
  <c r="A2874" i="68"/>
  <c r="A2875" i="68"/>
  <c r="A2876" i="68"/>
  <c r="A2877" i="68"/>
  <c r="A2878" i="68"/>
  <c r="A2879" i="68"/>
  <c r="A2880" i="68"/>
  <c r="A2881" i="68"/>
  <c r="A2882" i="68"/>
  <c r="A2883" i="68"/>
  <c r="A2884" i="68"/>
  <c r="A2885" i="68"/>
  <c r="A2886" i="68"/>
  <c r="A2887" i="68"/>
  <c r="A2888" i="68"/>
  <c r="A2889" i="68"/>
  <c r="A2890" i="68"/>
  <c r="A2891" i="68"/>
  <c r="A2892" i="68"/>
  <c r="A2893" i="68"/>
  <c r="A2894" i="68"/>
  <c r="A2895" i="68"/>
  <c r="A2896" i="68"/>
  <c r="A2897" i="68"/>
  <c r="A2898" i="68"/>
  <c r="A2899" i="68"/>
  <c r="A2900" i="68"/>
  <c r="A2901" i="68"/>
  <c r="A2902" i="68"/>
  <c r="A2903" i="68"/>
  <c r="A2904" i="68"/>
  <c r="A2905" i="68"/>
  <c r="A2906" i="68"/>
  <c r="A2907" i="68"/>
  <c r="A2908" i="68"/>
  <c r="A2909" i="68"/>
  <c r="A2910" i="68"/>
  <c r="A2911" i="68"/>
  <c r="A2912" i="68"/>
  <c r="A2913" i="68"/>
  <c r="A2914" i="68"/>
  <c r="A2915" i="68"/>
  <c r="A2916" i="68"/>
  <c r="A2917" i="68"/>
  <c r="A2918" i="68"/>
  <c r="A2919" i="68"/>
  <c r="A2920" i="68"/>
  <c r="A2921" i="68"/>
  <c r="A2922" i="68"/>
  <c r="A2923" i="68"/>
  <c r="A2924" i="68"/>
  <c r="A2925" i="68"/>
  <c r="A2926" i="68"/>
  <c r="A2927" i="68"/>
  <c r="A2928" i="68"/>
  <c r="A2929" i="68"/>
  <c r="A2930" i="68"/>
  <c r="A2931" i="68"/>
  <c r="A2932" i="68"/>
  <c r="A2933" i="68"/>
  <c r="A2934" i="68"/>
  <c r="A2935" i="68"/>
  <c r="A2936" i="68"/>
  <c r="A2937" i="68"/>
  <c r="A2938" i="68"/>
  <c r="A2939" i="68"/>
  <c r="A2940" i="68"/>
  <c r="A2941" i="68"/>
  <c r="A2942" i="68"/>
  <c r="A2943" i="68"/>
  <c r="A2944" i="68"/>
  <c r="A2945" i="68"/>
  <c r="A2946" i="68"/>
  <c r="A2947" i="68"/>
  <c r="A2948" i="68"/>
  <c r="A2949" i="68"/>
  <c r="A2950" i="68"/>
  <c r="A2951" i="68"/>
  <c r="A2952" i="68"/>
  <c r="A2953" i="68"/>
  <c r="A2954" i="68"/>
  <c r="A2955" i="68"/>
  <c r="A2956" i="68"/>
  <c r="A2957" i="68"/>
  <c r="A2958" i="68"/>
  <c r="A2959" i="68"/>
  <c r="A2960" i="68"/>
  <c r="A2961" i="68"/>
  <c r="A2962" i="68"/>
  <c r="A2963" i="68"/>
  <c r="A2964" i="68"/>
  <c r="A2965" i="68"/>
  <c r="A2966" i="68"/>
  <c r="A2967" i="68"/>
  <c r="A2968" i="68"/>
  <c r="A2969" i="68"/>
  <c r="A2970" i="68"/>
  <c r="A2971" i="68"/>
  <c r="A2972" i="68"/>
  <c r="A2973" i="68"/>
  <c r="A2974" i="68"/>
  <c r="A2975" i="68"/>
  <c r="A2976" i="68"/>
  <c r="A2977" i="68"/>
  <c r="A2978" i="68"/>
  <c r="A2979" i="68"/>
  <c r="A2980" i="68"/>
  <c r="A2981" i="68"/>
  <c r="A2982" i="68"/>
  <c r="A2983" i="68"/>
  <c r="A2984" i="68"/>
  <c r="A2985" i="68"/>
  <c r="A2986" i="68"/>
  <c r="A2987" i="68"/>
  <c r="A2988" i="68"/>
  <c r="A2989" i="68"/>
  <c r="A2990" i="68"/>
  <c r="A2991" i="68"/>
  <c r="A2992" i="68"/>
  <c r="A2993" i="68"/>
  <c r="A2994" i="68"/>
  <c r="A2995" i="68"/>
  <c r="A2996" i="68"/>
  <c r="A2997" i="68"/>
  <c r="A2998" i="68"/>
  <c r="A2999" i="68"/>
  <c r="A3000" i="68"/>
  <c r="A3001" i="68"/>
  <c r="A3002" i="68"/>
  <c r="A3003" i="68"/>
  <c r="A3004" i="68"/>
  <c r="A3005" i="68"/>
  <c r="A3006" i="68"/>
  <c r="A3007" i="68"/>
  <c r="A3008" i="68"/>
  <c r="A3009" i="68"/>
  <c r="A3010" i="68"/>
  <c r="A3011" i="68"/>
  <c r="A3012" i="68"/>
  <c r="A3013" i="68"/>
  <c r="A3014" i="68"/>
  <c r="A3015" i="68"/>
  <c r="A3016" i="68"/>
  <c r="A3017" i="68"/>
  <c r="A3018" i="68"/>
  <c r="A3019" i="68"/>
  <c r="A3020" i="68"/>
  <c r="A3021" i="68"/>
  <c r="A3022" i="68"/>
  <c r="A3023" i="68"/>
  <c r="A3024" i="68"/>
  <c r="A3025" i="68"/>
  <c r="A3026" i="68"/>
  <c r="A3027" i="68"/>
  <c r="A3028" i="68"/>
  <c r="A3029" i="68"/>
  <c r="A3030" i="68"/>
  <c r="A3031" i="68"/>
  <c r="A3032" i="68"/>
  <c r="A3033" i="68"/>
  <c r="A3034" i="68"/>
  <c r="A3035" i="68"/>
  <c r="A3036" i="68"/>
  <c r="A3037" i="68"/>
  <c r="A3038" i="68"/>
  <c r="A3039" i="68"/>
  <c r="A3040" i="68"/>
  <c r="A3041" i="68"/>
  <c r="A3042" i="68"/>
  <c r="A3043" i="68"/>
  <c r="A3044" i="68"/>
  <c r="A3045" i="68"/>
  <c r="A3046" i="68"/>
  <c r="A3047" i="68"/>
  <c r="A3048" i="68"/>
  <c r="A3049" i="68"/>
  <c r="A3050" i="68"/>
  <c r="A3051" i="68"/>
  <c r="A3052" i="68"/>
  <c r="A3053" i="68"/>
  <c r="A3054" i="68"/>
  <c r="A3055" i="68"/>
  <c r="A3056" i="68"/>
  <c r="A3057" i="68"/>
  <c r="A3058" i="68"/>
  <c r="A3059" i="68"/>
  <c r="A3060" i="68"/>
  <c r="A3061" i="68"/>
  <c r="A3062" i="68"/>
  <c r="A3063" i="68"/>
  <c r="A3064" i="68"/>
  <c r="A3065" i="68"/>
  <c r="A3066" i="68"/>
  <c r="A3067" i="68"/>
  <c r="A3068" i="68"/>
  <c r="A3069" i="68"/>
  <c r="A3070" i="68"/>
  <c r="A3071" i="68"/>
  <c r="A3072" i="68"/>
  <c r="A3073" i="68"/>
  <c r="A3074" i="68"/>
  <c r="A3075" i="68"/>
  <c r="A3076" i="68"/>
  <c r="A3077" i="68"/>
  <c r="A3078" i="68"/>
  <c r="A3079" i="68"/>
  <c r="A3080" i="68"/>
  <c r="A3081" i="68"/>
  <c r="A3082" i="68"/>
  <c r="A3083" i="68"/>
  <c r="A3084" i="68"/>
  <c r="A3085" i="68"/>
  <c r="A3086" i="68"/>
  <c r="A3087" i="68"/>
  <c r="A3088" i="68"/>
  <c r="A3089" i="68"/>
  <c r="A3090" i="68"/>
  <c r="A3091" i="68"/>
  <c r="A3092" i="68"/>
  <c r="A3093" i="68"/>
  <c r="A3094" i="68"/>
  <c r="A3095" i="68"/>
  <c r="A3096" i="68"/>
  <c r="A3097" i="68"/>
  <c r="A3098" i="68"/>
  <c r="A3099" i="68"/>
  <c r="A3100" i="68"/>
  <c r="A3101" i="68"/>
  <c r="A3102" i="68"/>
  <c r="A3103" i="68"/>
  <c r="A3104" i="68"/>
  <c r="A3105" i="68"/>
  <c r="A3106" i="68"/>
  <c r="A3107" i="68"/>
  <c r="A3108" i="68"/>
  <c r="A3109" i="68"/>
  <c r="A3110" i="68"/>
  <c r="A3111" i="68"/>
  <c r="A3112" i="68"/>
  <c r="A3113" i="68"/>
  <c r="A3114" i="68"/>
  <c r="A3115" i="68"/>
  <c r="A3116" i="68"/>
  <c r="A3117" i="68"/>
  <c r="A3118" i="68"/>
  <c r="A3119" i="68"/>
  <c r="A3120" i="68"/>
  <c r="A3121" i="68"/>
  <c r="A3122" i="68"/>
  <c r="A3123" i="68"/>
  <c r="A3124" i="68"/>
  <c r="A3125" i="68"/>
  <c r="A3126" i="68"/>
  <c r="A3127" i="68"/>
  <c r="A3128" i="68"/>
  <c r="A3129" i="68"/>
  <c r="A3130" i="68"/>
  <c r="A3131" i="68"/>
  <c r="A3132" i="68"/>
  <c r="A3133" i="68"/>
  <c r="A3134" i="68"/>
  <c r="A3135" i="68"/>
  <c r="A3136" i="68"/>
  <c r="A3137" i="68"/>
  <c r="A3138" i="68"/>
  <c r="A3139" i="68"/>
  <c r="A3140" i="68"/>
  <c r="A3141" i="68"/>
  <c r="A3142" i="68"/>
  <c r="A3143" i="68"/>
  <c r="A3144" i="68"/>
  <c r="A3145" i="68"/>
  <c r="A3146" i="68"/>
  <c r="A3147" i="68"/>
  <c r="A3148" i="68"/>
  <c r="A3149" i="68"/>
  <c r="A3150" i="68"/>
  <c r="A3151" i="68"/>
  <c r="A3152" i="68"/>
  <c r="A3153" i="68"/>
  <c r="A3154" i="68"/>
  <c r="A3155" i="68"/>
  <c r="A3156" i="68"/>
  <c r="A3157" i="68"/>
  <c r="A3158" i="68"/>
  <c r="A3159" i="68"/>
  <c r="A3160" i="68"/>
  <c r="A3161" i="68"/>
  <c r="A3162" i="68"/>
  <c r="A3163" i="68"/>
  <c r="A3164" i="68"/>
  <c r="A3165" i="68"/>
  <c r="A3166" i="68"/>
  <c r="A3167" i="68"/>
  <c r="A3168" i="68"/>
  <c r="A3169" i="68"/>
  <c r="A3170" i="68"/>
  <c r="A3171" i="68"/>
  <c r="A3172" i="68"/>
  <c r="A3173" i="68"/>
  <c r="A3174" i="68"/>
  <c r="A3175" i="68"/>
  <c r="A3176" i="68"/>
  <c r="A3177" i="68"/>
  <c r="A3178" i="68"/>
  <c r="A3179" i="68"/>
  <c r="A3180" i="68"/>
  <c r="A3181" i="68"/>
  <c r="A3182" i="68"/>
  <c r="A3183" i="68"/>
  <c r="A3184" i="68"/>
  <c r="A3185" i="68"/>
  <c r="A3186" i="68"/>
  <c r="A3187" i="68"/>
  <c r="A3188" i="68"/>
  <c r="A3189" i="68"/>
  <c r="A3190" i="68"/>
  <c r="A3191" i="68"/>
  <c r="A3192" i="68"/>
  <c r="A3193" i="68"/>
  <c r="A3194" i="68"/>
  <c r="A3195" i="68"/>
  <c r="A3196" i="68"/>
  <c r="A3197" i="68"/>
  <c r="A3198" i="68"/>
  <c r="A3199" i="68"/>
  <c r="A3200" i="68"/>
  <c r="A3201" i="68"/>
  <c r="A3202" i="68"/>
  <c r="A3203" i="68"/>
  <c r="A3204" i="68"/>
  <c r="A3205" i="68"/>
  <c r="A3206" i="68"/>
  <c r="A3207" i="68"/>
  <c r="A3208" i="68"/>
  <c r="A3209" i="68"/>
  <c r="A3210" i="68"/>
  <c r="A3211" i="68"/>
  <c r="A3212" i="68"/>
  <c r="A3213" i="68"/>
  <c r="A3214" i="68"/>
  <c r="A3215" i="68"/>
  <c r="A3216" i="68"/>
  <c r="A3217" i="68"/>
  <c r="A3218" i="68"/>
  <c r="A3219" i="68"/>
  <c r="A3220" i="68"/>
  <c r="A3221" i="68"/>
  <c r="A3222" i="68"/>
  <c r="A3223" i="68"/>
  <c r="A3224" i="68"/>
  <c r="A3225" i="68"/>
  <c r="A3226" i="68"/>
  <c r="A3227" i="68"/>
  <c r="A3228" i="68"/>
  <c r="A3229" i="68"/>
  <c r="A3230" i="68"/>
  <c r="A3231" i="68"/>
  <c r="A3232" i="68"/>
  <c r="A3233" i="68"/>
  <c r="A3234" i="68"/>
  <c r="A3235" i="68"/>
  <c r="A3236" i="68"/>
  <c r="A3237" i="68"/>
  <c r="A3238" i="68"/>
  <c r="A3239" i="68"/>
  <c r="A3240" i="68"/>
  <c r="A3241" i="68"/>
  <c r="A3242" i="68"/>
  <c r="A3243" i="68"/>
  <c r="A3244" i="68"/>
  <c r="A3245" i="68"/>
  <c r="A3246" i="68"/>
  <c r="A3247" i="68"/>
  <c r="A3248" i="68"/>
  <c r="A3249" i="68"/>
  <c r="A3250" i="68"/>
  <c r="A3251" i="68"/>
  <c r="A3252" i="68"/>
  <c r="A3253" i="68"/>
  <c r="A3254" i="68"/>
  <c r="A3255" i="68"/>
  <c r="A3256" i="68"/>
  <c r="A3257" i="68"/>
  <c r="A3258" i="68"/>
  <c r="A3259" i="68"/>
  <c r="A3260" i="68"/>
  <c r="A3261" i="68"/>
  <c r="A3262" i="68"/>
  <c r="A3263" i="68"/>
  <c r="A3264" i="68"/>
  <c r="A3265" i="68"/>
  <c r="A3266" i="68"/>
  <c r="A3267" i="68"/>
  <c r="A3268" i="68"/>
  <c r="A3269" i="68"/>
  <c r="A3270" i="68"/>
  <c r="A3271" i="68"/>
  <c r="A3272" i="68"/>
  <c r="A3273" i="68"/>
  <c r="A3274" i="68"/>
  <c r="A3275" i="68"/>
  <c r="A3276" i="68"/>
  <c r="A3277" i="68"/>
  <c r="A3278" i="68"/>
  <c r="A3279" i="68"/>
  <c r="A3280" i="68"/>
  <c r="A3281" i="68"/>
  <c r="A3282" i="68"/>
  <c r="A3283" i="68"/>
  <c r="A3284" i="68"/>
  <c r="A3285" i="68"/>
  <c r="A3286" i="68"/>
  <c r="A3287" i="68"/>
  <c r="A3288" i="68"/>
  <c r="A3289" i="68"/>
  <c r="A3290" i="68"/>
  <c r="A3291" i="68"/>
  <c r="A3292" i="68"/>
  <c r="A3293" i="68"/>
  <c r="A3294" i="68"/>
  <c r="A3295" i="68"/>
  <c r="A3296" i="68"/>
  <c r="A3297" i="68"/>
  <c r="A3298" i="68"/>
  <c r="A3299" i="68"/>
  <c r="A3300" i="68"/>
  <c r="A3301" i="68"/>
  <c r="A3302" i="68"/>
  <c r="A3303" i="68"/>
  <c r="A3304" i="68"/>
  <c r="A3305" i="68"/>
  <c r="A3306" i="68"/>
  <c r="A3307" i="68"/>
  <c r="A3308" i="68"/>
  <c r="A3309" i="68"/>
  <c r="A3310" i="68"/>
  <c r="A3311" i="68"/>
  <c r="A3312" i="68"/>
  <c r="A3313" i="68"/>
  <c r="A3314" i="68"/>
  <c r="A3315" i="68"/>
  <c r="A3316" i="68"/>
  <c r="A3317" i="68"/>
  <c r="A3318" i="68"/>
  <c r="A3319" i="68"/>
  <c r="A3320" i="68"/>
  <c r="A3321" i="68"/>
  <c r="A3322" i="68"/>
  <c r="A3323" i="68"/>
  <c r="A3324" i="68"/>
  <c r="A3325" i="68"/>
  <c r="A3326" i="68"/>
  <c r="A3327" i="68"/>
  <c r="A3328" i="68"/>
  <c r="A3329" i="68"/>
  <c r="A3330" i="68"/>
  <c r="A3331" i="68"/>
  <c r="A3332" i="68"/>
  <c r="A3333" i="68"/>
  <c r="A3334" i="68"/>
  <c r="A3335" i="68"/>
  <c r="A3336" i="68"/>
  <c r="A3337" i="68"/>
  <c r="A3338" i="68"/>
  <c r="A3339" i="68"/>
  <c r="A3340" i="68"/>
  <c r="A3341" i="68"/>
  <c r="A3342" i="68"/>
  <c r="A3343" i="68"/>
  <c r="A3344" i="68"/>
  <c r="A3345" i="68"/>
  <c r="A3346" i="68"/>
  <c r="A3347" i="68"/>
  <c r="A3348" i="68"/>
  <c r="A3349" i="68"/>
  <c r="A3350" i="68"/>
  <c r="A3351" i="68"/>
  <c r="A3352" i="68"/>
  <c r="A3353" i="68"/>
  <c r="A3354" i="68"/>
  <c r="A3355" i="68"/>
  <c r="A3356" i="68"/>
  <c r="A3357" i="68"/>
  <c r="A3358" i="68"/>
  <c r="A3359" i="68"/>
  <c r="A3360" i="68"/>
  <c r="A3361" i="68"/>
  <c r="A3362" i="68"/>
  <c r="A3363" i="68"/>
  <c r="A3364" i="68"/>
  <c r="A3365" i="68"/>
  <c r="A3366" i="68"/>
  <c r="A3367" i="68"/>
  <c r="A3368" i="68"/>
  <c r="A3369" i="68"/>
  <c r="A3370" i="68"/>
  <c r="A3371" i="68"/>
  <c r="A3372" i="68"/>
  <c r="A3373" i="68"/>
  <c r="A3374" i="68"/>
  <c r="A3375" i="68"/>
  <c r="A3376" i="68"/>
  <c r="A3377" i="68"/>
  <c r="A3378" i="68"/>
  <c r="A3379" i="68"/>
  <c r="A3380" i="68"/>
  <c r="A3381" i="68"/>
  <c r="A3382" i="68"/>
  <c r="A3383" i="68"/>
  <c r="A3384" i="68"/>
  <c r="A3385" i="68"/>
  <c r="A3386" i="68"/>
  <c r="A3387" i="68"/>
  <c r="A3388" i="68"/>
  <c r="A3389" i="68"/>
  <c r="A3390" i="68"/>
  <c r="A3391" i="68"/>
  <c r="A3392" i="68"/>
  <c r="A3393" i="68"/>
  <c r="A3394" i="68"/>
  <c r="A3395" i="68"/>
  <c r="A3396" i="68"/>
  <c r="A3397" i="68"/>
  <c r="A3398" i="68"/>
  <c r="A3399" i="68"/>
  <c r="A3400" i="68"/>
  <c r="A3401" i="68"/>
  <c r="A3402" i="68"/>
  <c r="A3403" i="68"/>
  <c r="A3404" i="68"/>
  <c r="A3405" i="68"/>
  <c r="A3406" i="68"/>
  <c r="A3407" i="68"/>
  <c r="A3408" i="68"/>
  <c r="A3409" i="68"/>
  <c r="A3410" i="68"/>
  <c r="A3411" i="68"/>
  <c r="A3412" i="68"/>
  <c r="A3413" i="68"/>
  <c r="A3414" i="68"/>
  <c r="A3415" i="68"/>
  <c r="A3416" i="68"/>
  <c r="A3417" i="68"/>
  <c r="A3418" i="68"/>
  <c r="A3419" i="68"/>
  <c r="A3420" i="68"/>
  <c r="A3421" i="68"/>
  <c r="A3422" i="68"/>
  <c r="A3423" i="68"/>
  <c r="A3424" i="68"/>
  <c r="A3425" i="68"/>
  <c r="A3426" i="68"/>
  <c r="A3427" i="68"/>
  <c r="A3428" i="68"/>
  <c r="A3429" i="68"/>
  <c r="A3430" i="68"/>
  <c r="A3431" i="68"/>
  <c r="A3432" i="68"/>
  <c r="A3433" i="68"/>
  <c r="A3434" i="68"/>
  <c r="A3435" i="68"/>
  <c r="A3436" i="68"/>
  <c r="A3437" i="68"/>
  <c r="A3438" i="68"/>
  <c r="A3439" i="68"/>
  <c r="A3440" i="68"/>
  <c r="A3441" i="68"/>
  <c r="A3442" i="68"/>
  <c r="A3443" i="68"/>
  <c r="A3444" i="68"/>
  <c r="A3445" i="68"/>
  <c r="A3446" i="68"/>
  <c r="A3447" i="68"/>
  <c r="A3448" i="68"/>
  <c r="A3449" i="68"/>
  <c r="A3450" i="68"/>
  <c r="A3451" i="68"/>
  <c r="A3452" i="68"/>
  <c r="A3453" i="68"/>
  <c r="A3454" i="68"/>
  <c r="A3455" i="68"/>
  <c r="A3456" i="68"/>
  <c r="A3457" i="68"/>
  <c r="A3458" i="68"/>
  <c r="A3459" i="68"/>
  <c r="A3460" i="68"/>
  <c r="A3461" i="68"/>
  <c r="A3462" i="68"/>
  <c r="A3463" i="68"/>
  <c r="A3464" i="68"/>
  <c r="A3465" i="68"/>
  <c r="A3466" i="68"/>
  <c r="A3467" i="68"/>
  <c r="A3468" i="68"/>
  <c r="A3469" i="68"/>
  <c r="A3470" i="68"/>
  <c r="A3471" i="68"/>
  <c r="A3472" i="68"/>
  <c r="A3473" i="68"/>
  <c r="A3474" i="68"/>
  <c r="A3475" i="68"/>
  <c r="A3476" i="68"/>
  <c r="A3477" i="68"/>
  <c r="A3478" i="68"/>
  <c r="A3479" i="68"/>
  <c r="A3480" i="68"/>
  <c r="A3481" i="68"/>
  <c r="A3482" i="68"/>
  <c r="A3483" i="68"/>
  <c r="A3484" i="68"/>
  <c r="A3485" i="68"/>
  <c r="A3486" i="68"/>
  <c r="A3487" i="68"/>
  <c r="A3488" i="68"/>
  <c r="A3489" i="68"/>
  <c r="A3490" i="68"/>
  <c r="A3491" i="68"/>
  <c r="A3492" i="68"/>
  <c r="A3493" i="68"/>
  <c r="A3494" i="68"/>
  <c r="A3495" i="68"/>
  <c r="A3496" i="68"/>
  <c r="A3497" i="68"/>
  <c r="A3498" i="68"/>
  <c r="A3499" i="68"/>
  <c r="A3500" i="68"/>
  <c r="A3501" i="68"/>
  <c r="A3502" i="68"/>
  <c r="A3503" i="68"/>
  <c r="A3504" i="68"/>
  <c r="A3505" i="68"/>
  <c r="A3506" i="68"/>
  <c r="A3507" i="68"/>
  <c r="A3508" i="68"/>
  <c r="A3509" i="68"/>
  <c r="A3510" i="68"/>
  <c r="A3511" i="68"/>
  <c r="A3512" i="68"/>
  <c r="A3513" i="68"/>
  <c r="A3514" i="68"/>
  <c r="A3515" i="68"/>
  <c r="A3516" i="68"/>
  <c r="A3517" i="68"/>
  <c r="A3518" i="68"/>
  <c r="A3519" i="68"/>
  <c r="A3520" i="68"/>
  <c r="A3521" i="68"/>
  <c r="A3522" i="68"/>
  <c r="A3523" i="68"/>
  <c r="A3524" i="68"/>
  <c r="A3525" i="68"/>
  <c r="A3526" i="68"/>
  <c r="A3527" i="68"/>
  <c r="A3528" i="68"/>
  <c r="A3529" i="68"/>
  <c r="A3530" i="68"/>
  <c r="A3531" i="68"/>
  <c r="A3532" i="68"/>
  <c r="A3533" i="68"/>
  <c r="A3534" i="68"/>
  <c r="A3535" i="68"/>
  <c r="A3536" i="68"/>
  <c r="A3537" i="68"/>
  <c r="A3538" i="68"/>
  <c r="A3539" i="68"/>
  <c r="A3540" i="68"/>
  <c r="A3541" i="68"/>
  <c r="A3542" i="68"/>
  <c r="A3543" i="68"/>
  <c r="A3544" i="68"/>
  <c r="A3545" i="68"/>
  <c r="A3546" i="68"/>
  <c r="A3547" i="68"/>
  <c r="A3548" i="68"/>
  <c r="A3549" i="68"/>
  <c r="A3550" i="68"/>
  <c r="A3551" i="68"/>
  <c r="A3552" i="68"/>
  <c r="A3553" i="68"/>
  <c r="A3554" i="68"/>
  <c r="A3555" i="68"/>
  <c r="A3556" i="68"/>
  <c r="A3557" i="68"/>
  <c r="A3558" i="68"/>
  <c r="A3559" i="68"/>
  <c r="A3560" i="68"/>
  <c r="A3561" i="68"/>
  <c r="A3562" i="68"/>
  <c r="A3563" i="68"/>
  <c r="A3564" i="68"/>
  <c r="A3565" i="68"/>
  <c r="A3566" i="68"/>
  <c r="A3567" i="68"/>
  <c r="A3568" i="68"/>
  <c r="A3569" i="68"/>
  <c r="A3570" i="68"/>
  <c r="A3571" i="68"/>
  <c r="A3572" i="68"/>
  <c r="A3573" i="68"/>
  <c r="A3574" i="68"/>
  <c r="A3575" i="68"/>
  <c r="A3576" i="68"/>
  <c r="A3577" i="68"/>
  <c r="A3578" i="68"/>
  <c r="A3579" i="68"/>
  <c r="A3580" i="68"/>
  <c r="A3581" i="68"/>
  <c r="A3582" i="68"/>
  <c r="A3583" i="68"/>
  <c r="A3584" i="68"/>
  <c r="A3585" i="68"/>
  <c r="A3586" i="68"/>
  <c r="A3587" i="68"/>
  <c r="A3588" i="68"/>
  <c r="A3589" i="68"/>
  <c r="A3590" i="68"/>
  <c r="A3591" i="68"/>
  <c r="A3592" i="68"/>
  <c r="A3593" i="68"/>
  <c r="A3594" i="68"/>
  <c r="A3595" i="68"/>
  <c r="A3596" i="68"/>
  <c r="A3597" i="68"/>
  <c r="A3598" i="68"/>
  <c r="A3599" i="68"/>
  <c r="A3600" i="68"/>
  <c r="A3601" i="68"/>
  <c r="A3602" i="68"/>
  <c r="A3603" i="68"/>
  <c r="A3604" i="68"/>
  <c r="A3605" i="68"/>
  <c r="A3606" i="68"/>
  <c r="A3607" i="68"/>
  <c r="A3608" i="68"/>
  <c r="A3609" i="68"/>
  <c r="A3610" i="68"/>
  <c r="A3611" i="68"/>
  <c r="A3612" i="68"/>
  <c r="A3613" i="68"/>
  <c r="A3614" i="68"/>
  <c r="A3615" i="68"/>
  <c r="A3616" i="68"/>
  <c r="A3617" i="68"/>
  <c r="A3618" i="68"/>
  <c r="A3619" i="68"/>
  <c r="A3620" i="68"/>
  <c r="A3621" i="68"/>
  <c r="A3622" i="68"/>
  <c r="A3623" i="68"/>
  <c r="A3624" i="68"/>
  <c r="A3625" i="68"/>
  <c r="A3626" i="68"/>
  <c r="A3627" i="68"/>
  <c r="A3628" i="68"/>
  <c r="A3629" i="68"/>
  <c r="A3630" i="68"/>
  <c r="A3631" i="68"/>
  <c r="A3632" i="68"/>
  <c r="A3633" i="68"/>
  <c r="A3634" i="68"/>
  <c r="A3635" i="68"/>
  <c r="A3636" i="68"/>
  <c r="A3637" i="68"/>
  <c r="A3638" i="68"/>
  <c r="A3639" i="68"/>
  <c r="A3640" i="68"/>
  <c r="A3641" i="68"/>
  <c r="A3642" i="68"/>
  <c r="A3643" i="68"/>
  <c r="A3644" i="68"/>
  <c r="A3645" i="68"/>
  <c r="A3646" i="68"/>
  <c r="A3647" i="68"/>
  <c r="A3648" i="68"/>
  <c r="A3649" i="68"/>
  <c r="A3650" i="68"/>
  <c r="A3651" i="68"/>
  <c r="A3652" i="68"/>
  <c r="A3653" i="68"/>
  <c r="A3654" i="68"/>
  <c r="A3655" i="68"/>
  <c r="A3656" i="68"/>
  <c r="A3657" i="68"/>
  <c r="A3658" i="68"/>
  <c r="A3659" i="68"/>
  <c r="A3660" i="68"/>
  <c r="A3661" i="68"/>
  <c r="A3662" i="68"/>
  <c r="A3663" i="68"/>
  <c r="A3664" i="68"/>
  <c r="A3665" i="68"/>
  <c r="A3666" i="68"/>
  <c r="A3667" i="68"/>
  <c r="A3668" i="68"/>
  <c r="A3669" i="68"/>
  <c r="A3670" i="68"/>
  <c r="A3671" i="68"/>
  <c r="A3672" i="68"/>
  <c r="A3673" i="68"/>
  <c r="A3674" i="68"/>
  <c r="A3675" i="68"/>
  <c r="A3676" i="68"/>
  <c r="A3677" i="68"/>
  <c r="A3678" i="68"/>
  <c r="A3679" i="68"/>
  <c r="A3680" i="68"/>
  <c r="A3681" i="68"/>
  <c r="A3682" i="68"/>
  <c r="A3683" i="68"/>
  <c r="A3684" i="68"/>
  <c r="A3685" i="68"/>
  <c r="A3686" i="68"/>
  <c r="A3687" i="68"/>
  <c r="A3688" i="68"/>
  <c r="A3689" i="68"/>
  <c r="A3690" i="68"/>
  <c r="A3691" i="68"/>
  <c r="A3692" i="68"/>
  <c r="A3693" i="68"/>
  <c r="A3694" i="68"/>
  <c r="A3695" i="68"/>
  <c r="A3696" i="68"/>
  <c r="A3697" i="68"/>
  <c r="A3698" i="68"/>
  <c r="A3699" i="68"/>
  <c r="A3700" i="68"/>
  <c r="A3701" i="68"/>
  <c r="A3702" i="68"/>
  <c r="A3703" i="68"/>
  <c r="A3704" i="68"/>
  <c r="A3705" i="68"/>
  <c r="A3706" i="68"/>
  <c r="A3707" i="68"/>
  <c r="A3708" i="68"/>
  <c r="A3709" i="68"/>
  <c r="A3710" i="68"/>
  <c r="A3711" i="68"/>
  <c r="A3712" i="68"/>
  <c r="A3713" i="68"/>
  <c r="A3714" i="68"/>
  <c r="A3715" i="68"/>
  <c r="A3716" i="68"/>
  <c r="A3717" i="68"/>
  <c r="A3718" i="68"/>
  <c r="A3719" i="68"/>
  <c r="A3720" i="68"/>
  <c r="A3721" i="68"/>
  <c r="A3722" i="68"/>
  <c r="A3723" i="68"/>
  <c r="A3724" i="68"/>
  <c r="A3725" i="68"/>
  <c r="A3726" i="68"/>
  <c r="A3727" i="68"/>
  <c r="A3728" i="68"/>
  <c r="A3729" i="68"/>
  <c r="A3730" i="68"/>
  <c r="A3731" i="68"/>
  <c r="A3732" i="68"/>
  <c r="A3733" i="68"/>
  <c r="A3734" i="68"/>
  <c r="A3735" i="68"/>
  <c r="A3736" i="68"/>
  <c r="A3737" i="68"/>
  <c r="A3738" i="68"/>
  <c r="A3739" i="68"/>
  <c r="A3740" i="68"/>
  <c r="A3741" i="68"/>
  <c r="A3742" i="68"/>
  <c r="A3743" i="68"/>
  <c r="A3744" i="68"/>
  <c r="A3745" i="68"/>
  <c r="A3746" i="68"/>
  <c r="A3747" i="68"/>
  <c r="A3748" i="68"/>
  <c r="A3749" i="68"/>
  <c r="A3750" i="68"/>
  <c r="A3751" i="68"/>
  <c r="A3752" i="68"/>
  <c r="A3753" i="68"/>
  <c r="A3754" i="68"/>
  <c r="A3755" i="68"/>
  <c r="A3756" i="68"/>
  <c r="A3757" i="68"/>
  <c r="A3758" i="68"/>
  <c r="A3759" i="68"/>
  <c r="A3760" i="68"/>
  <c r="A3761" i="68"/>
  <c r="A3762" i="68"/>
  <c r="A3763" i="68"/>
  <c r="A3764" i="68"/>
  <c r="A3765" i="68"/>
  <c r="A3766" i="68"/>
  <c r="A3767" i="68"/>
  <c r="A3768" i="68"/>
  <c r="A3769" i="68"/>
  <c r="A3770" i="68"/>
  <c r="A3771" i="68"/>
  <c r="A3772" i="68"/>
  <c r="A3773" i="68"/>
  <c r="A3774" i="68"/>
  <c r="A3775" i="68"/>
  <c r="A3776" i="68"/>
  <c r="A3777" i="68"/>
  <c r="A3778" i="68"/>
  <c r="A3779" i="68"/>
  <c r="A3780" i="68"/>
  <c r="A3781" i="68"/>
  <c r="A3782" i="68"/>
  <c r="A3783" i="68"/>
  <c r="A3784" i="68"/>
  <c r="A3785" i="68"/>
  <c r="A3786" i="68"/>
  <c r="A3787" i="68"/>
  <c r="A3788" i="68"/>
  <c r="A3789" i="68"/>
  <c r="A3790" i="68"/>
  <c r="A3791" i="68"/>
  <c r="A3792" i="68"/>
  <c r="A3793" i="68"/>
  <c r="A3794" i="68"/>
  <c r="A3795" i="68"/>
  <c r="A3796" i="68"/>
  <c r="A3797" i="68"/>
  <c r="A3798" i="68"/>
  <c r="A3799" i="68"/>
  <c r="A3800" i="68"/>
  <c r="A3801" i="68"/>
  <c r="A3802" i="68"/>
  <c r="A3803" i="68"/>
  <c r="A3804" i="68"/>
  <c r="A3805" i="68"/>
  <c r="A3806" i="68"/>
  <c r="A3807" i="68"/>
  <c r="A3808" i="68"/>
  <c r="A3809" i="68"/>
  <c r="A3810" i="68"/>
  <c r="A3811" i="68"/>
  <c r="A3812" i="68"/>
  <c r="A3813" i="68"/>
  <c r="A3814" i="68"/>
  <c r="A3815" i="68"/>
  <c r="A3816" i="68"/>
  <c r="A3817" i="68"/>
  <c r="A3818" i="68"/>
  <c r="A3819" i="68"/>
  <c r="A3820" i="68"/>
  <c r="A3821" i="68"/>
  <c r="A3822" i="68"/>
  <c r="A3823" i="68"/>
  <c r="A3824" i="68"/>
  <c r="A3825" i="68"/>
  <c r="A3826" i="68"/>
  <c r="A3827" i="68"/>
  <c r="A3828" i="68"/>
  <c r="A3829" i="68"/>
  <c r="A3830" i="68"/>
  <c r="A3831" i="68"/>
  <c r="A3832" i="68"/>
  <c r="A3833" i="68"/>
  <c r="A3834" i="68"/>
  <c r="A3835" i="68"/>
  <c r="A3836" i="68"/>
  <c r="A3837" i="68"/>
  <c r="A3838" i="68"/>
  <c r="A3839" i="68"/>
  <c r="A3840" i="68"/>
  <c r="A3841" i="68"/>
  <c r="A3842" i="68"/>
  <c r="A3843" i="68"/>
  <c r="A3844" i="68"/>
  <c r="A3845" i="68"/>
  <c r="A3846" i="68"/>
  <c r="A3847" i="68"/>
  <c r="A3848" i="68"/>
  <c r="A3849" i="68"/>
  <c r="A3850" i="68"/>
  <c r="A3851" i="68"/>
  <c r="A3852" i="68"/>
  <c r="A3853" i="68"/>
  <c r="A3854" i="68"/>
  <c r="A3855" i="68"/>
  <c r="A3856" i="68"/>
  <c r="A3857" i="68"/>
  <c r="A3858" i="68"/>
  <c r="A3859" i="68"/>
  <c r="A3860" i="68"/>
  <c r="A3861" i="68"/>
  <c r="A3862" i="68"/>
  <c r="A3863" i="68"/>
  <c r="A3864" i="68"/>
  <c r="A3865" i="68"/>
  <c r="A3866" i="68"/>
  <c r="A3867" i="68"/>
  <c r="A3868" i="68"/>
  <c r="A3869" i="68"/>
  <c r="A3870" i="68"/>
  <c r="A3871" i="68"/>
  <c r="A3872" i="68"/>
  <c r="A3873" i="68"/>
  <c r="A3874" i="68"/>
  <c r="A3875" i="68"/>
  <c r="A3876" i="68"/>
  <c r="A3877" i="68"/>
  <c r="A3878" i="68"/>
  <c r="A3879" i="68"/>
  <c r="A3880" i="68"/>
  <c r="A3881" i="68"/>
  <c r="A3882" i="68"/>
  <c r="A3883" i="68"/>
  <c r="A3884" i="68"/>
  <c r="A3885" i="68"/>
  <c r="A3886" i="68"/>
  <c r="A3887" i="68"/>
  <c r="A3888" i="68"/>
  <c r="A3889" i="68"/>
  <c r="A3890" i="68"/>
  <c r="A3891" i="68"/>
  <c r="A3892" i="68"/>
  <c r="A3893" i="68"/>
  <c r="A3894" i="68"/>
  <c r="A3895" i="68"/>
  <c r="A3896" i="68"/>
  <c r="A3897" i="68"/>
  <c r="A3898" i="68"/>
  <c r="A3899" i="68"/>
  <c r="A3900" i="68"/>
  <c r="A3901" i="68"/>
  <c r="A3902" i="68"/>
  <c r="A3903" i="68"/>
  <c r="A3904" i="68"/>
  <c r="A3905" i="68"/>
  <c r="A3906" i="68"/>
  <c r="A3907" i="68"/>
  <c r="A3908" i="68"/>
  <c r="A3909" i="68"/>
  <c r="A3910" i="68"/>
  <c r="A3911" i="68"/>
  <c r="A3912" i="68"/>
  <c r="A3913" i="68"/>
  <c r="A3914" i="68"/>
  <c r="A3915" i="68"/>
  <c r="A3916" i="68"/>
  <c r="A3917" i="68"/>
  <c r="A3918" i="68"/>
  <c r="A3919" i="68"/>
  <c r="A3920" i="68"/>
  <c r="A3921" i="68"/>
  <c r="A3922" i="68"/>
  <c r="A3923" i="68"/>
  <c r="A3924" i="68"/>
  <c r="A3925" i="68"/>
  <c r="A3926" i="68"/>
  <c r="A3927" i="68"/>
  <c r="A3928" i="68"/>
  <c r="A3929" i="68"/>
  <c r="A3930" i="68"/>
  <c r="A3931" i="68"/>
  <c r="A3932" i="68"/>
  <c r="A3933" i="68"/>
  <c r="A3934" i="68"/>
  <c r="A3935" i="68"/>
  <c r="A3936" i="68"/>
  <c r="A3937" i="68"/>
  <c r="A3938" i="68"/>
  <c r="A3939" i="68"/>
  <c r="A3940" i="68"/>
  <c r="A3941" i="68"/>
  <c r="A3942" i="68"/>
  <c r="A3943" i="68"/>
  <c r="A3944" i="68"/>
  <c r="A3945" i="68"/>
  <c r="A3946" i="68"/>
  <c r="A3947" i="68"/>
  <c r="A3948" i="68"/>
  <c r="A3949" i="68"/>
  <c r="A3950" i="68"/>
  <c r="A3951" i="68"/>
  <c r="A3952" i="68"/>
  <c r="A3953" i="68"/>
  <c r="A3954" i="68"/>
  <c r="A3955" i="68"/>
  <c r="A3956" i="68"/>
  <c r="A3957" i="68"/>
  <c r="A3958" i="68"/>
  <c r="A3959" i="68"/>
  <c r="A3960" i="68"/>
  <c r="A3961" i="68"/>
  <c r="A3962" i="68"/>
  <c r="A3963" i="68"/>
  <c r="A3964" i="68"/>
  <c r="A3965" i="68"/>
  <c r="A3966" i="68"/>
  <c r="A3967" i="68"/>
  <c r="A3968" i="68"/>
  <c r="A3969" i="68"/>
  <c r="A3970" i="68"/>
  <c r="A3971" i="68"/>
  <c r="A3972" i="68"/>
  <c r="A3973" i="68"/>
  <c r="A3974" i="68"/>
  <c r="A3975" i="68"/>
  <c r="A3976" i="68"/>
  <c r="A3977" i="68"/>
  <c r="A3978" i="68"/>
  <c r="A3979" i="68"/>
  <c r="A3980" i="68"/>
  <c r="A3981" i="68"/>
  <c r="A3982" i="68"/>
  <c r="A3983" i="68"/>
  <c r="A3984" i="68"/>
  <c r="A3985" i="68"/>
  <c r="A3986" i="68"/>
  <c r="A3987" i="68"/>
  <c r="A3988" i="68"/>
  <c r="A3989" i="68"/>
  <c r="A3990" i="68"/>
  <c r="A3991" i="68"/>
  <c r="A3992" i="68"/>
  <c r="A3993" i="68"/>
  <c r="A3994" i="68"/>
  <c r="A3995" i="68"/>
  <c r="A3996" i="68"/>
  <c r="A3997" i="68"/>
  <c r="A3998" i="68"/>
  <c r="A3999" i="68"/>
  <c r="A4000" i="68"/>
  <c r="A4001" i="68"/>
  <c r="A4002" i="68"/>
  <c r="A4003" i="68"/>
  <c r="A4004" i="68"/>
  <c r="A4005" i="68"/>
  <c r="A4006" i="68"/>
  <c r="A4007" i="68"/>
  <c r="A4008" i="68"/>
  <c r="A4009" i="68"/>
  <c r="A4010" i="68"/>
  <c r="A4011" i="68"/>
  <c r="A4012" i="68"/>
  <c r="A4013" i="68"/>
  <c r="A4014" i="68"/>
  <c r="A4015" i="68"/>
  <c r="A4016" i="68"/>
  <c r="A4017" i="68"/>
  <c r="A4018" i="68"/>
  <c r="A4019" i="68"/>
  <c r="A4020" i="68"/>
  <c r="A4021" i="68"/>
  <c r="A4022" i="68"/>
  <c r="A4023" i="68"/>
  <c r="A4024" i="68"/>
  <c r="A4025" i="68"/>
  <c r="A4026" i="68"/>
  <c r="A4027" i="68"/>
  <c r="A4028" i="68"/>
  <c r="A4029" i="68"/>
  <c r="A4030" i="68"/>
  <c r="A4031" i="68"/>
  <c r="A4032" i="68"/>
  <c r="A4033" i="68"/>
  <c r="A4034" i="68"/>
  <c r="A4035" i="68"/>
  <c r="A4036" i="68"/>
  <c r="A4037" i="68"/>
  <c r="A4038" i="68"/>
  <c r="A4039" i="68"/>
  <c r="A4040" i="68"/>
  <c r="A4041" i="68"/>
  <c r="A4042" i="68"/>
  <c r="A4043" i="68"/>
  <c r="A4044" i="68"/>
  <c r="A4045" i="68"/>
  <c r="A4046" i="68"/>
  <c r="A4047" i="68"/>
  <c r="A4048" i="68"/>
  <c r="A4049" i="68"/>
  <c r="A4050" i="68"/>
  <c r="A4051" i="68"/>
  <c r="A4052" i="68"/>
  <c r="A4053" i="68"/>
  <c r="A4054" i="68"/>
  <c r="A4055" i="68"/>
  <c r="A4056" i="68"/>
  <c r="A4057" i="68"/>
  <c r="A4058" i="68"/>
  <c r="A4059" i="68"/>
  <c r="A4060" i="68"/>
  <c r="A4061" i="68"/>
  <c r="A4062" i="68"/>
  <c r="A4063" i="68"/>
  <c r="A4064" i="68"/>
  <c r="A4065" i="68"/>
  <c r="A4066" i="68"/>
  <c r="A4067" i="68"/>
  <c r="A4068" i="68"/>
  <c r="A4069" i="68"/>
  <c r="A4070" i="68"/>
  <c r="A4071" i="68"/>
  <c r="A4072" i="68"/>
  <c r="A4073" i="68"/>
  <c r="A4074" i="68"/>
  <c r="A4075" i="68"/>
  <c r="A4076" i="68"/>
  <c r="A4077" i="68"/>
  <c r="A4078" i="68"/>
  <c r="A4079" i="68"/>
  <c r="A4080" i="68"/>
  <c r="A4081" i="68"/>
  <c r="A4082" i="68"/>
  <c r="A4083" i="68"/>
  <c r="A4084" i="68"/>
  <c r="A4085" i="68"/>
  <c r="A4086" i="68"/>
  <c r="A4087" i="68"/>
  <c r="A4088" i="68"/>
  <c r="A4089" i="68"/>
  <c r="A4090" i="68"/>
  <c r="A4091" i="68"/>
  <c r="A4092" i="68"/>
  <c r="A4093" i="68"/>
  <c r="A4094" i="68"/>
  <c r="A4095" i="68"/>
  <c r="A4096" i="68"/>
  <c r="A4097" i="68"/>
  <c r="A4098" i="68"/>
  <c r="A4099" i="68"/>
  <c r="A4100" i="68"/>
  <c r="A4101" i="68"/>
  <c r="A4102" i="68"/>
  <c r="A4103" i="68"/>
  <c r="A4104" i="68"/>
  <c r="A4105" i="68"/>
  <c r="A4106" i="68"/>
  <c r="A4107" i="68"/>
  <c r="A4108" i="68"/>
  <c r="A4109" i="68"/>
  <c r="A4110" i="68"/>
  <c r="A4111" i="68"/>
  <c r="A4112" i="68"/>
  <c r="A4113" i="68"/>
  <c r="A4114" i="68"/>
  <c r="A4115" i="68"/>
  <c r="A4116" i="68"/>
  <c r="A4117" i="68"/>
  <c r="A4118" i="68"/>
  <c r="A4119" i="68"/>
  <c r="A4120" i="68"/>
  <c r="A4121" i="68"/>
  <c r="A4122" i="68"/>
  <c r="A4123" i="68"/>
  <c r="A4124" i="68"/>
  <c r="A4125" i="68"/>
  <c r="A4126" i="68"/>
  <c r="A4127" i="68"/>
  <c r="A4128" i="68"/>
  <c r="A4129" i="68"/>
  <c r="A4130" i="68"/>
  <c r="A4131" i="68"/>
  <c r="A4132" i="68"/>
  <c r="A4133" i="68"/>
  <c r="A4134" i="68"/>
  <c r="A4135" i="68"/>
  <c r="A4136" i="68"/>
  <c r="A4137" i="68"/>
  <c r="A4138" i="68"/>
  <c r="A4139" i="68"/>
  <c r="A4140" i="68"/>
  <c r="A4141" i="68"/>
  <c r="A4142" i="68"/>
  <c r="A4143" i="68"/>
  <c r="A4144" i="68"/>
  <c r="A4145" i="68"/>
  <c r="A4146" i="68"/>
  <c r="A4147" i="68"/>
  <c r="A4148" i="68"/>
  <c r="A4149" i="68"/>
  <c r="A4150" i="68"/>
  <c r="A4151" i="68"/>
  <c r="A4152" i="68"/>
  <c r="A4153" i="68"/>
  <c r="A4154" i="68"/>
  <c r="A4155" i="68"/>
  <c r="A4156" i="68"/>
  <c r="A4157" i="68"/>
  <c r="A4158" i="68"/>
  <c r="A4159" i="68"/>
  <c r="A4160" i="68"/>
  <c r="A4161" i="68"/>
  <c r="A4162" i="68"/>
  <c r="A4163" i="68"/>
  <c r="A4164" i="68"/>
  <c r="A4165" i="68"/>
  <c r="A4166" i="68"/>
  <c r="A4167" i="68"/>
  <c r="A4168" i="68"/>
  <c r="A4169" i="68"/>
  <c r="A4170" i="68"/>
  <c r="A4171" i="68"/>
  <c r="A4172" i="68"/>
  <c r="A4173" i="68"/>
  <c r="A4174" i="68"/>
  <c r="A4175" i="68"/>
  <c r="A4176" i="68"/>
  <c r="A4177" i="68"/>
  <c r="A4178" i="68"/>
  <c r="A4179" i="68"/>
  <c r="A4180" i="68"/>
  <c r="A4181" i="68"/>
  <c r="A4182" i="68"/>
  <c r="A4183" i="68"/>
  <c r="A4184" i="68"/>
  <c r="A4185" i="68"/>
  <c r="A4186" i="68"/>
  <c r="A4187" i="68"/>
  <c r="A4188" i="68"/>
  <c r="A4189" i="68"/>
  <c r="A4190" i="68"/>
  <c r="A4191" i="68"/>
  <c r="A4192" i="68"/>
  <c r="A4193" i="68"/>
  <c r="A4194" i="68"/>
  <c r="A4195" i="68"/>
  <c r="A4196" i="68"/>
  <c r="A4197" i="68"/>
  <c r="A4198" i="68"/>
  <c r="A4199" i="68"/>
  <c r="A4200" i="68"/>
  <c r="A4201" i="68"/>
  <c r="A4202" i="68"/>
  <c r="A4203" i="68"/>
  <c r="A4204" i="68"/>
  <c r="A4205" i="68"/>
  <c r="A4206" i="68"/>
  <c r="A4207" i="68"/>
  <c r="A4208" i="68"/>
  <c r="A4209" i="68"/>
  <c r="A4210" i="68"/>
  <c r="A4211" i="68"/>
  <c r="A4212" i="68"/>
  <c r="A4213" i="68"/>
  <c r="A4214" i="68"/>
  <c r="A4215" i="68"/>
  <c r="A4216" i="68"/>
  <c r="A4217" i="68"/>
  <c r="A4218" i="68"/>
  <c r="A4219" i="68"/>
  <c r="A4220" i="68"/>
  <c r="A4221" i="68"/>
  <c r="A4222" i="68"/>
  <c r="A4223" i="68"/>
  <c r="A4224" i="68"/>
  <c r="A4225" i="68"/>
  <c r="A4226" i="68"/>
  <c r="A4227" i="68"/>
  <c r="A4228" i="68"/>
  <c r="A4229" i="68"/>
  <c r="A4230" i="68"/>
  <c r="A4231" i="68"/>
  <c r="A4232" i="68"/>
  <c r="A4233" i="68"/>
  <c r="A4234" i="68"/>
  <c r="A4235" i="68"/>
  <c r="A4236" i="68"/>
  <c r="A4237" i="68"/>
  <c r="A4238" i="68"/>
  <c r="A4239" i="68"/>
  <c r="A4240" i="68"/>
  <c r="A4241" i="68"/>
  <c r="A4242" i="68"/>
  <c r="A4243" i="68"/>
  <c r="A4244" i="68"/>
  <c r="A4245" i="68"/>
  <c r="A4246" i="68"/>
  <c r="A4247" i="68"/>
  <c r="A4248" i="68"/>
  <c r="A4249" i="68"/>
  <c r="A4250" i="68"/>
  <c r="A4251" i="68"/>
  <c r="A4252" i="68"/>
  <c r="A4253" i="68"/>
  <c r="A4254" i="68"/>
  <c r="A4255" i="68"/>
  <c r="A4256" i="68"/>
  <c r="A4257" i="68"/>
  <c r="A4258" i="68"/>
  <c r="A4259" i="68"/>
  <c r="A4260" i="68"/>
  <c r="A4261" i="68"/>
  <c r="A4262" i="68"/>
  <c r="A4263" i="68"/>
  <c r="A4264" i="68"/>
  <c r="A4265" i="68"/>
  <c r="A4266" i="68"/>
  <c r="A4267" i="68"/>
  <c r="A4268" i="68"/>
  <c r="A4269" i="68"/>
  <c r="A4270" i="68"/>
  <c r="A4271" i="68"/>
  <c r="A4272" i="68"/>
  <c r="A4273" i="68"/>
  <c r="A4274" i="68"/>
  <c r="A4275" i="68"/>
  <c r="A4276" i="68"/>
  <c r="A4277" i="68"/>
  <c r="A4278" i="68"/>
  <c r="A4279" i="68"/>
  <c r="A4280" i="68"/>
  <c r="A4281" i="68"/>
  <c r="A4282" i="68"/>
  <c r="A4283" i="68"/>
  <c r="A4284" i="68"/>
  <c r="A4285" i="68"/>
  <c r="A4286" i="68"/>
  <c r="A4287" i="68"/>
  <c r="A4288" i="68"/>
  <c r="A4289" i="68"/>
  <c r="A4290" i="68"/>
  <c r="A4291" i="68"/>
  <c r="A4292" i="68"/>
  <c r="A4293" i="68"/>
  <c r="A4294" i="68"/>
  <c r="A4295" i="68"/>
  <c r="A4296" i="68"/>
  <c r="A4297" i="68"/>
  <c r="A4298" i="68"/>
  <c r="A4299" i="68"/>
  <c r="A4300" i="68"/>
  <c r="A4301" i="68"/>
  <c r="A4302" i="68"/>
  <c r="A4303" i="68"/>
  <c r="A4304" i="68"/>
  <c r="A4305" i="68"/>
  <c r="A4306" i="68"/>
  <c r="A4307" i="68"/>
  <c r="A4308" i="68"/>
  <c r="A4309" i="68"/>
  <c r="A4310" i="68"/>
  <c r="A4311" i="68"/>
  <c r="A4312" i="68"/>
  <c r="A4313" i="68"/>
  <c r="A4314" i="68"/>
  <c r="A4315" i="68"/>
  <c r="A4316" i="68"/>
  <c r="A4317" i="68"/>
  <c r="A4318" i="68"/>
  <c r="A4319" i="68"/>
  <c r="A4320" i="68"/>
  <c r="A4321" i="68"/>
  <c r="A4322" i="68"/>
  <c r="A4323" i="68"/>
  <c r="A4324" i="68"/>
  <c r="A4325" i="68"/>
  <c r="A4326" i="68"/>
  <c r="A4327" i="68"/>
  <c r="A4328" i="68"/>
  <c r="A4329" i="68"/>
  <c r="A4330" i="68"/>
  <c r="A4331" i="68"/>
  <c r="A4332" i="68"/>
  <c r="A4333" i="68"/>
  <c r="A4334" i="68"/>
  <c r="A4335" i="68"/>
  <c r="A4336" i="68"/>
  <c r="A4337" i="68"/>
  <c r="A4338" i="68"/>
  <c r="A4339" i="68"/>
  <c r="A4340" i="68"/>
  <c r="A4341" i="68"/>
  <c r="A4342" i="68"/>
  <c r="A4343" i="68"/>
  <c r="A4344" i="68"/>
  <c r="A4345" i="68"/>
  <c r="A4346" i="68"/>
  <c r="A4347" i="68"/>
  <c r="A4348" i="68"/>
  <c r="A4349" i="68"/>
  <c r="A4350" i="68"/>
  <c r="A4351" i="68"/>
  <c r="A4352" i="68"/>
  <c r="A4353" i="68"/>
  <c r="A4354" i="68"/>
  <c r="A4355" i="68"/>
  <c r="A4356" i="68"/>
  <c r="A4357" i="68"/>
  <c r="A4358" i="68"/>
  <c r="A4359" i="68"/>
  <c r="A4360" i="68"/>
  <c r="A4361" i="68"/>
  <c r="A4362" i="68"/>
  <c r="A4363" i="68"/>
  <c r="A4364" i="68"/>
  <c r="A4365" i="68"/>
  <c r="A4366" i="68"/>
  <c r="A4367" i="68"/>
  <c r="A4368" i="68"/>
  <c r="A4369" i="68"/>
  <c r="A4370" i="68"/>
  <c r="A4371" i="68"/>
  <c r="A4372" i="68"/>
  <c r="A4373" i="68"/>
  <c r="A4374" i="68"/>
  <c r="A4375" i="68"/>
  <c r="A4376" i="68"/>
  <c r="A4377" i="68"/>
  <c r="A4378" i="68"/>
  <c r="A4379" i="68"/>
  <c r="A4380" i="68"/>
  <c r="A4381" i="68"/>
  <c r="A4382" i="68"/>
  <c r="A4383" i="68"/>
  <c r="A4384" i="68"/>
  <c r="A4385" i="68"/>
  <c r="A4386" i="68"/>
  <c r="A4387" i="68"/>
  <c r="A4388" i="68"/>
  <c r="A4389" i="68"/>
  <c r="A4390" i="68"/>
  <c r="A4391" i="68"/>
  <c r="A4392" i="68"/>
  <c r="A4393" i="68"/>
  <c r="A4394" i="68"/>
  <c r="A4395" i="68"/>
  <c r="A4396" i="68"/>
  <c r="A4397" i="68"/>
  <c r="A4398" i="68"/>
  <c r="A4399" i="68"/>
  <c r="A4400" i="68"/>
  <c r="A4401" i="68"/>
  <c r="A4402" i="68"/>
  <c r="A4403" i="68"/>
  <c r="A4404" i="68"/>
  <c r="A4405" i="68"/>
  <c r="A4406" i="68"/>
  <c r="A4407" i="68"/>
  <c r="A4408" i="68"/>
  <c r="A4409" i="68"/>
  <c r="A4410" i="68"/>
  <c r="A4411" i="68"/>
  <c r="A4412" i="68"/>
  <c r="A4413" i="68"/>
  <c r="A4414" i="68"/>
  <c r="A4415" i="68"/>
  <c r="A4416" i="68"/>
  <c r="A4417" i="68"/>
  <c r="A4418" i="68"/>
  <c r="A4419" i="68"/>
  <c r="A4420" i="68"/>
  <c r="A4421" i="68"/>
  <c r="A4422" i="68"/>
  <c r="A4423" i="68"/>
  <c r="A4424" i="68"/>
  <c r="A4425" i="68"/>
  <c r="A4426" i="68"/>
  <c r="A4427" i="68"/>
  <c r="A4428" i="68"/>
  <c r="A4429" i="68"/>
  <c r="A4430" i="68"/>
  <c r="A4431" i="68"/>
  <c r="A4432" i="68"/>
  <c r="A4433" i="68"/>
  <c r="A4434" i="68"/>
  <c r="A4435" i="68"/>
  <c r="A4436" i="68"/>
  <c r="A4437" i="68"/>
  <c r="A4438" i="68"/>
  <c r="A4439" i="68"/>
  <c r="A4440" i="68"/>
  <c r="A4441" i="68"/>
  <c r="A4442" i="68"/>
  <c r="A4443" i="68"/>
  <c r="A4444" i="68"/>
  <c r="A4445" i="68"/>
  <c r="A4446" i="68"/>
  <c r="A4447" i="68"/>
  <c r="A4448" i="68"/>
  <c r="A4449" i="68"/>
  <c r="A4450" i="68"/>
  <c r="A4451" i="68"/>
  <c r="A4452" i="68"/>
  <c r="A4453" i="68"/>
  <c r="A4454" i="68"/>
  <c r="A4455" i="68"/>
  <c r="A4456" i="68"/>
  <c r="A4457" i="68"/>
  <c r="A4458" i="68"/>
  <c r="A4459" i="68"/>
  <c r="A4460" i="68"/>
  <c r="A4461" i="68"/>
  <c r="A4462" i="68"/>
  <c r="A4463" i="68"/>
  <c r="A4464" i="68"/>
  <c r="A4465" i="68"/>
  <c r="A4466" i="68"/>
  <c r="A4467" i="68"/>
  <c r="A4468" i="68"/>
  <c r="A4469" i="68"/>
  <c r="A4470" i="68"/>
  <c r="A4471" i="68"/>
  <c r="A4472" i="68"/>
  <c r="A4473" i="68"/>
  <c r="A4474" i="68"/>
  <c r="A4475" i="68"/>
  <c r="A4476" i="68"/>
  <c r="A4477" i="68"/>
  <c r="A4478" i="68"/>
  <c r="A4479" i="68"/>
  <c r="A4480" i="68"/>
  <c r="A4481" i="68"/>
  <c r="A4482" i="68"/>
  <c r="A4483" i="68"/>
  <c r="A4484" i="68"/>
  <c r="A4485" i="68"/>
  <c r="A4486" i="68"/>
  <c r="A4487" i="68"/>
  <c r="A4488" i="68"/>
  <c r="A4489" i="68"/>
  <c r="A4490" i="68"/>
  <c r="A4491" i="68"/>
  <c r="A4492" i="68"/>
  <c r="A4493" i="68"/>
  <c r="A4494" i="68"/>
  <c r="A4495" i="68"/>
  <c r="A4496" i="68"/>
  <c r="A4497" i="68"/>
  <c r="A4498" i="68"/>
  <c r="A4499" i="68"/>
  <c r="A4500" i="68"/>
  <c r="A4501" i="68"/>
  <c r="A4502" i="68"/>
  <c r="A4503" i="68"/>
  <c r="A4504" i="68"/>
  <c r="A4505" i="68"/>
  <c r="A4506" i="68"/>
  <c r="A4507" i="68"/>
  <c r="A4508" i="68"/>
  <c r="A4509" i="68"/>
  <c r="A4510" i="68"/>
  <c r="A4511" i="68"/>
  <c r="A4512" i="68"/>
  <c r="A4513" i="68"/>
  <c r="A4514" i="68"/>
  <c r="A4515" i="68"/>
  <c r="A4516" i="68"/>
  <c r="A4517" i="68"/>
  <c r="A4518" i="68"/>
  <c r="A4519" i="68"/>
  <c r="A4520" i="68"/>
  <c r="A4521" i="68"/>
  <c r="A4522" i="68"/>
  <c r="A4523" i="68"/>
  <c r="A4524" i="68"/>
  <c r="A4525" i="68"/>
  <c r="A4526" i="68"/>
  <c r="A4527" i="68"/>
  <c r="A4528" i="68"/>
  <c r="A4529" i="68"/>
  <c r="A4530" i="68"/>
  <c r="A4531" i="68"/>
  <c r="A4532" i="68"/>
  <c r="A4533" i="68"/>
  <c r="A4534" i="68"/>
  <c r="A4535" i="68"/>
  <c r="A4536" i="68"/>
  <c r="A4537" i="68"/>
  <c r="A4538" i="68"/>
  <c r="A4539" i="68"/>
  <c r="A4540" i="68"/>
  <c r="A4541" i="68"/>
  <c r="A4542" i="68"/>
  <c r="A4543" i="68"/>
  <c r="A4544" i="68"/>
  <c r="A4545" i="68"/>
  <c r="A4546" i="68"/>
  <c r="A4547" i="68"/>
  <c r="A4548" i="68"/>
  <c r="A4549" i="68"/>
  <c r="A4550" i="68"/>
  <c r="A4551" i="68"/>
  <c r="A4552" i="68"/>
  <c r="A4553" i="68"/>
  <c r="A4554" i="68"/>
  <c r="A4555" i="68"/>
  <c r="A4556" i="68"/>
  <c r="A4557" i="68"/>
  <c r="A4558" i="68"/>
  <c r="A4559" i="68"/>
  <c r="A4560" i="68"/>
  <c r="A4561" i="68"/>
  <c r="A4562" i="68"/>
  <c r="A4563" i="68"/>
  <c r="A4564" i="68"/>
  <c r="A4565" i="68"/>
  <c r="A4566" i="68"/>
  <c r="A4567" i="68"/>
  <c r="A4568" i="68"/>
  <c r="A4569" i="68"/>
  <c r="A4570" i="68"/>
  <c r="A4571" i="68"/>
  <c r="A4572" i="68"/>
  <c r="A4573" i="68"/>
  <c r="A4574" i="68"/>
  <c r="A4575" i="68"/>
  <c r="A4576" i="68"/>
  <c r="A4577" i="68"/>
  <c r="A4578" i="68"/>
  <c r="A4579" i="68"/>
  <c r="A4580" i="68"/>
  <c r="A4581" i="68"/>
  <c r="A4582" i="68"/>
  <c r="A4583" i="68"/>
  <c r="A4584" i="68"/>
  <c r="A4585" i="68"/>
  <c r="A4586" i="68"/>
  <c r="A4587" i="68"/>
  <c r="A4588" i="68"/>
  <c r="A4589" i="68"/>
  <c r="A4590" i="68"/>
  <c r="A4591" i="68"/>
  <c r="A4592" i="68"/>
  <c r="A4593" i="68"/>
  <c r="A4594" i="68"/>
  <c r="A4595" i="68"/>
  <c r="A4596" i="68"/>
  <c r="A4597" i="68"/>
  <c r="A4598" i="68"/>
  <c r="A4599" i="68"/>
  <c r="A4600" i="68"/>
  <c r="A4601" i="68"/>
  <c r="A4602" i="68"/>
  <c r="A4603" i="68"/>
  <c r="A4604" i="68"/>
  <c r="A4605" i="68"/>
  <c r="A4606" i="68"/>
  <c r="A4607" i="68"/>
  <c r="A4608" i="68"/>
  <c r="A4609" i="68"/>
  <c r="A4610" i="68"/>
  <c r="A4611" i="68"/>
  <c r="A4612" i="68"/>
  <c r="A4613" i="68"/>
  <c r="A4614" i="68"/>
  <c r="A4615" i="68"/>
  <c r="A4616" i="68"/>
  <c r="A4617" i="68"/>
  <c r="A4618" i="68"/>
  <c r="A4619" i="68"/>
  <c r="A4620" i="68"/>
  <c r="A4621" i="68"/>
  <c r="A4622" i="68"/>
  <c r="A4623" i="68"/>
  <c r="A4624" i="68"/>
  <c r="A4625" i="68"/>
  <c r="A4626" i="68"/>
  <c r="A4627" i="68"/>
  <c r="A4628" i="68"/>
  <c r="A4629" i="68"/>
  <c r="A4630" i="68"/>
  <c r="A4631" i="68"/>
  <c r="A4632" i="68"/>
  <c r="A4633" i="68"/>
  <c r="A4634" i="68"/>
  <c r="A4635" i="68"/>
  <c r="A4636" i="68"/>
  <c r="A4637" i="68"/>
  <c r="A4638" i="68"/>
  <c r="A4639" i="68"/>
  <c r="A4640" i="68"/>
  <c r="A4641" i="68"/>
  <c r="A4642" i="68"/>
  <c r="A4643" i="68"/>
  <c r="A4644" i="68"/>
  <c r="A4645" i="68"/>
  <c r="A4646" i="68"/>
  <c r="A4647" i="68"/>
  <c r="A4648" i="68"/>
  <c r="A4649" i="68"/>
  <c r="A4650" i="68"/>
  <c r="A4651" i="68"/>
  <c r="A4652" i="68"/>
  <c r="A4653" i="68"/>
  <c r="A4654" i="68"/>
  <c r="A4655" i="68"/>
  <c r="A4656" i="68"/>
  <c r="A4657" i="68"/>
  <c r="A4658" i="68"/>
  <c r="A4659" i="68"/>
  <c r="A4660" i="68"/>
  <c r="A4661" i="68"/>
  <c r="A4662" i="68"/>
  <c r="A4663" i="68"/>
  <c r="A4664" i="68"/>
  <c r="A4665" i="68"/>
  <c r="A4666" i="68"/>
  <c r="A4667" i="68"/>
  <c r="A4668" i="68"/>
  <c r="A4669" i="68"/>
  <c r="A4670" i="68"/>
  <c r="A4671" i="68"/>
  <c r="A4672" i="68"/>
  <c r="A4673" i="68"/>
  <c r="A4674" i="68"/>
  <c r="A4675" i="68"/>
  <c r="A4676" i="68"/>
  <c r="A4677" i="68"/>
  <c r="A4678" i="68"/>
  <c r="A4679" i="68"/>
  <c r="A4680" i="68"/>
  <c r="A4681" i="68"/>
  <c r="A4682" i="68"/>
  <c r="A4683" i="68"/>
  <c r="A4684" i="68"/>
  <c r="A4685" i="68"/>
  <c r="A4686" i="68"/>
  <c r="A4687" i="68"/>
  <c r="A4688" i="68"/>
  <c r="A4689" i="68"/>
  <c r="A4690" i="68"/>
  <c r="A4691" i="68"/>
  <c r="A4692" i="68"/>
  <c r="A4693" i="68"/>
  <c r="A4694" i="68"/>
  <c r="A4695" i="68"/>
  <c r="A4696" i="68"/>
  <c r="A4697" i="68"/>
  <c r="A4698" i="68"/>
  <c r="A4699" i="68"/>
  <c r="A4700" i="68"/>
  <c r="A4701" i="68"/>
  <c r="A4702" i="68"/>
  <c r="A4703" i="68"/>
  <c r="A4704" i="68"/>
  <c r="A4705" i="68"/>
  <c r="A4706" i="68"/>
  <c r="A4707" i="68"/>
  <c r="A4708" i="68"/>
  <c r="A4709" i="68"/>
  <c r="A4710" i="68"/>
  <c r="A4711" i="68"/>
  <c r="A4712" i="68"/>
  <c r="A4713" i="68"/>
  <c r="A4714" i="68"/>
  <c r="A4715" i="68"/>
  <c r="A4716" i="68"/>
  <c r="A4717" i="68"/>
  <c r="A4718" i="68"/>
  <c r="A4719" i="68"/>
  <c r="A4720" i="68"/>
  <c r="A4721" i="68"/>
  <c r="A4722" i="68"/>
  <c r="A4723" i="68"/>
  <c r="A4724" i="68"/>
  <c r="A4725" i="68"/>
  <c r="A4726" i="68"/>
  <c r="A4727" i="68"/>
  <c r="A4728" i="68"/>
  <c r="A4729" i="68"/>
  <c r="A4730" i="68"/>
  <c r="A4731" i="68"/>
  <c r="A4732" i="68"/>
  <c r="A4733" i="68"/>
  <c r="A4734" i="68"/>
  <c r="A4735" i="68"/>
  <c r="A4736" i="68"/>
  <c r="A4737" i="68"/>
  <c r="A4738" i="68"/>
  <c r="A4739" i="68"/>
  <c r="A4740" i="68"/>
  <c r="A4741" i="68"/>
  <c r="A4742" i="68"/>
  <c r="A4743" i="68"/>
  <c r="A4744" i="68"/>
  <c r="A4745" i="68"/>
  <c r="A4746" i="68"/>
  <c r="A4747" i="68"/>
  <c r="A4748" i="68"/>
  <c r="A4749" i="68"/>
  <c r="A4750" i="68"/>
  <c r="A4751" i="68"/>
  <c r="A4752" i="68"/>
  <c r="A4753" i="68"/>
  <c r="A4754" i="68"/>
  <c r="A4755" i="68"/>
  <c r="A4756" i="68"/>
  <c r="A4757" i="68"/>
  <c r="A4758" i="68"/>
  <c r="A4759" i="68"/>
  <c r="A4760" i="68"/>
  <c r="A4761" i="68"/>
  <c r="A4762" i="68"/>
  <c r="A4763" i="68"/>
  <c r="A4764" i="68"/>
  <c r="A4765" i="68"/>
  <c r="A4766" i="68"/>
  <c r="A4767" i="68"/>
  <c r="A4768" i="68"/>
  <c r="A4769" i="68"/>
  <c r="A4770" i="68"/>
  <c r="A4771" i="68"/>
  <c r="A4772" i="68"/>
  <c r="A4773" i="68"/>
  <c r="A4774" i="68"/>
  <c r="A4775" i="68"/>
  <c r="A4776" i="68"/>
  <c r="A4777" i="68"/>
  <c r="A4778" i="68"/>
  <c r="A4779" i="68"/>
  <c r="A4780" i="68"/>
  <c r="A4781" i="68"/>
  <c r="A4782" i="68"/>
  <c r="A4783" i="68"/>
  <c r="A4784" i="68"/>
  <c r="A4785" i="68"/>
  <c r="A4786" i="68"/>
  <c r="A4787" i="68"/>
  <c r="A4788" i="68"/>
  <c r="A4789" i="68"/>
  <c r="A4790" i="68"/>
  <c r="A4791" i="68"/>
  <c r="A4792" i="68"/>
  <c r="A4793" i="68"/>
  <c r="A4794" i="68"/>
  <c r="A4795" i="68"/>
  <c r="A4796" i="68"/>
  <c r="A4797" i="68"/>
  <c r="A4798" i="68"/>
  <c r="A4799" i="68"/>
  <c r="A4800" i="68"/>
  <c r="A4801" i="68"/>
  <c r="A4802" i="68"/>
  <c r="A4803" i="68"/>
  <c r="A4804" i="68"/>
  <c r="A4805" i="68"/>
  <c r="A4806" i="68"/>
  <c r="A4807" i="68"/>
  <c r="A4808" i="68"/>
  <c r="A4809" i="68"/>
  <c r="A4810" i="68"/>
  <c r="A4811" i="68"/>
  <c r="A4812" i="68"/>
  <c r="A4813" i="68"/>
  <c r="A4814" i="68"/>
  <c r="A4815" i="68"/>
  <c r="A4816" i="68"/>
  <c r="A4817" i="68"/>
  <c r="A4818" i="68"/>
  <c r="A4819" i="68"/>
  <c r="A4820" i="68"/>
  <c r="A4821" i="68"/>
  <c r="A4822" i="68"/>
  <c r="A4823" i="68"/>
  <c r="A4824" i="68"/>
  <c r="A4825" i="68"/>
  <c r="A4826" i="68"/>
  <c r="A4827" i="68"/>
  <c r="A4828" i="68"/>
  <c r="A4829" i="68"/>
  <c r="A4830" i="68"/>
  <c r="A4831" i="68"/>
  <c r="A4832" i="68"/>
  <c r="A4833" i="68"/>
  <c r="A4834" i="68"/>
  <c r="A4835" i="68"/>
  <c r="A4836" i="68"/>
  <c r="A4837" i="68"/>
  <c r="A4838" i="68"/>
  <c r="A4839" i="68"/>
  <c r="A4840" i="68"/>
  <c r="A4841" i="68"/>
  <c r="A4842" i="68"/>
  <c r="A4843" i="68"/>
  <c r="A4844" i="68"/>
  <c r="A4845" i="68"/>
  <c r="A4846" i="68"/>
  <c r="A4847" i="68"/>
  <c r="A4848" i="68"/>
  <c r="A4849" i="68"/>
  <c r="A4850" i="68"/>
  <c r="A4851" i="68"/>
  <c r="A4852" i="68"/>
  <c r="A4853" i="68"/>
  <c r="A4854" i="68"/>
  <c r="A4855" i="68"/>
  <c r="A4856" i="68"/>
  <c r="A4857" i="68"/>
  <c r="A4858" i="68"/>
  <c r="A4859" i="68"/>
  <c r="A4860" i="68"/>
  <c r="A4861" i="68"/>
  <c r="A4862" i="68"/>
  <c r="A4863" i="68"/>
  <c r="A4864" i="68"/>
  <c r="A4865" i="68"/>
  <c r="A4866" i="68"/>
  <c r="A4867" i="68"/>
  <c r="A4868" i="68"/>
  <c r="A4869" i="68"/>
  <c r="A4870" i="68"/>
  <c r="A4871" i="68"/>
  <c r="A4872" i="68"/>
  <c r="A4873" i="68"/>
  <c r="A4874" i="68"/>
  <c r="A4875" i="68"/>
  <c r="A4876" i="68"/>
  <c r="A4877" i="68"/>
  <c r="A4878" i="68"/>
  <c r="A4879" i="68"/>
  <c r="A4880" i="68"/>
  <c r="A4881" i="68"/>
  <c r="A4882" i="68"/>
  <c r="A4883" i="68"/>
  <c r="A4884" i="68"/>
  <c r="A4885" i="68"/>
  <c r="A4886" i="68"/>
  <c r="A4887" i="68"/>
  <c r="A4888" i="68"/>
  <c r="A4889" i="68"/>
  <c r="A4890" i="68"/>
  <c r="A4891" i="68"/>
  <c r="A4892" i="68"/>
  <c r="A4893" i="68"/>
  <c r="A4894" i="68"/>
  <c r="A4895" i="68"/>
  <c r="A4896" i="68"/>
  <c r="A4897" i="68"/>
  <c r="A4898" i="68"/>
  <c r="A4899" i="68"/>
  <c r="A4900" i="68"/>
  <c r="A4901" i="68"/>
  <c r="A4902" i="68"/>
  <c r="A4903" i="68"/>
  <c r="A4904" i="68"/>
  <c r="A4905" i="68"/>
  <c r="A4906" i="68"/>
  <c r="A4907" i="68"/>
  <c r="A4908" i="68"/>
  <c r="A4909" i="68"/>
  <c r="A4910" i="68"/>
  <c r="A4911" i="68"/>
  <c r="A4912" i="68"/>
  <c r="A4913" i="68"/>
  <c r="A4914" i="68"/>
  <c r="A4915" i="68"/>
  <c r="A4916" i="68"/>
  <c r="A4917" i="68"/>
  <c r="A4918" i="68"/>
  <c r="A4919" i="68"/>
  <c r="A4920" i="68"/>
  <c r="A4921" i="68"/>
  <c r="A4922" i="68"/>
  <c r="A4923" i="68"/>
  <c r="A4924" i="68"/>
  <c r="A4925" i="68"/>
  <c r="A4926" i="68"/>
  <c r="A4927" i="68"/>
  <c r="A4928" i="68"/>
  <c r="A4929" i="68"/>
  <c r="A4930" i="68"/>
  <c r="A4931" i="68"/>
  <c r="A4932" i="68"/>
  <c r="A4933" i="68"/>
  <c r="A4934" i="68"/>
  <c r="A4935" i="68"/>
  <c r="A4936" i="68"/>
  <c r="A4937" i="68"/>
  <c r="A4938" i="68"/>
  <c r="A4939" i="68"/>
  <c r="A4940" i="68"/>
  <c r="A4941" i="68"/>
  <c r="A4942" i="68"/>
  <c r="A4943" i="68"/>
  <c r="A4944" i="68"/>
  <c r="A4945" i="68"/>
  <c r="A4946" i="68"/>
  <c r="A4947" i="68"/>
  <c r="A4948" i="68"/>
  <c r="A4949" i="68"/>
  <c r="A4950" i="68"/>
  <c r="A4951" i="68"/>
  <c r="A4952" i="68"/>
  <c r="A4953" i="68"/>
  <c r="A4954" i="68"/>
  <c r="A4955" i="68"/>
  <c r="A4956" i="68"/>
  <c r="A4957" i="68"/>
  <c r="A4958" i="68"/>
  <c r="A4959" i="68"/>
  <c r="A4960" i="68"/>
  <c r="A4961" i="68"/>
  <c r="A4962" i="68"/>
  <c r="A4963" i="68"/>
  <c r="A4964" i="68"/>
  <c r="A4965" i="68"/>
  <c r="A4966" i="68"/>
  <c r="A4967" i="68"/>
  <c r="A4968" i="68"/>
  <c r="A4969" i="68"/>
  <c r="A4970" i="68"/>
  <c r="A4971" i="68"/>
  <c r="A4972" i="68"/>
  <c r="A4973" i="68"/>
  <c r="A4974" i="68"/>
  <c r="A4975" i="68"/>
  <c r="A4976" i="68"/>
  <c r="A4977" i="68"/>
  <c r="A4978" i="68"/>
  <c r="A4979" i="68"/>
  <c r="A4980" i="68"/>
  <c r="A4981" i="68"/>
  <c r="A4982" i="68"/>
  <c r="A4983" i="68"/>
  <c r="A4984" i="68"/>
  <c r="A4985" i="68"/>
  <c r="A4986" i="68"/>
  <c r="A4987" i="68"/>
  <c r="A4988" i="68"/>
  <c r="A4989" i="68"/>
  <c r="A4990" i="68"/>
  <c r="A4991" i="68"/>
  <c r="A4992" i="68"/>
  <c r="A4993" i="68"/>
  <c r="A4994" i="68"/>
  <c r="A4995" i="68"/>
  <c r="A4996" i="68"/>
  <c r="A4997" i="68"/>
  <c r="A4998" i="68"/>
  <c r="A4999" i="68"/>
  <c r="A5000" i="68"/>
  <c r="A5001" i="68"/>
  <c r="A5002" i="68"/>
  <c r="A5003" i="68"/>
  <c r="A5004" i="68"/>
  <c r="A5005" i="68"/>
  <c r="A5006" i="68"/>
  <c r="A5007" i="68"/>
  <c r="A5008" i="68"/>
  <c r="A5009" i="68"/>
  <c r="A5010" i="68"/>
  <c r="A5011" i="68"/>
  <c r="A5012" i="68"/>
  <c r="A5013" i="68"/>
  <c r="A5014" i="68"/>
  <c r="A5015" i="68"/>
  <c r="A5016" i="68"/>
  <c r="A5017" i="68"/>
  <c r="A5018" i="68"/>
  <c r="A5019" i="68"/>
  <c r="A5020" i="68"/>
  <c r="A5021" i="68"/>
  <c r="A5022" i="68"/>
  <c r="A5023" i="68"/>
  <c r="A5024" i="68"/>
  <c r="A5025" i="68"/>
  <c r="A5026" i="68"/>
  <c r="A5027" i="68"/>
  <c r="A5028" i="68"/>
  <c r="A5029" i="68"/>
  <c r="A5030" i="68"/>
  <c r="A5031" i="68"/>
  <c r="A5032" i="68"/>
  <c r="A5033" i="68"/>
  <c r="A5034" i="68"/>
  <c r="A5035" i="68"/>
  <c r="A5036" i="68"/>
  <c r="A5037" i="68"/>
  <c r="A5038" i="68"/>
  <c r="A5039" i="68"/>
  <c r="A5040" i="68"/>
  <c r="A5041" i="68"/>
  <c r="A5042" i="68"/>
  <c r="A5043" i="68"/>
  <c r="A5044" i="68"/>
  <c r="A5045" i="68"/>
  <c r="A5046" i="68"/>
  <c r="A5047" i="68"/>
  <c r="A5048" i="68"/>
  <c r="A5049" i="68"/>
  <c r="A5050" i="68"/>
  <c r="A5051" i="68"/>
  <c r="A5052" i="68"/>
  <c r="A5053" i="68"/>
  <c r="A5054" i="68"/>
  <c r="A5055" i="68"/>
  <c r="A5056" i="68"/>
  <c r="A5057" i="68"/>
  <c r="A5058" i="68"/>
  <c r="A5059" i="68"/>
  <c r="A5060" i="68"/>
  <c r="A5061" i="68"/>
  <c r="A5062" i="68"/>
  <c r="A5063" i="68"/>
  <c r="A5064" i="68"/>
  <c r="A5065" i="68"/>
  <c r="A5066" i="68"/>
  <c r="A5067" i="68"/>
  <c r="A5068" i="68"/>
  <c r="A5069" i="68"/>
  <c r="A5070" i="68"/>
  <c r="A5071" i="68"/>
  <c r="A5072" i="68"/>
  <c r="A5073" i="68"/>
  <c r="A5074" i="68"/>
  <c r="A5075" i="68"/>
  <c r="A5076" i="68"/>
  <c r="A5077" i="68"/>
  <c r="A5078" i="68"/>
  <c r="A5079" i="68"/>
  <c r="A5080" i="68"/>
  <c r="A5081" i="68"/>
  <c r="A5082" i="68"/>
  <c r="A5083" i="68"/>
  <c r="A5084" i="68"/>
  <c r="A5085" i="68"/>
  <c r="A5086" i="68"/>
  <c r="A5087" i="68"/>
  <c r="A5088" i="68"/>
  <c r="A5089" i="68"/>
  <c r="A5090" i="68"/>
  <c r="A5091" i="68"/>
  <c r="A5092" i="68"/>
  <c r="A5093" i="68"/>
  <c r="A5094" i="68"/>
  <c r="A5095" i="68"/>
  <c r="A5096" i="68"/>
  <c r="A5097" i="68"/>
  <c r="A5098" i="68"/>
  <c r="A5099" i="68"/>
  <c r="A5100" i="68"/>
  <c r="A5101" i="68"/>
  <c r="A5102" i="68"/>
  <c r="A5103" i="68"/>
  <c r="A5104" i="68"/>
  <c r="A5105" i="68"/>
  <c r="A5106" i="68"/>
  <c r="A5107" i="68"/>
  <c r="A5108" i="68"/>
  <c r="A5109" i="68"/>
  <c r="A5110" i="68"/>
  <c r="A5111" i="68"/>
  <c r="A5112" i="68"/>
  <c r="A5113" i="68"/>
  <c r="A5114" i="68"/>
  <c r="A5115" i="68"/>
  <c r="A5116" i="68"/>
  <c r="A5117" i="68"/>
  <c r="A5118" i="68"/>
  <c r="A5119" i="68"/>
  <c r="A5120" i="68"/>
  <c r="A5121" i="68"/>
  <c r="A5122" i="68"/>
  <c r="A5123" i="68"/>
  <c r="A5124" i="68"/>
  <c r="A5125" i="68"/>
  <c r="A5126" i="68"/>
  <c r="A5127" i="68"/>
  <c r="A5128" i="68"/>
  <c r="A5129" i="68"/>
  <c r="A5130" i="68"/>
  <c r="A5131" i="68"/>
  <c r="A5132" i="68"/>
  <c r="A5133" i="68"/>
  <c r="A5134" i="68"/>
  <c r="A5135" i="68"/>
  <c r="A5136" i="68"/>
  <c r="A5137" i="68"/>
  <c r="A5138" i="68"/>
  <c r="A5139" i="68"/>
  <c r="A5140" i="68"/>
  <c r="A5141" i="68"/>
  <c r="A5142" i="68"/>
  <c r="A5143" i="68"/>
  <c r="A5144" i="68"/>
  <c r="A5145" i="68"/>
  <c r="A5146" i="68"/>
  <c r="A5147" i="68"/>
  <c r="A5148" i="68"/>
  <c r="A5149" i="68"/>
  <c r="A5150" i="68"/>
  <c r="A5151" i="68"/>
  <c r="A5152" i="68"/>
  <c r="A5153" i="68"/>
  <c r="A5154" i="68"/>
  <c r="A5155" i="68"/>
  <c r="A5156" i="68"/>
  <c r="A5157" i="68"/>
  <c r="A5158" i="68"/>
  <c r="A5159" i="68"/>
  <c r="A5160" i="68"/>
  <c r="A5161" i="68"/>
  <c r="A5162" i="68"/>
  <c r="A5163" i="68"/>
  <c r="A5164" i="68"/>
  <c r="A5165" i="68"/>
  <c r="A5166" i="68"/>
  <c r="A5167" i="68"/>
  <c r="A5168" i="68"/>
  <c r="A5169" i="68"/>
  <c r="A5170" i="68"/>
  <c r="A5171" i="68"/>
  <c r="A5172" i="68"/>
  <c r="A5173" i="68"/>
  <c r="A5174" i="68"/>
  <c r="A5175" i="68"/>
  <c r="A5176" i="68"/>
  <c r="A5177" i="68"/>
  <c r="A5178" i="68"/>
  <c r="A5179" i="68"/>
  <c r="A5180" i="68"/>
  <c r="A5181" i="68"/>
  <c r="A5182" i="68"/>
  <c r="A5183" i="68"/>
  <c r="A5184" i="68"/>
  <c r="A5185" i="68"/>
  <c r="A5186" i="68"/>
  <c r="A5187" i="68"/>
  <c r="A5188" i="68"/>
  <c r="A5189" i="68"/>
  <c r="A5190" i="68"/>
  <c r="A5191" i="68"/>
  <c r="A5192" i="68"/>
  <c r="A2211" i="68"/>
  <c r="A1357" i="68"/>
  <c r="A1358" i="68"/>
  <c r="A1359" i="68"/>
  <c r="A1360" i="68"/>
  <c r="A1361" i="68"/>
  <c r="A1362" i="68"/>
  <c r="A1363" i="68"/>
  <c r="A1364" i="68"/>
  <c r="A1365" i="68"/>
  <c r="A1366" i="68"/>
  <c r="A1367" i="68"/>
  <c r="A1368" i="68"/>
  <c r="A1369" i="68"/>
  <c r="A1370" i="68"/>
  <c r="A1371" i="68"/>
  <c r="A1372" i="68"/>
  <c r="A1373" i="68"/>
  <c r="A1374" i="68"/>
  <c r="A1375" i="68"/>
  <c r="A1376" i="68"/>
  <c r="A1377" i="68"/>
  <c r="A1378" i="68"/>
  <c r="A1379" i="68"/>
  <c r="A1380" i="68"/>
  <c r="A1381" i="68"/>
  <c r="A1382" i="68"/>
  <c r="A1383" i="68"/>
  <c r="A1384" i="68"/>
  <c r="A1385" i="68"/>
  <c r="A1386" i="68"/>
  <c r="A1387" i="68"/>
  <c r="A1388" i="68"/>
  <c r="A1389" i="68"/>
  <c r="A1390" i="68"/>
  <c r="A1391" i="68"/>
  <c r="A1392" i="68"/>
  <c r="A1393" i="68"/>
  <c r="A1394" i="68"/>
  <c r="A1395" i="68"/>
  <c r="A1396" i="68"/>
  <c r="A1397" i="68"/>
  <c r="A1398" i="68"/>
  <c r="A1399" i="68"/>
  <c r="A1400" i="68"/>
  <c r="A1401" i="68"/>
  <c r="A1402" i="68"/>
  <c r="A1403" i="68"/>
  <c r="A1404" i="68"/>
  <c r="A1405" i="68"/>
  <c r="A1406" i="68"/>
  <c r="A1407" i="68"/>
  <c r="A1408" i="68"/>
  <c r="A1409" i="68"/>
  <c r="A1410" i="68"/>
  <c r="A1411" i="68"/>
  <c r="A1412" i="68"/>
  <c r="A1413" i="68"/>
  <c r="A1414" i="68"/>
  <c r="A1415" i="68"/>
  <c r="A1416" i="68"/>
  <c r="A1417" i="68"/>
  <c r="A1418" i="68"/>
  <c r="A1419" i="68"/>
  <c r="A1420" i="68"/>
  <c r="A1421" i="68"/>
  <c r="A1422" i="68"/>
  <c r="A1423" i="68"/>
  <c r="A1424" i="68"/>
  <c r="A1425" i="68"/>
  <c r="A1426" i="68"/>
  <c r="A1427" i="68"/>
  <c r="A1428" i="68"/>
  <c r="A1429" i="68"/>
  <c r="A1430" i="68"/>
  <c r="A1431" i="68"/>
  <c r="A1432" i="68"/>
  <c r="A1433" i="68"/>
  <c r="A1434" i="68"/>
  <c r="A1435" i="68"/>
  <c r="A1436" i="68"/>
  <c r="A1437" i="68"/>
  <c r="A1438" i="68"/>
  <c r="A1439" i="68"/>
  <c r="A1440" i="68"/>
  <c r="A1441" i="68"/>
  <c r="A1442" i="68"/>
  <c r="A1443" i="68"/>
  <c r="A1444" i="68"/>
  <c r="A1445" i="68"/>
  <c r="A1446" i="68"/>
  <c r="A1447" i="68"/>
  <c r="A1448" i="68"/>
  <c r="A1449" i="68"/>
  <c r="A1450" i="68"/>
  <c r="A1451" i="68"/>
  <c r="A1452" i="68"/>
  <c r="A1453" i="68"/>
  <c r="A1454" i="68"/>
  <c r="A1455" i="68"/>
  <c r="A1456" i="68"/>
  <c r="A1457" i="68"/>
  <c r="A1458" i="68"/>
  <c r="A1459" i="68"/>
  <c r="A1460" i="68"/>
  <c r="A1461" i="68"/>
  <c r="A1462" i="68"/>
  <c r="A1463" i="68"/>
  <c r="A1464" i="68"/>
  <c r="A1465" i="68"/>
  <c r="A1466" i="68"/>
  <c r="A1467" i="68"/>
  <c r="A1468" i="68"/>
  <c r="A1469" i="68"/>
  <c r="A1470" i="68"/>
  <c r="A1471" i="68"/>
  <c r="A1472" i="68"/>
  <c r="A1473" i="68"/>
  <c r="A1474" i="68"/>
  <c r="A1475" i="68"/>
  <c r="A1476" i="68"/>
  <c r="A1477" i="68"/>
  <c r="A1478" i="68"/>
  <c r="A1479" i="68"/>
  <c r="A1480" i="68"/>
  <c r="A1481" i="68"/>
  <c r="A1482" i="68"/>
  <c r="A1483" i="68"/>
  <c r="A1484" i="68"/>
  <c r="A1485" i="68"/>
  <c r="A1486" i="68"/>
  <c r="A1487" i="68"/>
  <c r="A1488" i="68"/>
  <c r="A1489" i="68"/>
  <c r="A1490" i="68"/>
  <c r="A1491" i="68"/>
  <c r="A1492" i="68"/>
  <c r="A1493" i="68"/>
  <c r="A1494" i="68"/>
  <c r="A1495" i="68"/>
  <c r="A1496" i="68"/>
  <c r="A1497" i="68"/>
  <c r="A1498" i="68"/>
  <c r="A1499" i="68"/>
  <c r="A1500" i="68"/>
  <c r="A1501" i="68"/>
  <c r="A1502" i="68"/>
  <c r="A1503" i="68"/>
  <c r="A1504" i="68"/>
  <c r="A1505" i="68"/>
  <c r="A1506" i="68"/>
  <c r="A1507" i="68"/>
  <c r="A1508" i="68"/>
  <c r="A1509" i="68"/>
  <c r="A1510" i="68"/>
  <c r="A1511" i="68"/>
  <c r="A1512" i="68"/>
  <c r="A1513" i="68"/>
  <c r="A1514" i="68"/>
  <c r="A1515" i="68"/>
  <c r="A1516" i="68"/>
  <c r="A1517" i="68"/>
  <c r="A1518" i="68"/>
  <c r="A1519" i="68"/>
  <c r="A1520" i="68"/>
  <c r="A1521" i="68"/>
  <c r="A1522" i="68"/>
  <c r="A1523" i="68"/>
  <c r="A1524" i="68"/>
  <c r="A1525" i="68"/>
  <c r="A1526" i="68"/>
  <c r="A1527" i="68"/>
  <c r="A1528" i="68"/>
  <c r="A1529" i="68"/>
  <c r="A1530" i="68"/>
  <c r="A1531" i="68"/>
  <c r="A1532" i="68"/>
  <c r="A1533" i="68"/>
  <c r="A1534" i="68"/>
  <c r="A1535" i="68"/>
  <c r="A1536" i="68"/>
  <c r="A1537" i="68"/>
  <c r="A1538" i="68"/>
  <c r="A1539" i="68"/>
  <c r="A1540" i="68"/>
  <c r="A1541" i="68"/>
  <c r="A1542" i="68"/>
  <c r="A1543" i="68"/>
  <c r="A1544" i="68"/>
  <c r="A1545" i="68"/>
  <c r="A1546" i="68"/>
  <c r="A1547" i="68"/>
  <c r="A1548" i="68"/>
  <c r="A1549" i="68"/>
  <c r="A1550" i="68"/>
  <c r="A1551" i="68"/>
  <c r="A1552" i="68"/>
  <c r="A1553" i="68"/>
  <c r="A1554" i="68"/>
  <c r="A1555" i="68"/>
  <c r="A1556" i="68"/>
  <c r="A1557" i="68"/>
  <c r="A1558" i="68"/>
  <c r="A1559" i="68"/>
  <c r="A1560" i="68"/>
  <c r="A1561" i="68"/>
  <c r="A1562" i="68"/>
  <c r="A1563" i="68"/>
  <c r="A1564" i="68"/>
  <c r="A1565" i="68"/>
  <c r="A1566" i="68"/>
  <c r="A1567" i="68"/>
  <c r="A1568" i="68"/>
  <c r="A1569" i="68"/>
  <c r="A1570" i="68"/>
  <c r="A1571" i="68"/>
  <c r="A1572" i="68"/>
  <c r="A1573" i="68"/>
  <c r="A1574" i="68"/>
  <c r="A1575" i="68"/>
  <c r="A1576" i="68"/>
  <c r="A1577" i="68"/>
  <c r="A1578" i="68"/>
  <c r="A1579" i="68"/>
  <c r="A1580" i="68"/>
  <c r="A1581" i="68"/>
  <c r="A1582" i="68"/>
  <c r="A1583" i="68"/>
  <c r="A1584" i="68"/>
  <c r="A1585" i="68"/>
  <c r="A1586" i="68"/>
  <c r="A1587" i="68"/>
  <c r="A1588" i="68"/>
  <c r="A1589" i="68"/>
  <c r="A1590" i="68"/>
  <c r="A1591" i="68"/>
  <c r="A1592" i="68"/>
  <c r="A1593" i="68"/>
  <c r="A1594" i="68"/>
  <c r="A1595" i="68"/>
  <c r="A1596" i="68"/>
  <c r="A1597" i="68"/>
  <c r="A1598" i="68"/>
  <c r="A1599" i="68"/>
  <c r="A1600" i="68"/>
  <c r="A1601" i="68"/>
  <c r="A1602" i="68"/>
  <c r="A1603" i="68"/>
  <c r="A1604" i="68"/>
  <c r="A1605" i="68"/>
  <c r="A1606" i="68"/>
  <c r="A1607" i="68"/>
  <c r="A1608" i="68"/>
  <c r="A1609" i="68"/>
  <c r="A1610" i="68"/>
  <c r="A1611" i="68"/>
  <c r="A1612" i="68"/>
  <c r="A1613" i="68"/>
  <c r="A1614" i="68"/>
  <c r="A1615" i="68"/>
  <c r="A1616" i="68"/>
  <c r="A1617" i="68"/>
  <c r="A1618" i="68"/>
  <c r="A1619" i="68"/>
  <c r="A1620" i="68"/>
  <c r="A1621" i="68"/>
  <c r="A1622" i="68"/>
  <c r="A1623" i="68"/>
  <c r="A1624" i="68"/>
  <c r="A1625" i="68"/>
  <c r="A1626" i="68"/>
  <c r="A1627" i="68"/>
  <c r="A1628" i="68"/>
  <c r="A1629" i="68"/>
  <c r="A1630" i="68"/>
  <c r="A1631" i="68"/>
  <c r="A1632" i="68"/>
  <c r="A1633" i="68"/>
  <c r="A1634" i="68"/>
  <c r="A1635" i="68"/>
  <c r="A1636" i="68"/>
  <c r="A1637" i="68"/>
  <c r="A1638" i="68"/>
  <c r="A1639" i="68"/>
  <c r="A1640" i="68"/>
  <c r="A1641" i="68"/>
  <c r="A1642" i="68"/>
  <c r="A1643" i="68"/>
  <c r="A1644" i="68"/>
  <c r="A1645" i="68"/>
  <c r="A1646" i="68"/>
  <c r="A1647" i="68"/>
  <c r="A1648" i="68"/>
  <c r="A1649" i="68"/>
  <c r="A1650" i="68"/>
  <c r="A1651" i="68"/>
  <c r="A1652" i="68"/>
  <c r="A1653" i="68"/>
  <c r="A1654" i="68"/>
  <c r="A1655" i="68"/>
  <c r="A1656" i="68"/>
  <c r="A1657" i="68"/>
  <c r="A1658" i="68"/>
  <c r="A1659" i="68"/>
  <c r="A1660" i="68"/>
  <c r="A1661" i="68"/>
  <c r="A1662" i="68"/>
  <c r="A1663" i="68"/>
  <c r="A1664" i="68"/>
  <c r="A1665" i="68"/>
  <c r="A1666" i="68"/>
  <c r="A1667" i="68"/>
  <c r="A1668" i="68"/>
  <c r="A1669" i="68"/>
  <c r="A1670" i="68"/>
  <c r="A1671" i="68"/>
  <c r="A1672" i="68"/>
  <c r="A1673" i="68"/>
  <c r="A1674" i="68"/>
  <c r="A1675" i="68"/>
  <c r="A1676" i="68"/>
  <c r="A1677" i="68"/>
  <c r="A1678" i="68"/>
  <c r="A1679" i="68"/>
  <c r="A1680" i="68"/>
  <c r="A1681" i="68"/>
  <c r="A1682" i="68"/>
  <c r="A1683" i="68"/>
  <c r="A1684" i="68"/>
  <c r="A1685" i="68"/>
  <c r="A1686" i="68"/>
  <c r="A1687" i="68"/>
  <c r="A1688" i="68"/>
  <c r="A1689" i="68"/>
  <c r="A1690" i="68"/>
  <c r="A1691" i="68"/>
  <c r="A1692" i="68"/>
  <c r="A1693" i="68"/>
  <c r="A1694" i="68"/>
  <c r="A1695" i="68"/>
  <c r="A1696" i="68"/>
  <c r="A1697" i="68"/>
  <c r="A1698" i="68"/>
  <c r="A1699" i="68"/>
  <c r="A1700" i="68"/>
  <c r="A1701" i="68"/>
  <c r="A1702" i="68"/>
  <c r="A1703" i="68"/>
  <c r="A1704" i="68"/>
  <c r="A1705" i="68"/>
  <c r="A1706" i="68"/>
  <c r="A1707" i="68"/>
  <c r="A1708" i="68"/>
  <c r="A1709" i="68"/>
  <c r="A1710" i="68"/>
  <c r="A1711" i="68"/>
  <c r="A1712" i="68"/>
  <c r="A1713" i="68"/>
  <c r="A1714" i="68"/>
  <c r="A1715" i="68"/>
  <c r="A1716" i="68"/>
  <c r="A1717" i="68"/>
  <c r="A1718" i="68"/>
  <c r="A1719" i="68"/>
  <c r="A1720" i="68"/>
  <c r="A1721" i="68"/>
  <c r="A1722" i="68"/>
  <c r="A1723" i="68"/>
  <c r="A1724" i="68"/>
  <c r="A1725" i="68"/>
  <c r="A1726" i="68"/>
  <c r="A1727" i="68"/>
  <c r="A1728" i="68"/>
  <c r="A1729" i="68"/>
  <c r="A1730" i="68"/>
  <c r="A1731" i="68"/>
  <c r="A1732" i="68"/>
  <c r="A1733" i="68"/>
  <c r="A1734" i="68"/>
  <c r="A1735" i="68"/>
  <c r="A1736" i="68"/>
  <c r="A1737" i="68"/>
  <c r="A1738" i="68"/>
  <c r="A1739" i="68"/>
  <c r="A1740" i="68"/>
  <c r="A1741" i="68"/>
  <c r="A1742" i="68"/>
  <c r="A1743" i="68"/>
  <c r="A1744" i="68"/>
  <c r="A1745" i="68"/>
  <c r="A1746" i="68"/>
  <c r="A1747" i="68"/>
  <c r="A1748" i="68"/>
  <c r="A1749" i="68"/>
  <c r="A1750" i="68"/>
  <c r="A1751" i="68"/>
  <c r="A1752" i="68"/>
  <c r="A1753" i="68"/>
  <c r="A1754" i="68"/>
  <c r="A1755" i="68"/>
  <c r="A1756" i="68"/>
  <c r="A1757" i="68"/>
  <c r="A1758" i="68"/>
  <c r="A1759" i="68"/>
  <c r="A1760" i="68"/>
  <c r="A1761" i="68"/>
  <c r="A1762" i="68"/>
  <c r="A1763" i="68"/>
  <c r="A1764" i="68"/>
  <c r="A1765" i="68"/>
  <c r="A1766" i="68"/>
  <c r="A1767" i="68"/>
  <c r="A1768" i="68"/>
  <c r="A1769" i="68"/>
  <c r="A1770" i="68"/>
  <c r="A1771" i="68"/>
  <c r="A1772" i="68"/>
  <c r="A1773" i="68"/>
  <c r="A1774" i="68"/>
  <c r="A1775" i="68"/>
  <c r="A1776" i="68"/>
  <c r="A1777" i="68"/>
  <c r="A1778" i="68"/>
  <c r="A1779" i="68"/>
  <c r="A1780" i="68"/>
  <c r="A1781" i="68"/>
  <c r="A1782" i="68"/>
  <c r="A1783" i="68"/>
  <c r="A1784" i="68"/>
  <c r="A1785" i="68"/>
  <c r="A1786" i="68"/>
  <c r="A1787" i="68"/>
  <c r="A1788" i="68"/>
  <c r="A1789" i="68"/>
  <c r="A1790" i="68"/>
  <c r="A1791" i="68"/>
  <c r="A1792" i="68"/>
  <c r="A1793" i="68"/>
  <c r="A1794" i="68"/>
  <c r="A1795" i="68"/>
  <c r="A1796" i="68"/>
  <c r="A1797" i="68"/>
  <c r="A1798" i="68"/>
  <c r="A1799" i="68"/>
  <c r="A1800" i="68"/>
  <c r="A1801" i="68"/>
  <c r="A1802" i="68"/>
  <c r="A1803" i="68"/>
  <c r="A1804" i="68"/>
  <c r="A1805" i="68"/>
  <c r="A1806" i="68"/>
  <c r="A1807" i="68"/>
  <c r="A1808" i="68"/>
  <c r="A1809" i="68"/>
  <c r="A1810" i="68"/>
  <c r="A1811" i="68"/>
  <c r="A1812" i="68"/>
  <c r="A1813" i="68"/>
  <c r="A1814" i="68"/>
  <c r="A1815" i="68"/>
  <c r="A1816" i="68"/>
  <c r="A1817" i="68"/>
  <c r="A1818" i="68"/>
  <c r="A1819" i="68"/>
  <c r="A1820" i="68"/>
  <c r="A1821" i="68"/>
  <c r="A1822" i="68"/>
  <c r="A1823" i="68"/>
  <c r="A1824" i="68"/>
  <c r="A1825" i="68"/>
  <c r="A1826" i="68"/>
  <c r="A1827" i="68"/>
  <c r="A1828" i="68"/>
  <c r="A1829" i="68"/>
  <c r="A1830" i="68"/>
  <c r="A1831" i="68"/>
  <c r="A1832" i="68"/>
  <c r="A1833" i="68"/>
  <c r="A1834" i="68"/>
  <c r="A1835" i="68"/>
  <c r="A1836" i="68"/>
  <c r="A1837" i="68"/>
  <c r="A1838" i="68"/>
  <c r="A1839" i="68"/>
  <c r="A1840" i="68"/>
  <c r="A1841" i="68"/>
  <c r="A1842" i="68"/>
  <c r="A1843" i="68"/>
  <c r="A1844" i="68"/>
  <c r="A1845" i="68"/>
  <c r="A1846" i="68"/>
  <c r="A1847" i="68"/>
  <c r="A1848" i="68"/>
  <c r="A1849" i="68"/>
  <c r="A1850" i="68"/>
  <c r="A1851" i="68"/>
  <c r="A1852" i="68"/>
  <c r="A1853" i="68"/>
  <c r="A1854" i="68"/>
  <c r="A1855" i="68"/>
  <c r="A1856" i="68"/>
  <c r="A1857" i="68"/>
  <c r="A1858" i="68"/>
  <c r="A1859" i="68"/>
  <c r="A1860" i="68"/>
  <c r="A1861" i="68"/>
  <c r="A1862" i="68"/>
  <c r="A1863" i="68"/>
  <c r="A1864" i="68"/>
  <c r="A1865" i="68"/>
  <c r="A1866" i="68"/>
  <c r="A1867" i="68"/>
  <c r="A1868" i="68"/>
  <c r="A1869" i="68"/>
  <c r="A1870" i="68"/>
  <c r="A1871" i="68"/>
  <c r="A1872" i="68"/>
  <c r="A1873" i="68"/>
  <c r="A1874" i="68"/>
  <c r="A1875" i="68"/>
  <c r="A1876" i="68"/>
  <c r="A1877" i="68"/>
  <c r="A1878" i="68"/>
  <c r="A1879" i="68"/>
  <c r="A1880" i="68"/>
  <c r="A1881" i="68"/>
  <c r="A1882" i="68"/>
  <c r="A1883" i="68"/>
  <c r="A1884" i="68"/>
  <c r="A1885" i="68"/>
  <c r="A1886" i="68"/>
  <c r="A1887" i="68"/>
  <c r="A1888" i="68"/>
  <c r="A1889" i="68"/>
  <c r="A1890" i="68"/>
  <c r="A1891" i="68"/>
  <c r="A1892" i="68"/>
  <c r="A1893" i="68"/>
  <c r="A1894" i="68"/>
  <c r="A1895" i="68"/>
  <c r="A1896" i="68"/>
  <c r="A1897" i="68"/>
  <c r="A1898" i="68"/>
  <c r="A1899" i="68"/>
  <c r="A1900" i="68"/>
  <c r="A1901" i="68"/>
  <c r="A1902" i="68"/>
  <c r="A1903" i="68"/>
  <c r="A1904" i="68"/>
  <c r="A1905" i="68"/>
  <c r="A1906" i="68"/>
  <c r="A1907" i="68"/>
  <c r="A1908" i="68"/>
  <c r="A1909" i="68"/>
  <c r="A1910" i="68"/>
  <c r="A1911" i="68"/>
  <c r="A1912" i="68"/>
  <c r="A1913" i="68"/>
  <c r="A1914" i="68"/>
  <c r="A1915" i="68"/>
  <c r="A1916" i="68"/>
  <c r="A1917" i="68"/>
  <c r="A1918" i="68"/>
  <c r="A1919" i="68"/>
  <c r="A1920" i="68"/>
  <c r="A1921" i="68"/>
  <c r="A1922" i="68"/>
  <c r="A1923" i="68"/>
  <c r="A1924" i="68"/>
  <c r="A1925" i="68"/>
  <c r="A1926" i="68"/>
  <c r="A1927" i="68"/>
  <c r="A1928" i="68"/>
  <c r="A1929" i="68"/>
  <c r="A1930" i="68"/>
  <c r="A1931" i="68"/>
  <c r="A1932" i="68"/>
  <c r="A1933" i="68"/>
  <c r="A1934" i="68"/>
  <c r="A1935" i="68"/>
  <c r="A1936" i="68"/>
  <c r="A1937" i="68"/>
  <c r="A1938" i="68"/>
  <c r="A1939" i="68"/>
  <c r="A1940" i="68"/>
  <c r="A1941" i="68"/>
  <c r="A1942" i="68"/>
  <c r="A1943" i="68"/>
  <c r="A1944" i="68"/>
  <c r="A1945" i="68"/>
  <c r="A1946" i="68"/>
  <c r="A1947" i="68"/>
  <c r="A1948" i="68"/>
  <c r="A1949" i="68"/>
  <c r="A1950" i="68"/>
  <c r="A1951" i="68"/>
  <c r="A1952" i="68"/>
  <c r="A1953" i="68"/>
  <c r="A1954" i="68"/>
  <c r="A1955" i="68"/>
  <c r="A1956" i="68"/>
  <c r="A1957" i="68"/>
  <c r="A1958" i="68"/>
  <c r="A1959" i="68"/>
  <c r="A1960" i="68"/>
  <c r="A1961" i="68"/>
  <c r="A1962" i="68"/>
  <c r="A1963" i="68"/>
  <c r="A1964" i="68"/>
  <c r="A1965" i="68"/>
  <c r="A1966" i="68"/>
  <c r="A1967" i="68"/>
  <c r="A1968" i="68"/>
  <c r="A1969" i="68"/>
  <c r="A1970" i="68"/>
  <c r="A1971" i="68"/>
  <c r="A1972" i="68"/>
  <c r="A1973" i="68"/>
  <c r="A1974" i="68"/>
  <c r="A1975" i="68"/>
  <c r="A1976" i="68"/>
  <c r="A1977" i="68"/>
  <c r="A1978" i="68"/>
  <c r="A1979" i="68"/>
  <c r="A1980" i="68"/>
  <c r="A1981" i="68"/>
  <c r="A1982" i="68"/>
  <c r="A1983" i="68"/>
  <c r="A1984" i="68"/>
  <c r="A1985" i="68"/>
  <c r="A1986" i="68"/>
  <c r="A1987" i="68"/>
  <c r="A1988" i="68"/>
  <c r="A1989" i="68"/>
  <c r="A1990" i="68"/>
  <c r="A1991" i="68"/>
  <c r="A1992" i="68"/>
  <c r="A1993" i="68"/>
  <c r="A1994" i="68"/>
  <c r="A1995" i="68"/>
  <c r="A1996" i="68"/>
  <c r="A1997" i="68"/>
  <c r="A1998" i="68"/>
  <c r="A1999" i="68"/>
  <c r="A2000" i="68"/>
  <c r="A2001" i="68"/>
  <c r="A2002" i="68"/>
  <c r="A2003" i="68"/>
  <c r="A2004" i="68"/>
  <c r="A2005" i="68"/>
  <c r="A2006" i="68"/>
  <c r="A2007" i="68"/>
  <c r="A2008" i="68"/>
  <c r="A2009" i="68"/>
  <c r="A2010" i="68"/>
  <c r="A2011" i="68"/>
  <c r="A2012" i="68"/>
  <c r="A2013" i="68"/>
  <c r="A2014" i="68"/>
  <c r="A2015" i="68"/>
  <c r="A2016" i="68"/>
  <c r="A2017" i="68"/>
  <c r="A2018" i="68"/>
  <c r="A2019" i="68"/>
  <c r="A2020" i="68"/>
  <c r="A2021" i="68"/>
  <c r="A2022" i="68"/>
  <c r="A2023" i="68"/>
  <c r="A2024" i="68"/>
  <c r="A2025" i="68"/>
  <c r="A2026" i="68"/>
  <c r="A2027" i="68"/>
  <c r="A2028" i="68"/>
  <c r="A2029" i="68"/>
  <c r="A2030" i="68"/>
  <c r="A2031" i="68"/>
  <c r="A2032" i="68"/>
  <c r="A2033" i="68"/>
  <c r="A2034" i="68"/>
  <c r="A2035" i="68"/>
  <c r="A2036" i="68"/>
  <c r="A2037" i="68"/>
  <c r="A2038" i="68"/>
  <c r="A2039" i="68"/>
  <c r="A2040" i="68"/>
  <c r="A2041" i="68"/>
  <c r="A2042" i="68"/>
  <c r="A2043" i="68"/>
  <c r="A2044" i="68"/>
  <c r="A2045" i="68"/>
  <c r="A2046" i="68"/>
  <c r="A2047" i="68"/>
  <c r="A2048" i="68"/>
  <c r="A2049" i="68"/>
  <c r="A2050" i="68"/>
  <c r="A2051" i="68"/>
  <c r="A2052" i="68"/>
  <c r="A2053" i="68"/>
  <c r="A2054" i="68"/>
  <c r="A2055" i="68"/>
  <c r="A2056" i="68"/>
  <c r="A2057" i="68"/>
  <c r="A2058" i="68"/>
  <c r="A2059" i="68"/>
  <c r="A2060" i="68"/>
  <c r="A2061" i="68"/>
  <c r="A2062" i="68"/>
  <c r="A2063" i="68"/>
  <c r="A2064" i="68"/>
  <c r="A2065" i="68"/>
  <c r="A2066" i="68"/>
  <c r="A2067" i="68"/>
  <c r="A2068" i="68"/>
  <c r="A2069" i="68"/>
  <c r="A2070" i="68"/>
  <c r="A2071" i="68"/>
  <c r="A2072" i="68"/>
  <c r="A2073" i="68"/>
  <c r="A2074" i="68"/>
  <c r="A2075" i="68"/>
  <c r="A2076" i="68"/>
  <c r="A2077" i="68"/>
  <c r="A2078" i="68"/>
  <c r="A2079" i="68"/>
  <c r="A2080" i="68"/>
  <c r="A2081" i="68"/>
  <c r="A2082" i="68"/>
  <c r="A2083" i="68"/>
  <c r="A2084" i="68"/>
  <c r="A2085" i="68"/>
  <c r="A2086" i="68"/>
  <c r="A2087" i="68"/>
  <c r="A2088" i="68"/>
  <c r="A2089" i="68"/>
  <c r="A2090" i="68"/>
  <c r="A2091" i="68"/>
  <c r="A2092" i="68"/>
  <c r="A2093" i="68"/>
  <c r="A2094" i="68"/>
  <c r="A2095" i="68"/>
  <c r="A2096" i="68"/>
  <c r="A2097" i="68"/>
  <c r="A2098" i="68"/>
  <c r="A2099" i="68"/>
  <c r="A2100" i="68"/>
  <c r="A2101" i="68"/>
  <c r="A2102" i="68"/>
  <c r="A2103" i="68"/>
  <c r="A2104" i="68"/>
  <c r="A2105" i="68"/>
  <c r="A2106" i="68"/>
  <c r="A2107" i="68"/>
  <c r="A2108" i="68"/>
  <c r="A2109" i="68"/>
  <c r="A2110" i="68"/>
  <c r="A2111" i="68"/>
  <c r="A2112" i="68"/>
  <c r="A2113" i="68"/>
  <c r="A2114" i="68"/>
  <c r="A2115" i="68"/>
  <c r="A2116" i="68"/>
  <c r="A2117" i="68"/>
  <c r="A2118" i="68"/>
  <c r="A2119" i="68"/>
  <c r="A2120" i="68"/>
  <c r="A2121" i="68"/>
  <c r="A2122" i="68"/>
  <c r="A2123" i="68"/>
  <c r="A2124" i="68"/>
  <c r="A2125" i="68"/>
  <c r="A2126" i="68"/>
  <c r="A2127" i="68"/>
  <c r="A2128" i="68"/>
  <c r="A2129" i="68"/>
  <c r="A2130" i="68"/>
  <c r="A2131" i="68"/>
  <c r="A2132" i="68"/>
  <c r="A2133" i="68"/>
  <c r="A2134" i="68"/>
  <c r="A2135" i="68"/>
  <c r="A2136" i="68"/>
  <c r="A2137" i="68"/>
  <c r="A2138" i="68"/>
  <c r="A2139" i="68"/>
  <c r="A2140" i="68"/>
  <c r="A2141" i="68"/>
  <c r="A2142" i="68"/>
  <c r="A2143" i="68"/>
  <c r="A2144" i="68"/>
  <c r="A2145" i="68"/>
  <c r="A2146" i="68"/>
  <c r="A2147" i="68"/>
  <c r="A2148" i="68"/>
  <c r="A2149" i="68"/>
  <c r="A2150" i="68"/>
  <c r="A2151" i="68"/>
  <c r="A2152" i="68"/>
  <c r="A2153" i="68"/>
  <c r="A2154" i="68"/>
  <c r="A2155" i="68"/>
  <c r="A2156" i="68"/>
  <c r="A2157" i="68"/>
  <c r="A2158" i="68"/>
  <c r="A2159" i="68"/>
  <c r="A2160" i="68"/>
  <c r="A2161" i="68"/>
  <c r="A2162" i="68"/>
  <c r="A2163" i="68"/>
  <c r="A2164" i="68"/>
  <c r="A2165" i="68"/>
  <c r="A2166" i="68"/>
  <c r="A2167" i="68"/>
  <c r="A2168" i="68"/>
  <c r="A2169" i="68"/>
  <c r="A2170" i="68"/>
  <c r="A2171" i="68"/>
  <c r="A2172" i="68"/>
  <c r="A2173" i="68"/>
  <c r="A2174" i="68"/>
  <c r="A2175" i="68"/>
  <c r="A2176" i="68"/>
  <c r="A2177" i="68"/>
  <c r="A2178" i="68"/>
  <c r="A2179" i="68"/>
  <c r="A2180" i="68"/>
  <c r="A2181" i="68"/>
  <c r="A2182" i="68"/>
  <c r="A2183" i="68"/>
  <c r="A2184" i="68"/>
  <c r="A2185" i="68"/>
  <c r="A2186" i="68"/>
  <c r="A2187" i="68"/>
  <c r="A2188" i="68"/>
  <c r="A2189" i="68"/>
  <c r="A2190" i="68"/>
  <c r="A2191" i="68"/>
  <c r="A2192" i="68"/>
  <c r="A2193" i="68"/>
  <c r="A2194" i="68"/>
  <c r="A2195" i="68"/>
  <c r="A2196" i="68"/>
  <c r="A2197" i="68"/>
  <c r="A2198" i="68"/>
  <c r="A2199" i="68"/>
  <c r="A2200" i="68"/>
  <c r="A2201" i="68"/>
  <c r="A2202" i="68"/>
  <c r="A2203" i="68"/>
  <c r="A2204" i="68"/>
  <c r="A2205" i="68"/>
  <c r="A2206" i="68"/>
  <c r="A2207" i="68"/>
  <c r="A1356" i="68"/>
  <c r="A646" i="68" l="1"/>
  <c r="A647" i="68"/>
  <c r="A648" i="68"/>
  <c r="A649" i="68"/>
  <c r="A650" i="68"/>
  <c r="A651" i="68"/>
  <c r="A652" i="68"/>
  <c r="A653" i="68"/>
  <c r="A654" i="68"/>
  <c r="A655" i="68"/>
  <c r="A656" i="68"/>
  <c r="A657" i="68"/>
  <c r="A658" i="68"/>
  <c r="A659" i="68"/>
  <c r="A660" i="68"/>
  <c r="A661" i="68"/>
  <c r="A662" i="68"/>
  <c r="A663" i="68"/>
  <c r="A664" i="68"/>
  <c r="A665" i="68"/>
  <c r="A666" i="68"/>
  <c r="A667" i="68"/>
  <c r="A668" i="68"/>
  <c r="A669" i="68"/>
  <c r="A670" i="68"/>
  <c r="A671" i="68"/>
  <c r="A672" i="68"/>
  <c r="A673" i="68"/>
  <c r="A674" i="68"/>
  <c r="A675" i="68"/>
  <c r="A676" i="68"/>
  <c r="A677" i="68"/>
  <c r="A678" i="68"/>
  <c r="A679" i="68"/>
  <c r="A680" i="68"/>
  <c r="A681" i="68"/>
  <c r="A682" i="68"/>
  <c r="A683" i="68"/>
  <c r="A684" i="68"/>
  <c r="A685" i="68"/>
  <c r="A686" i="68"/>
  <c r="A687" i="68"/>
  <c r="A688" i="68"/>
  <c r="A689" i="68"/>
  <c r="A690" i="68"/>
  <c r="A691" i="68"/>
  <c r="A692" i="68"/>
  <c r="A693" i="68"/>
  <c r="A694" i="68"/>
  <c r="A695" i="68"/>
  <c r="A696" i="68"/>
  <c r="A697" i="68"/>
  <c r="A698" i="68"/>
  <c r="A699" i="68"/>
  <c r="A700" i="68"/>
  <c r="A701" i="68"/>
  <c r="A702" i="68"/>
  <c r="A703" i="68"/>
  <c r="A704" i="68"/>
  <c r="A705" i="68"/>
  <c r="A706" i="68"/>
  <c r="A707" i="68"/>
  <c r="A708" i="68"/>
  <c r="A709" i="68"/>
  <c r="A710" i="68"/>
  <c r="A711" i="68"/>
  <c r="A712" i="68"/>
  <c r="A713" i="68"/>
  <c r="A714" i="68"/>
  <c r="A715" i="68"/>
  <c r="A716" i="68"/>
  <c r="A717" i="68"/>
  <c r="A718" i="68"/>
  <c r="A719" i="68"/>
  <c r="A720" i="68"/>
  <c r="A721" i="68"/>
  <c r="A722" i="68"/>
  <c r="A723" i="68"/>
  <c r="A724" i="68"/>
  <c r="A725" i="68"/>
  <c r="A726" i="68"/>
  <c r="A727" i="68"/>
  <c r="A728" i="68"/>
  <c r="A729" i="68"/>
  <c r="A730" i="68"/>
  <c r="A731" i="68"/>
  <c r="A732" i="68"/>
  <c r="A733" i="68"/>
  <c r="A734" i="68"/>
  <c r="A735" i="68"/>
  <c r="A736" i="68"/>
  <c r="A737" i="68"/>
  <c r="A738" i="68"/>
  <c r="A739" i="68"/>
  <c r="A740" i="68"/>
  <c r="A741" i="68"/>
  <c r="A742" i="68"/>
  <c r="A743" i="68"/>
  <c r="A744" i="68"/>
  <c r="A745" i="68"/>
  <c r="A746" i="68"/>
  <c r="A747" i="68"/>
  <c r="A748" i="68"/>
  <c r="A749" i="68"/>
  <c r="A750" i="68"/>
  <c r="A751" i="68"/>
  <c r="A752" i="68"/>
  <c r="A753" i="68"/>
  <c r="A754" i="68"/>
  <c r="A755" i="68"/>
  <c r="A756" i="68"/>
  <c r="A757" i="68"/>
  <c r="A758" i="68"/>
  <c r="A759" i="68"/>
  <c r="A760" i="68"/>
  <c r="A761" i="68"/>
  <c r="A762" i="68"/>
  <c r="A763" i="68"/>
  <c r="A764" i="68"/>
  <c r="A765" i="68"/>
  <c r="A766" i="68"/>
  <c r="A767" i="68"/>
  <c r="A768" i="68"/>
  <c r="A769" i="68"/>
  <c r="A770" i="68"/>
  <c r="A771" i="68"/>
  <c r="A772" i="68"/>
  <c r="A773" i="68"/>
  <c r="A774" i="68"/>
  <c r="A775" i="68"/>
  <c r="A776" i="68"/>
  <c r="A777" i="68"/>
  <c r="A778" i="68"/>
  <c r="A779" i="68"/>
  <c r="A780" i="68"/>
  <c r="A781" i="68"/>
  <c r="A782" i="68"/>
  <c r="A783" i="68"/>
  <c r="A784" i="68"/>
  <c r="A785" i="68"/>
  <c r="A786" i="68"/>
  <c r="A787" i="68"/>
  <c r="A788" i="68"/>
  <c r="A789" i="68"/>
  <c r="A790" i="68"/>
  <c r="A791" i="68"/>
  <c r="A792" i="68"/>
  <c r="A793" i="68"/>
  <c r="A794" i="68"/>
  <c r="A795" i="68"/>
  <c r="A796" i="68"/>
  <c r="A797" i="68"/>
  <c r="A798" i="68"/>
  <c r="A799" i="68"/>
  <c r="A800" i="68"/>
  <c r="A801" i="68"/>
  <c r="A802" i="68"/>
  <c r="A803" i="68"/>
  <c r="A804" i="68"/>
  <c r="A805" i="68"/>
  <c r="A806" i="68"/>
  <c r="A807" i="68"/>
  <c r="A808" i="68"/>
  <c r="A809" i="68"/>
  <c r="A810" i="68"/>
  <c r="A811" i="68"/>
  <c r="A812" i="68"/>
  <c r="A813" i="68"/>
  <c r="A814" i="68"/>
  <c r="A815" i="68"/>
  <c r="A816" i="68"/>
  <c r="A817" i="68"/>
  <c r="A818" i="68"/>
  <c r="A819" i="68"/>
  <c r="A820" i="68"/>
  <c r="A821" i="68"/>
  <c r="A822" i="68"/>
  <c r="A823" i="68"/>
  <c r="A824" i="68"/>
  <c r="A825" i="68"/>
  <c r="A826" i="68"/>
  <c r="A827" i="68"/>
  <c r="A828" i="68"/>
  <c r="A829" i="68"/>
  <c r="A830" i="68"/>
  <c r="A831" i="68"/>
  <c r="A832" i="68"/>
  <c r="A833" i="68"/>
  <c r="A834" i="68"/>
  <c r="A835" i="68"/>
  <c r="A836" i="68"/>
  <c r="A837" i="68"/>
  <c r="A838" i="68"/>
  <c r="A839" i="68"/>
  <c r="A840" i="68"/>
  <c r="A841" i="68"/>
  <c r="A842" i="68"/>
  <c r="A843" i="68"/>
  <c r="A844" i="68"/>
  <c r="A845" i="68"/>
  <c r="A846" i="68"/>
  <c r="A847" i="68"/>
  <c r="A848" i="68"/>
  <c r="A849" i="68"/>
  <c r="A850" i="68"/>
  <c r="A851" i="68"/>
  <c r="A852" i="68"/>
  <c r="A853" i="68"/>
  <c r="A854" i="68"/>
  <c r="A855" i="68"/>
  <c r="A856" i="68"/>
  <c r="A857" i="68"/>
  <c r="A858" i="68"/>
  <c r="A859" i="68"/>
  <c r="A860" i="68"/>
  <c r="A861" i="68"/>
  <c r="A862" i="68"/>
  <c r="A863" i="68"/>
  <c r="A864" i="68"/>
  <c r="A865" i="68"/>
  <c r="A866" i="68"/>
  <c r="A867" i="68"/>
  <c r="A868" i="68"/>
  <c r="A869" i="68"/>
  <c r="A870" i="68"/>
  <c r="A871" i="68"/>
  <c r="A872" i="68"/>
  <c r="A873" i="68"/>
  <c r="A874" i="68"/>
  <c r="A875" i="68"/>
  <c r="A876" i="68"/>
  <c r="A877" i="68"/>
  <c r="A878" i="68"/>
  <c r="A879" i="68"/>
  <c r="A880" i="68"/>
  <c r="A881" i="68"/>
  <c r="A882" i="68"/>
  <c r="A883" i="68"/>
  <c r="A884" i="68"/>
  <c r="A885" i="68"/>
  <c r="A886" i="68"/>
  <c r="A887" i="68"/>
  <c r="A888" i="68"/>
  <c r="A889" i="68"/>
  <c r="A890" i="68"/>
  <c r="A891" i="68"/>
  <c r="A892" i="68"/>
  <c r="A893" i="68"/>
  <c r="A894" i="68"/>
  <c r="A895" i="68"/>
  <c r="A896" i="68"/>
  <c r="A897" i="68"/>
  <c r="A898" i="68"/>
  <c r="A899" i="68"/>
  <c r="A900" i="68"/>
  <c r="A901" i="68"/>
  <c r="A902" i="68"/>
  <c r="A903" i="68"/>
  <c r="A904" i="68"/>
  <c r="A905" i="68"/>
  <c r="A906" i="68"/>
  <c r="A907" i="68"/>
  <c r="A908" i="68"/>
  <c r="A909" i="68"/>
  <c r="A910" i="68"/>
  <c r="A911" i="68"/>
  <c r="A912" i="68"/>
  <c r="A913" i="68"/>
  <c r="A914" i="68"/>
  <c r="A915" i="68"/>
  <c r="A916" i="68"/>
  <c r="A917" i="68"/>
  <c r="A918" i="68"/>
  <c r="A919" i="68"/>
  <c r="A920" i="68"/>
  <c r="A921" i="68"/>
  <c r="A922" i="68"/>
  <c r="A923" i="68"/>
  <c r="A924" i="68"/>
  <c r="A925" i="68"/>
  <c r="A926" i="68"/>
  <c r="A927" i="68"/>
  <c r="A928" i="68"/>
  <c r="A929" i="68"/>
  <c r="A930" i="68"/>
  <c r="A931" i="68"/>
  <c r="A932" i="68"/>
  <c r="A933" i="68"/>
  <c r="A934" i="68"/>
  <c r="A935" i="68"/>
  <c r="A936" i="68"/>
  <c r="A937" i="68"/>
  <c r="A938" i="68"/>
  <c r="A939" i="68"/>
  <c r="A940" i="68"/>
  <c r="A941" i="68"/>
  <c r="A942" i="68"/>
  <c r="A943" i="68"/>
  <c r="A944" i="68"/>
  <c r="A945" i="68"/>
  <c r="A946" i="68"/>
  <c r="A947" i="68"/>
  <c r="A948" i="68"/>
  <c r="A949" i="68"/>
  <c r="A950" i="68"/>
  <c r="A951" i="68"/>
  <c r="A952" i="68"/>
  <c r="A953" i="68"/>
  <c r="A954" i="68"/>
  <c r="A955" i="68"/>
  <c r="A956" i="68"/>
  <c r="A957" i="68"/>
  <c r="A958" i="68"/>
  <c r="A959" i="68"/>
  <c r="A960" i="68"/>
  <c r="A961" i="68"/>
  <c r="A962" i="68"/>
  <c r="A963" i="68"/>
  <c r="A964" i="68"/>
  <c r="A965" i="68"/>
  <c r="A966" i="68"/>
  <c r="A967" i="68"/>
  <c r="A968" i="68"/>
  <c r="A969" i="68"/>
  <c r="A970" i="68"/>
  <c r="A971" i="68"/>
  <c r="A972" i="68"/>
  <c r="A973" i="68"/>
  <c r="A974" i="68"/>
  <c r="A975" i="68"/>
  <c r="A976" i="68"/>
  <c r="A977" i="68"/>
  <c r="A978" i="68"/>
  <c r="A979" i="68"/>
  <c r="A980" i="68"/>
  <c r="A981" i="68"/>
  <c r="A982" i="68"/>
  <c r="A983" i="68"/>
  <c r="A984" i="68"/>
  <c r="A985" i="68"/>
  <c r="A986" i="68"/>
  <c r="A987" i="68"/>
  <c r="A988" i="68"/>
  <c r="A989" i="68"/>
  <c r="A990" i="68"/>
  <c r="A991" i="68"/>
  <c r="A992" i="68"/>
  <c r="A993" i="68"/>
  <c r="A994" i="68"/>
  <c r="A995" i="68"/>
  <c r="A996" i="68"/>
  <c r="A997" i="68"/>
  <c r="A998" i="68"/>
  <c r="A999" i="68"/>
  <c r="A1000" i="68"/>
  <c r="A1001" i="68"/>
  <c r="A1002" i="68"/>
  <c r="A1003" i="68"/>
  <c r="A1004" i="68"/>
  <c r="A1005" i="68"/>
  <c r="A1006" i="68"/>
  <c r="A1007" i="68"/>
  <c r="A1008" i="68"/>
  <c r="A1009" i="68"/>
  <c r="A1010" i="68"/>
  <c r="A1011" i="68"/>
  <c r="A1012" i="68"/>
  <c r="A1013" i="68"/>
  <c r="A1014" i="68"/>
  <c r="A1015" i="68"/>
  <c r="A1016" i="68"/>
  <c r="A1017" i="68"/>
  <c r="A1018" i="68"/>
  <c r="A1019" i="68"/>
  <c r="A1020" i="68"/>
  <c r="A1021" i="68"/>
  <c r="A1022" i="68"/>
  <c r="A1023" i="68"/>
  <c r="A1024" i="68"/>
  <c r="A1025" i="68"/>
  <c r="A1026" i="68"/>
  <c r="A1027" i="68"/>
  <c r="A1028" i="68"/>
  <c r="A1029" i="68"/>
  <c r="A1030" i="68"/>
  <c r="A1031" i="68"/>
  <c r="A1032" i="68"/>
  <c r="A1033" i="68"/>
  <c r="A1034" i="68"/>
  <c r="A1035" i="68"/>
  <c r="A1036" i="68"/>
  <c r="A1037" i="68"/>
  <c r="A1038" i="68"/>
  <c r="A1039" i="68"/>
  <c r="A1040" i="68"/>
  <c r="A1041" i="68"/>
  <c r="A1042" i="68"/>
  <c r="A1043" i="68"/>
  <c r="A1044" i="68"/>
  <c r="A1045" i="68"/>
  <c r="A1046" i="68"/>
  <c r="A1047" i="68"/>
  <c r="A1048" i="68"/>
  <c r="A1049" i="68"/>
  <c r="A1050" i="68"/>
  <c r="A1051" i="68"/>
  <c r="A1052" i="68"/>
  <c r="A1053" i="68"/>
  <c r="A1054" i="68"/>
  <c r="A1055" i="68"/>
  <c r="A1056" i="68"/>
  <c r="A1057" i="68"/>
  <c r="A1058" i="68"/>
  <c r="A1059" i="68"/>
  <c r="A1060" i="68"/>
  <c r="A1061" i="68"/>
  <c r="A1062" i="68"/>
  <c r="A1063" i="68"/>
  <c r="A1064" i="68"/>
  <c r="A1065" i="68"/>
  <c r="A1066" i="68"/>
  <c r="A1067" i="68"/>
  <c r="A1068" i="68"/>
  <c r="A1069" i="68"/>
  <c r="A1070" i="68"/>
  <c r="A1071" i="68"/>
  <c r="A1072" i="68"/>
  <c r="A1073" i="68"/>
  <c r="A1074" i="68"/>
  <c r="A1075" i="68"/>
  <c r="A1076" i="68"/>
  <c r="A1077" i="68"/>
  <c r="A1078" i="68"/>
  <c r="A1079" i="68"/>
  <c r="A1080" i="68"/>
  <c r="A1081" i="68"/>
  <c r="A1082" i="68"/>
  <c r="A1083" i="68"/>
  <c r="A1084" i="68"/>
  <c r="A1085" i="68"/>
  <c r="A1086" i="68"/>
  <c r="A1087" i="68"/>
  <c r="A1088" i="68"/>
  <c r="A1089" i="68"/>
  <c r="A1090" i="68"/>
  <c r="A1091" i="68"/>
  <c r="A1092" i="68"/>
  <c r="A1093" i="68"/>
  <c r="A1094" i="68"/>
  <c r="A1095" i="68"/>
  <c r="A1096" i="68"/>
  <c r="A1097" i="68"/>
  <c r="A1098" i="68"/>
  <c r="A1099" i="68"/>
  <c r="A1100" i="68"/>
  <c r="A1101" i="68"/>
  <c r="A1102" i="68"/>
  <c r="A1103" i="68"/>
  <c r="A1104" i="68"/>
  <c r="A1105" i="68"/>
  <c r="A1106" i="68"/>
  <c r="A1107" i="68"/>
  <c r="A1108" i="68"/>
  <c r="A1109" i="68"/>
  <c r="A1110" i="68"/>
  <c r="A1111" i="68"/>
  <c r="A1112" i="68"/>
  <c r="A1113" i="68"/>
  <c r="A1114" i="68"/>
  <c r="A1115" i="68"/>
  <c r="A1116" i="68"/>
  <c r="A1117" i="68"/>
  <c r="A1118" i="68"/>
  <c r="A1119" i="68"/>
  <c r="A1120" i="68"/>
  <c r="A1121" i="68"/>
  <c r="A1122" i="68"/>
  <c r="A1123" i="68"/>
  <c r="A1124" i="68"/>
  <c r="A1125" i="68"/>
  <c r="A1126" i="68"/>
  <c r="A1127" i="68"/>
  <c r="A1128" i="68"/>
  <c r="A1129" i="68"/>
  <c r="A1130" i="68"/>
  <c r="A1131" i="68"/>
  <c r="A1132" i="68"/>
  <c r="A1133" i="68"/>
  <c r="A1134" i="68"/>
  <c r="A1135" i="68"/>
  <c r="A1136" i="68"/>
  <c r="A1137" i="68"/>
  <c r="A1138" i="68"/>
  <c r="A1139" i="68"/>
  <c r="A1140" i="68"/>
  <c r="A1141" i="68"/>
  <c r="A1142" i="68"/>
  <c r="A1143" i="68"/>
  <c r="A1144" i="68"/>
  <c r="A1145" i="68"/>
  <c r="A1146" i="68"/>
  <c r="A1147" i="68"/>
  <c r="A1148" i="68"/>
  <c r="A1149" i="68"/>
  <c r="A1150" i="68"/>
  <c r="A1151" i="68"/>
  <c r="A1152" i="68"/>
  <c r="A1153" i="68"/>
  <c r="A1154" i="68"/>
  <c r="A1155" i="68"/>
  <c r="A1156" i="68"/>
  <c r="A1157" i="68"/>
  <c r="A1158" i="68"/>
  <c r="A1159" i="68"/>
  <c r="A1160" i="68"/>
  <c r="A1161" i="68"/>
  <c r="A1162" i="68"/>
  <c r="A1163" i="68"/>
  <c r="A1164" i="68"/>
  <c r="A1165" i="68"/>
  <c r="A1166" i="68"/>
  <c r="A1167" i="68"/>
  <c r="A1168" i="68"/>
  <c r="A1169" i="68"/>
  <c r="A1170" i="68"/>
  <c r="A1171" i="68"/>
  <c r="A1172" i="68"/>
  <c r="A1173" i="68"/>
  <c r="A1174" i="68"/>
  <c r="A1175" i="68"/>
  <c r="A1176" i="68"/>
  <c r="A1177" i="68"/>
  <c r="A1178" i="68"/>
  <c r="A1179" i="68"/>
  <c r="A1180" i="68"/>
  <c r="A1181" i="68"/>
  <c r="A1182" i="68"/>
  <c r="A1183" i="68"/>
  <c r="A1184" i="68"/>
  <c r="A1185" i="68"/>
  <c r="A1186" i="68"/>
  <c r="A1187" i="68"/>
  <c r="A1188" i="68"/>
  <c r="A1189" i="68"/>
  <c r="A1190" i="68"/>
  <c r="A1191" i="68"/>
  <c r="A1192" i="68"/>
  <c r="A1193" i="68"/>
  <c r="A1194" i="68"/>
  <c r="A1195" i="68"/>
  <c r="A1196" i="68"/>
  <c r="A1197" i="68"/>
  <c r="A1198" i="68"/>
  <c r="A1199" i="68"/>
  <c r="A1200" i="68"/>
  <c r="A1201" i="68"/>
  <c r="A1202" i="68"/>
  <c r="A1203" i="68"/>
  <c r="A1204" i="68"/>
  <c r="A1205" i="68"/>
  <c r="A1206" i="68"/>
  <c r="A1207" i="68"/>
  <c r="A1208" i="68"/>
  <c r="A1209" i="68"/>
  <c r="A1210" i="68"/>
  <c r="A1211" i="68"/>
  <c r="A1212" i="68"/>
  <c r="A1213" i="68"/>
  <c r="A1214" i="68"/>
  <c r="A1215" i="68"/>
  <c r="A1216" i="68"/>
  <c r="A1217" i="68"/>
  <c r="A1218" i="68"/>
  <c r="A1219" i="68"/>
  <c r="A1220" i="68"/>
  <c r="A1221" i="68"/>
  <c r="A1222" i="68"/>
  <c r="A1223" i="68"/>
  <c r="A1224" i="68"/>
  <c r="A1225" i="68"/>
  <c r="A1226" i="68"/>
  <c r="A1227" i="68"/>
  <c r="A1228" i="68"/>
  <c r="A1229" i="68"/>
  <c r="A1230" i="68"/>
  <c r="A1231" i="68"/>
  <c r="A1232" i="68"/>
  <c r="A1233" i="68"/>
  <c r="A1234" i="68"/>
  <c r="A1235" i="68"/>
  <c r="A1236" i="68"/>
  <c r="A1237" i="68"/>
  <c r="A1238" i="68"/>
  <c r="A1239" i="68"/>
  <c r="A1240" i="68"/>
  <c r="A1241" i="68"/>
  <c r="A1242" i="68"/>
  <c r="A1243" i="68"/>
  <c r="A1244" i="68"/>
  <c r="A1245" i="68"/>
  <c r="A1246" i="68"/>
  <c r="A1247" i="68"/>
  <c r="A1248" i="68"/>
  <c r="A1249" i="68"/>
  <c r="A1250" i="68"/>
  <c r="A1251" i="68"/>
  <c r="A1252" i="68"/>
  <c r="A1253" i="68"/>
  <c r="A1254" i="68"/>
  <c r="A1255" i="68"/>
  <c r="A1256" i="68"/>
  <c r="A1257" i="68"/>
  <c r="A1258" i="68"/>
  <c r="A1259" i="68"/>
  <c r="A1260" i="68"/>
  <c r="A1261" i="68"/>
  <c r="A1262" i="68"/>
  <c r="A1263" i="68"/>
  <c r="A1264" i="68"/>
  <c r="A1265" i="68"/>
  <c r="A1266" i="68"/>
  <c r="A1267" i="68"/>
  <c r="A1268" i="68"/>
  <c r="A1269" i="68"/>
  <c r="A1270" i="68"/>
  <c r="A1271" i="68"/>
  <c r="A1272" i="68"/>
  <c r="A1273" i="68"/>
  <c r="A1274" i="68"/>
  <c r="A1275" i="68"/>
  <c r="A1276" i="68"/>
  <c r="A1277" i="68"/>
  <c r="A1278" i="68"/>
  <c r="A1279" i="68"/>
  <c r="A1280" i="68"/>
  <c r="A1281" i="68"/>
  <c r="A1282" i="68"/>
  <c r="A1283" i="68"/>
  <c r="A1284" i="68"/>
  <c r="A1285" i="68"/>
  <c r="A1286" i="68"/>
  <c r="A1287" i="68"/>
  <c r="A1288" i="68"/>
  <c r="A1289" i="68"/>
  <c r="A1290" i="68"/>
  <c r="A1291" i="68"/>
  <c r="A1292" i="68"/>
  <c r="A1293" i="68"/>
  <c r="A1294" i="68"/>
  <c r="A1295" i="68"/>
  <c r="A1296" i="68"/>
  <c r="A1297" i="68"/>
  <c r="A1298" i="68"/>
  <c r="A1299" i="68"/>
  <c r="A1300" i="68"/>
  <c r="A1301" i="68"/>
  <c r="A1302" i="68"/>
  <c r="A1303" i="68"/>
  <c r="A1304" i="68"/>
  <c r="A1305" i="68"/>
  <c r="A1306" i="68"/>
  <c r="A1307" i="68"/>
  <c r="A1308" i="68"/>
  <c r="A1309" i="68"/>
  <c r="A1310" i="68"/>
  <c r="A1311" i="68"/>
  <c r="A1312" i="68"/>
  <c r="A1313" i="68"/>
  <c r="A1314" i="68"/>
  <c r="A1315" i="68"/>
  <c r="A1316" i="68"/>
  <c r="A1317" i="68"/>
  <c r="A1318" i="68"/>
  <c r="A1319" i="68"/>
  <c r="A1320" i="68"/>
  <c r="A1321" i="68"/>
  <c r="A1322" i="68"/>
  <c r="A1323" i="68"/>
  <c r="A1324" i="68"/>
  <c r="A1325" i="68"/>
  <c r="A1326" i="68"/>
  <c r="A1327" i="68"/>
  <c r="A1328" i="68"/>
  <c r="A1329" i="68"/>
  <c r="A1330" i="68"/>
  <c r="A1331" i="68"/>
  <c r="A1332" i="68"/>
  <c r="A1333" i="68"/>
  <c r="A1334" i="68"/>
  <c r="A1335" i="68"/>
  <c r="A1336" i="68"/>
  <c r="A1337" i="68"/>
  <c r="A1338" i="68"/>
  <c r="A1339" i="68"/>
  <c r="A1340" i="68"/>
  <c r="A1341" i="68"/>
  <c r="A1342" i="68"/>
  <c r="A1343" i="68"/>
  <c r="A1344" i="68"/>
  <c r="A1345" i="68"/>
  <c r="A1346" i="68"/>
  <c r="A1347" i="68"/>
  <c r="A1348" i="68"/>
  <c r="A1349" i="68"/>
  <c r="A1350" i="68"/>
  <c r="A1351" i="68"/>
  <c r="A1352" i="68"/>
  <c r="A1353" i="68"/>
  <c r="A1354" i="68"/>
  <c r="A645" i="68"/>
  <c r="G646" i="68"/>
  <c r="G647" i="68"/>
  <c r="G648" i="68"/>
  <c r="G649" i="68"/>
  <c r="G650" i="68"/>
  <c r="G651" i="68"/>
  <c r="G652" i="68"/>
  <c r="G653" i="68"/>
  <c r="G654" i="68"/>
  <c r="G655" i="68"/>
  <c r="G656" i="68"/>
  <c r="G657" i="68"/>
  <c r="G658" i="68"/>
  <c r="G659" i="68"/>
  <c r="G660" i="68"/>
  <c r="G661" i="68"/>
  <c r="G662" i="68"/>
  <c r="G663" i="68"/>
  <c r="G664" i="68"/>
  <c r="G665" i="68"/>
  <c r="G666" i="68"/>
  <c r="G667" i="68"/>
  <c r="G668" i="68"/>
  <c r="G669" i="68"/>
  <c r="G670" i="68"/>
  <c r="G671" i="68"/>
  <c r="G672" i="68"/>
  <c r="G673" i="68"/>
  <c r="G674" i="68"/>
  <c r="G675" i="68"/>
  <c r="G676" i="68"/>
  <c r="G677" i="68"/>
  <c r="G678" i="68"/>
  <c r="G679" i="68"/>
  <c r="G680" i="68"/>
  <c r="G681" i="68"/>
  <c r="G682" i="68"/>
  <c r="G683" i="68"/>
  <c r="G684" i="68"/>
  <c r="G685" i="68"/>
  <c r="G686" i="68"/>
  <c r="G687" i="68"/>
  <c r="G688" i="68"/>
  <c r="G689" i="68"/>
  <c r="G690" i="68"/>
  <c r="G691" i="68"/>
  <c r="G692" i="68"/>
  <c r="G693" i="68"/>
  <c r="G694" i="68"/>
  <c r="G695" i="68"/>
  <c r="G696" i="68"/>
  <c r="G697" i="68"/>
  <c r="G698" i="68"/>
  <c r="G699" i="68"/>
  <c r="G700" i="68"/>
  <c r="G701" i="68"/>
  <c r="G702" i="68"/>
  <c r="G703" i="68"/>
  <c r="G704" i="68"/>
  <c r="G705" i="68"/>
  <c r="G706" i="68"/>
  <c r="G707" i="68"/>
  <c r="G708" i="68"/>
  <c r="G709" i="68"/>
  <c r="G710" i="68"/>
  <c r="G711" i="68"/>
  <c r="G712" i="68"/>
  <c r="G713" i="68"/>
  <c r="G714" i="68"/>
  <c r="G715" i="68"/>
  <c r="G716" i="68"/>
  <c r="G717" i="68"/>
  <c r="G718" i="68"/>
  <c r="G719" i="68"/>
  <c r="G720" i="68"/>
  <c r="G721" i="68"/>
  <c r="G722" i="68"/>
  <c r="G723" i="68"/>
  <c r="G724" i="68"/>
  <c r="G725" i="68"/>
  <c r="G726" i="68"/>
  <c r="G727" i="68"/>
  <c r="G728" i="68"/>
  <c r="G729" i="68"/>
  <c r="G730" i="68"/>
  <c r="G731" i="68"/>
  <c r="G732" i="68"/>
  <c r="G733" i="68"/>
  <c r="G734" i="68"/>
  <c r="G735" i="68"/>
  <c r="G736" i="68"/>
  <c r="G737" i="68"/>
  <c r="G738" i="68"/>
  <c r="G739" i="68"/>
  <c r="G740" i="68"/>
  <c r="G741" i="68"/>
  <c r="G742" i="68"/>
  <c r="G743" i="68"/>
  <c r="G744" i="68"/>
  <c r="G745" i="68"/>
  <c r="G746" i="68"/>
  <c r="G747" i="68"/>
  <c r="G748" i="68"/>
  <c r="G749" i="68"/>
  <c r="G750" i="68"/>
  <c r="G751" i="68"/>
  <c r="G752" i="68"/>
  <c r="G753" i="68"/>
  <c r="G754" i="68"/>
  <c r="G755" i="68"/>
  <c r="G756" i="68"/>
  <c r="G757" i="68"/>
  <c r="G758" i="68"/>
  <c r="G759" i="68"/>
  <c r="G760" i="68"/>
  <c r="G761" i="68"/>
  <c r="G762" i="68"/>
  <c r="G763" i="68"/>
  <c r="G764" i="68"/>
  <c r="G765" i="68"/>
  <c r="G766" i="68"/>
  <c r="G767" i="68"/>
  <c r="G768" i="68"/>
  <c r="G769" i="68"/>
  <c r="G770" i="68"/>
  <c r="G771" i="68"/>
  <c r="G772" i="68"/>
  <c r="G773" i="68"/>
  <c r="G774" i="68"/>
  <c r="G775" i="68"/>
  <c r="G776" i="68"/>
  <c r="G777" i="68"/>
  <c r="G778" i="68"/>
  <c r="G779" i="68"/>
  <c r="G780" i="68"/>
  <c r="G781" i="68"/>
  <c r="G782" i="68"/>
  <c r="G783" i="68"/>
  <c r="G784" i="68"/>
  <c r="G785" i="68"/>
  <c r="G786" i="68"/>
  <c r="G787" i="68"/>
  <c r="G788" i="68"/>
  <c r="G789" i="68"/>
  <c r="G790" i="68"/>
  <c r="G791" i="68"/>
  <c r="G792" i="68"/>
  <c r="G793" i="68"/>
  <c r="G794" i="68"/>
  <c r="G795" i="68"/>
  <c r="G796" i="68"/>
  <c r="G797" i="68"/>
  <c r="G798" i="68"/>
  <c r="G799" i="68"/>
  <c r="G800" i="68"/>
  <c r="G801" i="68"/>
  <c r="G802" i="68"/>
  <c r="G803" i="68"/>
  <c r="G804" i="68"/>
  <c r="G805" i="68"/>
  <c r="G806" i="68"/>
  <c r="G807" i="68"/>
  <c r="G808" i="68"/>
  <c r="G809" i="68"/>
  <c r="G810" i="68"/>
  <c r="G811" i="68"/>
  <c r="G812" i="68"/>
  <c r="G813" i="68"/>
  <c r="G814" i="68"/>
  <c r="G815" i="68"/>
  <c r="G816" i="68"/>
  <c r="G817" i="68"/>
  <c r="G818" i="68"/>
  <c r="G819" i="68"/>
  <c r="G820" i="68"/>
  <c r="G821" i="68"/>
  <c r="G822" i="68"/>
  <c r="G823" i="68"/>
  <c r="G824" i="68"/>
  <c r="G825" i="68"/>
  <c r="G826" i="68"/>
  <c r="G827" i="68"/>
  <c r="G828" i="68"/>
  <c r="G829" i="68"/>
  <c r="G830" i="68"/>
  <c r="G831" i="68"/>
  <c r="G832" i="68"/>
  <c r="G833" i="68"/>
  <c r="G834" i="68"/>
  <c r="G835" i="68"/>
  <c r="G836" i="68"/>
  <c r="G837" i="68"/>
  <c r="G838" i="68"/>
  <c r="G839" i="68"/>
  <c r="G840" i="68"/>
  <c r="G841" i="68"/>
  <c r="G842" i="68"/>
  <c r="G843" i="68"/>
  <c r="G844" i="68"/>
  <c r="G845" i="68"/>
  <c r="G846" i="68"/>
  <c r="G847" i="68"/>
  <c r="G848" i="68"/>
  <c r="G849" i="68"/>
  <c r="G850" i="68"/>
  <c r="G851" i="68"/>
  <c r="G852" i="68"/>
  <c r="G853" i="68"/>
  <c r="G854" i="68"/>
  <c r="G855" i="68"/>
  <c r="G856" i="68"/>
  <c r="G857" i="68"/>
  <c r="G858" i="68"/>
  <c r="G859" i="68"/>
  <c r="G860" i="68"/>
  <c r="G861" i="68"/>
  <c r="G862" i="68"/>
  <c r="G863" i="68"/>
  <c r="G864" i="68"/>
  <c r="G865" i="68"/>
  <c r="G866" i="68"/>
  <c r="G867" i="68"/>
  <c r="G868" i="68"/>
  <c r="G869" i="68"/>
  <c r="G870" i="68"/>
  <c r="G871" i="68"/>
  <c r="G872" i="68"/>
  <c r="G873" i="68"/>
  <c r="G874" i="68"/>
  <c r="G875" i="68"/>
  <c r="G876" i="68"/>
  <c r="G877" i="68"/>
  <c r="G878" i="68"/>
  <c r="G879" i="68"/>
  <c r="G880" i="68"/>
  <c r="G881" i="68"/>
  <c r="G882" i="68"/>
  <c r="G883" i="68"/>
  <c r="G884" i="68"/>
  <c r="G885" i="68"/>
  <c r="G886" i="68"/>
  <c r="G887" i="68"/>
  <c r="G888" i="68"/>
  <c r="G889" i="68"/>
  <c r="G890" i="68"/>
  <c r="G891" i="68"/>
  <c r="G892" i="68"/>
  <c r="G893" i="68"/>
  <c r="G894" i="68"/>
  <c r="G895" i="68"/>
  <c r="G896" i="68"/>
  <c r="G897" i="68"/>
  <c r="G898" i="68"/>
  <c r="G899" i="68"/>
  <c r="G900" i="68"/>
  <c r="G901" i="68"/>
  <c r="G902" i="68"/>
  <c r="G903" i="68"/>
  <c r="G904" i="68"/>
  <c r="G905" i="68"/>
  <c r="G906" i="68"/>
  <c r="G907" i="68"/>
  <c r="G908" i="68"/>
  <c r="G909" i="68"/>
  <c r="G910" i="68"/>
  <c r="G911" i="68"/>
  <c r="G912" i="68"/>
  <c r="G913" i="68"/>
  <c r="G914" i="68"/>
  <c r="G915" i="68"/>
  <c r="G916" i="68"/>
  <c r="G917" i="68"/>
  <c r="G918" i="68"/>
  <c r="G919" i="68"/>
  <c r="G920" i="68"/>
  <c r="G921" i="68"/>
  <c r="G922" i="68"/>
  <c r="G923" i="68"/>
  <c r="G924" i="68"/>
  <c r="G925" i="68"/>
  <c r="G926" i="68"/>
  <c r="G927" i="68"/>
  <c r="G928" i="68"/>
  <c r="G929" i="68"/>
  <c r="G930" i="68"/>
  <c r="G931" i="68"/>
  <c r="G932" i="68"/>
  <c r="G933" i="68"/>
  <c r="G934" i="68"/>
  <c r="G935" i="68"/>
  <c r="G936" i="68"/>
  <c r="G937" i="68"/>
  <c r="G938" i="68"/>
  <c r="G939" i="68"/>
  <c r="G940" i="68"/>
  <c r="G941" i="68"/>
  <c r="G942" i="68"/>
  <c r="G943" i="68"/>
  <c r="G944" i="68"/>
  <c r="G945" i="68"/>
  <c r="G946" i="68"/>
  <c r="G947" i="68"/>
  <c r="G948" i="68"/>
  <c r="G949" i="68"/>
  <c r="G950" i="68"/>
  <c r="G951" i="68"/>
  <c r="G952" i="68"/>
  <c r="G953" i="68"/>
  <c r="G954" i="68"/>
  <c r="G955" i="68"/>
  <c r="G956" i="68"/>
  <c r="G957" i="68"/>
  <c r="G958" i="68"/>
  <c r="G959" i="68"/>
  <c r="G960" i="68"/>
  <c r="G961" i="68"/>
  <c r="G962" i="68"/>
  <c r="G963" i="68"/>
  <c r="G964" i="68"/>
  <c r="G965" i="68"/>
  <c r="G966" i="68"/>
  <c r="G967" i="68"/>
  <c r="G968" i="68"/>
  <c r="G969" i="68"/>
  <c r="G970" i="68"/>
  <c r="G971" i="68"/>
  <c r="G972" i="68"/>
  <c r="G973" i="68"/>
  <c r="G974" i="68"/>
  <c r="G975" i="68"/>
  <c r="G976" i="68"/>
  <c r="G977" i="68"/>
  <c r="G978" i="68"/>
  <c r="G979" i="68"/>
  <c r="G980" i="68"/>
  <c r="G981" i="68"/>
  <c r="G982" i="68"/>
  <c r="G983" i="68"/>
  <c r="G984" i="68"/>
  <c r="G985" i="68"/>
  <c r="G986" i="68"/>
  <c r="G987" i="68"/>
  <c r="G988" i="68"/>
  <c r="G989" i="68"/>
  <c r="G990" i="68"/>
  <c r="G991" i="68"/>
  <c r="G992" i="68"/>
  <c r="G993" i="68"/>
  <c r="G994" i="68"/>
  <c r="G995" i="68"/>
  <c r="G996" i="68"/>
  <c r="G997" i="68"/>
  <c r="G998" i="68"/>
  <c r="G999" i="68"/>
  <c r="G1000" i="68"/>
  <c r="G1001" i="68"/>
  <c r="G1002" i="68"/>
  <c r="G1003" i="68"/>
  <c r="G1004" i="68"/>
  <c r="G1005" i="68"/>
  <c r="G1006" i="68"/>
  <c r="G1007" i="68"/>
  <c r="G1008" i="68"/>
  <c r="G1009" i="68"/>
  <c r="G1010" i="68"/>
  <c r="G1011" i="68"/>
  <c r="G1012" i="68"/>
  <c r="G1013" i="68"/>
  <c r="G1014" i="68"/>
  <c r="G1015" i="68"/>
  <c r="G1016" i="68"/>
  <c r="G1017" i="68"/>
  <c r="G1018" i="68"/>
  <c r="G1019" i="68"/>
  <c r="G1020" i="68"/>
  <c r="G1021" i="68"/>
  <c r="G1022" i="68"/>
  <c r="G1023" i="68"/>
  <c r="G1024" i="68"/>
  <c r="G1025" i="68"/>
  <c r="G1026" i="68"/>
  <c r="G1027" i="68"/>
  <c r="G1028" i="68"/>
  <c r="G1029" i="68"/>
  <c r="G1030" i="68"/>
  <c r="G1031" i="68"/>
  <c r="G1032" i="68"/>
  <c r="G1033" i="68"/>
  <c r="G1034" i="68"/>
  <c r="G1035" i="68"/>
  <c r="G1036" i="68"/>
  <c r="G1037" i="68"/>
  <c r="G1038" i="68"/>
  <c r="G1039" i="68"/>
  <c r="G1040" i="68"/>
  <c r="G1041" i="68"/>
  <c r="G1042" i="68"/>
  <c r="G1043" i="68"/>
  <c r="G1044" i="68"/>
  <c r="G1045" i="68"/>
  <c r="G1046" i="68"/>
  <c r="G1047" i="68"/>
  <c r="G1048" i="68"/>
  <c r="G1049" i="68"/>
  <c r="G1050" i="68"/>
  <c r="G1051" i="68"/>
  <c r="G1052" i="68"/>
  <c r="G1053" i="68"/>
  <c r="G1054" i="68"/>
  <c r="G1055" i="68"/>
  <c r="G1056" i="68"/>
  <c r="G1057" i="68"/>
  <c r="G1058" i="68"/>
  <c r="G1059" i="68"/>
  <c r="G1060" i="68"/>
  <c r="G1061" i="68"/>
  <c r="G1062" i="68"/>
  <c r="G1063" i="68"/>
  <c r="G1064" i="68"/>
  <c r="G1065" i="68"/>
  <c r="G1066" i="68"/>
  <c r="G1067" i="68"/>
  <c r="G1068" i="68"/>
  <c r="G1069" i="68"/>
  <c r="G1070" i="68"/>
  <c r="G1071" i="68"/>
  <c r="G1072" i="68"/>
  <c r="G1073" i="68"/>
  <c r="G1074" i="68"/>
  <c r="G1075" i="68"/>
  <c r="G1076" i="68"/>
  <c r="G1077" i="68"/>
  <c r="G1078" i="68"/>
  <c r="G1079" i="68"/>
  <c r="G1080" i="68"/>
  <c r="G1081" i="68"/>
  <c r="G1082" i="68"/>
  <c r="G1083" i="68"/>
  <c r="G1084" i="68"/>
  <c r="G1085" i="68"/>
  <c r="G1086" i="68"/>
  <c r="G1087" i="68"/>
  <c r="G1088" i="68"/>
  <c r="G1089" i="68"/>
  <c r="G1090" i="68"/>
  <c r="G1091" i="68"/>
  <c r="G1092" i="68"/>
  <c r="G1093" i="68"/>
  <c r="G1094" i="68"/>
  <c r="G1095" i="68"/>
  <c r="G1096" i="68"/>
  <c r="G1097" i="68"/>
  <c r="G1098" i="68"/>
  <c r="G1099" i="68"/>
  <c r="G1100" i="68"/>
  <c r="G1101" i="68"/>
  <c r="G1102" i="68"/>
  <c r="G1103" i="68"/>
  <c r="G1104" i="68"/>
  <c r="G1105" i="68"/>
  <c r="G1106" i="68"/>
  <c r="G1107" i="68"/>
  <c r="G1108" i="68"/>
  <c r="G1109" i="68"/>
  <c r="G1110" i="68"/>
  <c r="G1111" i="68"/>
  <c r="G1112" i="68"/>
  <c r="G1113" i="68"/>
  <c r="G1114" i="68"/>
  <c r="G1115" i="68"/>
  <c r="G1116" i="68"/>
  <c r="G1117" i="68"/>
  <c r="G1118" i="68"/>
  <c r="G1119" i="68"/>
  <c r="G1120" i="68"/>
  <c r="G1121" i="68"/>
  <c r="G1122" i="68"/>
  <c r="G1123" i="68"/>
  <c r="G1124" i="68"/>
  <c r="G1125" i="68"/>
  <c r="G1126" i="68"/>
  <c r="G1127" i="68"/>
  <c r="G1128" i="68"/>
  <c r="G1129" i="68"/>
  <c r="G1130" i="68"/>
  <c r="G1131" i="68"/>
  <c r="G1132" i="68"/>
  <c r="G1133" i="68"/>
  <c r="G1134" i="68"/>
  <c r="G1135" i="68"/>
  <c r="G1136" i="68"/>
  <c r="G1137" i="68"/>
  <c r="G1138" i="68"/>
  <c r="G1139" i="68"/>
  <c r="G1140" i="68"/>
  <c r="G1141" i="68"/>
  <c r="G1142" i="68"/>
  <c r="G1143" i="68"/>
  <c r="G1144" i="68"/>
  <c r="G1145" i="68"/>
  <c r="G1146" i="68"/>
  <c r="G1147" i="68"/>
  <c r="G1148" i="68"/>
  <c r="G1149" i="68"/>
  <c r="G1150" i="68"/>
  <c r="G1151" i="68"/>
  <c r="G1152" i="68"/>
  <c r="G1153" i="68"/>
  <c r="G1154" i="68"/>
  <c r="G1155" i="68"/>
  <c r="G1156" i="68"/>
  <c r="G1157" i="68"/>
  <c r="G1158" i="68"/>
  <c r="G1159" i="68"/>
  <c r="G1160" i="68"/>
  <c r="G1161" i="68"/>
  <c r="G1162" i="68"/>
  <c r="G1163" i="68"/>
  <c r="G1164" i="68"/>
  <c r="G1165" i="68"/>
  <c r="G1166" i="68"/>
  <c r="G1167" i="68"/>
  <c r="G1168" i="68"/>
  <c r="G1169" i="68"/>
  <c r="G1170" i="68"/>
  <c r="G1171" i="68"/>
  <c r="G1172" i="68"/>
  <c r="G1173" i="68"/>
  <c r="G1174" i="68"/>
  <c r="G1175" i="68"/>
  <c r="G1176" i="68"/>
  <c r="G1177" i="68"/>
  <c r="G1178" i="68"/>
  <c r="G1179" i="68"/>
  <c r="G1180" i="68"/>
  <c r="G1181" i="68"/>
  <c r="G1182" i="68"/>
  <c r="G1183" i="68"/>
  <c r="G1184" i="68"/>
  <c r="G1185" i="68"/>
  <c r="G1186" i="68"/>
  <c r="G1187" i="68"/>
  <c r="G1188" i="68"/>
  <c r="G1189" i="68"/>
  <c r="G1190" i="68"/>
  <c r="G1191" i="68"/>
  <c r="G1192" i="68"/>
  <c r="G1193" i="68"/>
  <c r="G1194" i="68"/>
  <c r="G1195" i="68"/>
  <c r="G1196" i="68"/>
  <c r="G1197" i="68"/>
  <c r="G1198" i="68"/>
  <c r="G1199" i="68"/>
  <c r="G1200" i="68"/>
  <c r="G1201" i="68"/>
  <c r="G1202" i="68"/>
  <c r="G1203" i="68"/>
  <c r="G1204" i="68"/>
  <c r="G1205" i="68"/>
  <c r="G1206" i="68"/>
  <c r="G1207" i="68"/>
  <c r="G1208" i="68"/>
  <c r="G1209" i="68"/>
  <c r="G1210" i="68"/>
  <c r="G1211" i="68"/>
  <c r="G1212" i="68"/>
  <c r="G1213" i="68"/>
  <c r="G1214" i="68"/>
  <c r="G1215" i="68"/>
  <c r="G1216" i="68"/>
  <c r="G1217" i="68"/>
  <c r="G1218" i="68"/>
  <c r="G1219" i="68"/>
  <c r="G1220" i="68"/>
  <c r="G1221" i="68"/>
  <c r="G1222" i="68"/>
  <c r="G1223" i="68"/>
  <c r="G1224" i="68"/>
  <c r="G1225" i="68"/>
  <c r="G1226" i="68"/>
  <c r="G1227" i="68"/>
  <c r="G1228" i="68"/>
  <c r="G1229" i="68"/>
  <c r="G1230" i="68"/>
  <c r="G1231" i="68"/>
  <c r="G1232" i="68"/>
  <c r="G1233" i="68"/>
  <c r="G1234" i="68"/>
  <c r="G1235" i="68"/>
  <c r="G1236" i="68"/>
  <c r="G1237" i="68"/>
  <c r="G1238" i="68"/>
  <c r="G1239" i="68"/>
  <c r="G1240" i="68"/>
  <c r="G1241" i="68"/>
  <c r="G1242" i="68"/>
  <c r="G1243" i="68"/>
  <c r="G1244" i="68"/>
  <c r="G1245" i="68"/>
  <c r="G1246" i="68"/>
  <c r="G1247" i="68"/>
  <c r="G1248" i="68"/>
  <c r="G1249" i="68"/>
  <c r="G1250" i="68"/>
  <c r="G1251" i="68"/>
  <c r="G1252" i="68"/>
  <c r="G1253" i="68"/>
  <c r="G1254" i="68"/>
  <c r="G1255" i="68"/>
  <c r="G1256" i="68"/>
  <c r="G1257" i="68"/>
  <c r="G1258" i="68"/>
  <c r="G1259" i="68"/>
  <c r="G1260" i="68"/>
  <c r="G1261" i="68"/>
  <c r="G1262" i="68"/>
  <c r="G1263" i="68"/>
  <c r="G1264" i="68"/>
  <c r="G1265" i="68"/>
  <c r="G1266" i="68"/>
  <c r="G1267" i="68"/>
  <c r="G1268" i="68"/>
  <c r="G1269" i="68"/>
  <c r="G1270" i="68"/>
  <c r="G1271" i="68"/>
  <c r="G1272" i="68"/>
  <c r="G1273" i="68"/>
  <c r="G1274" i="68"/>
  <c r="G1275" i="68"/>
  <c r="G1276" i="68"/>
  <c r="G1277" i="68"/>
  <c r="G1278" i="68"/>
  <c r="G1279" i="68"/>
  <c r="G1280" i="68"/>
  <c r="G1281" i="68"/>
  <c r="G1282" i="68"/>
  <c r="G1283" i="68"/>
  <c r="G1284" i="68"/>
  <c r="G1285" i="68"/>
  <c r="G1286" i="68"/>
  <c r="G1287" i="68"/>
  <c r="G1288" i="68"/>
  <c r="G1289" i="68"/>
  <c r="G1290" i="68"/>
  <c r="G1291" i="68"/>
  <c r="G1292" i="68"/>
  <c r="G1293" i="68"/>
  <c r="G1294" i="68"/>
  <c r="G1295" i="68"/>
  <c r="G1296" i="68"/>
  <c r="G1297" i="68"/>
  <c r="G1298" i="68"/>
  <c r="G1299" i="68"/>
  <c r="G1300" i="68"/>
  <c r="G1301" i="68"/>
  <c r="G1302" i="68"/>
  <c r="G1303" i="68"/>
  <c r="G1304" i="68"/>
  <c r="G1305" i="68"/>
  <c r="G1306" i="68"/>
  <c r="G1307" i="68"/>
  <c r="G1308" i="68"/>
  <c r="G1309" i="68"/>
  <c r="G1310" i="68"/>
  <c r="G1311" i="68"/>
  <c r="G1312" i="68"/>
  <c r="G1313" i="68"/>
  <c r="G1314" i="68"/>
  <c r="G1315" i="68"/>
  <c r="G1316" i="68"/>
  <c r="G1317" i="68"/>
  <c r="G1318" i="68"/>
  <c r="G1319" i="68"/>
  <c r="G1320" i="68"/>
  <c r="G1321" i="68"/>
  <c r="G1322" i="68"/>
  <c r="G1323" i="68"/>
  <c r="G1324" i="68"/>
  <c r="G1325" i="68"/>
  <c r="G1326" i="68"/>
  <c r="G1327" i="68"/>
  <c r="G1328" i="68"/>
  <c r="G1329" i="68"/>
  <c r="G1330" i="68"/>
  <c r="G1331" i="68"/>
  <c r="G1332" i="68"/>
  <c r="G1333" i="68"/>
  <c r="G1334" i="68"/>
  <c r="G1335" i="68"/>
  <c r="G1336" i="68"/>
  <c r="G1337" i="68"/>
  <c r="G1338" i="68"/>
  <c r="G1339" i="68"/>
  <c r="G1340" i="68"/>
  <c r="G1341" i="68"/>
  <c r="G1342" i="68"/>
  <c r="G1343" i="68"/>
  <c r="G1344" i="68"/>
  <c r="G1345" i="68"/>
  <c r="G1346" i="68"/>
  <c r="G1347" i="68"/>
  <c r="G1348" i="68"/>
  <c r="G1349" i="68"/>
  <c r="G1350" i="68"/>
  <c r="G1351" i="68"/>
  <c r="G1352" i="68"/>
  <c r="G1353" i="68"/>
  <c r="G1354" i="68"/>
  <c r="G645" i="68"/>
  <c r="A4" i="68"/>
  <c r="A5" i="68"/>
  <c r="A6" i="68"/>
  <c r="A7" i="68"/>
  <c r="A8" i="68"/>
  <c r="A9" i="68"/>
  <c r="A10" i="68"/>
  <c r="A11" i="68"/>
  <c r="A12" i="68"/>
  <c r="A13" i="68"/>
  <c r="A14" i="68"/>
  <c r="A15" i="68"/>
  <c r="A16" i="68"/>
  <c r="A17" i="68"/>
  <c r="A18" i="68"/>
  <c r="A19" i="68"/>
  <c r="A20" i="68"/>
  <c r="A21" i="68"/>
  <c r="A22" i="68"/>
  <c r="A23" i="68"/>
  <c r="A24" i="68"/>
  <c r="A25" i="68"/>
  <c r="A26" i="68"/>
  <c r="A27" i="68"/>
  <c r="A28" i="68"/>
  <c r="A29" i="68"/>
  <c r="A30" i="68"/>
  <c r="A31" i="68"/>
  <c r="A32" i="68"/>
  <c r="A33" i="68"/>
  <c r="A34" i="68"/>
  <c r="A35" i="68"/>
  <c r="A36" i="68"/>
  <c r="A37" i="68"/>
  <c r="A38" i="68"/>
  <c r="A39" i="68"/>
  <c r="A40" i="68"/>
  <c r="A41" i="68"/>
  <c r="A42" i="68"/>
  <c r="A43" i="68"/>
  <c r="A44" i="68"/>
  <c r="A45" i="68"/>
  <c r="A46" i="68"/>
  <c r="A47" i="68"/>
  <c r="A48" i="68"/>
  <c r="A49" i="68"/>
  <c r="A50" i="68"/>
  <c r="A51" i="68"/>
  <c r="A52" i="68"/>
  <c r="A53" i="68"/>
  <c r="A54" i="68"/>
  <c r="A55" i="68"/>
  <c r="A56" i="68"/>
  <c r="A57" i="68"/>
  <c r="A58" i="68"/>
  <c r="A59" i="68"/>
  <c r="A60" i="68"/>
  <c r="A61" i="68"/>
  <c r="A62" i="68"/>
  <c r="A63" i="68"/>
  <c r="A64" i="68"/>
  <c r="A65" i="68"/>
  <c r="A66" i="68"/>
  <c r="A67" i="68"/>
  <c r="A68" i="68"/>
  <c r="A69" i="68"/>
  <c r="A70" i="68"/>
  <c r="A71" i="68"/>
  <c r="A72" i="68"/>
  <c r="A73" i="68"/>
  <c r="A74" i="68"/>
  <c r="A75" i="68"/>
  <c r="A76" i="68"/>
  <c r="A77" i="68"/>
  <c r="A78" i="68"/>
  <c r="A79" i="68"/>
  <c r="A80" i="68"/>
  <c r="A81" i="68"/>
  <c r="A82" i="68"/>
  <c r="A83" i="68"/>
  <c r="A84" i="68"/>
  <c r="A85" i="68"/>
  <c r="A86" i="68"/>
  <c r="A87" i="68"/>
  <c r="A88" i="68"/>
  <c r="A89" i="68"/>
  <c r="A90" i="68"/>
  <c r="A91" i="68"/>
  <c r="A92" i="68"/>
  <c r="A93" i="68"/>
  <c r="A94" i="68"/>
  <c r="A95" i="68"/>
  <c r="A96" i="68"/>
  <c r="A97" i="68"/>
  <c r="A98" i="68"/>
  <c r="A99" i="68"/>
  <c r="A100" i="68"/>
  <c r="A101" i="68"/>
  <c r="A102" i="68"/>
  <c r="A103" i="68"/>
  <c r="A104" i="68"/>
  <c r="A105" i="68"/>
  <c r="A106" i="68"/>
  <c r="A107" i="68"/>
  <c r="A108" i="68"/>
  <c r="A109" i="68"/>
  <c r="A110" i="68"/>
  <c r="A111" i="68"/>
  <c r="A112" i="68"/>
  <c r="A113" i="68"/>
  <c r="A114" i="68"/>
  <c r="A115" i="68"/>
  <c r="A116" i="68"/>
  <c r="A117" i="68"/>
  <c r="A118" i="68"/>
  <c r="A119" i="68"/>
  <c r="A120" i="68"/>
  <c r="A121" i="68"/>
  <c r="A122" i="68"/>
  <c r="A123" i="68"/>
  <c r="A124" i="68"/>
  <c r="A125" i="68"/>
  <c r="A126" i="68"/>
  <c r="A127" i="68"/>
  <c r="A128" i="68"/>
  <c r="A129" i="68"/>
  <c r="A130" i="68"/>
  <c r="A131" i="68"/>
  <c r="A132" i="68"/>
  <c r="A133" i="68"/>
  <c r="A134" i="68"/>
  <c r="A135" i="68"/>
  <c r="A136" i="68"/>
  <c r="A137" i="68"/>
  <c r="A138" i="68"/>
  <c r="A139" i="68"/>
  <c r="A140" i="68"/>
  <c r="A141" i="68"/>
  <c r="A142" i="68"/>
  <c r="A143" i="68"/>
  <c r="A144" i="68"/>
  <c r="A145" i="68"/>
  <c r="A146" i="68"/>
  <c r="A147" i="68"/>
  <c r="A148" i="68"/>
  <c r="A149" i="68"/>
  <c r="A150" i="68"/>
  <c r="A151" i="68"/>
  <c r="A152" i="68"/>
  <c r="A153" i="68"/>
  <c r="A154" i="68"/>
  <c r="A155" i="68"/>
  <c r="A156" i="68"/>
  <c r="A157" i="68"/>
  <c r="A158" i="68"/>
  <c r="A159" i="68"/>
  <c r="A160" i="68"/>
  <c r="A161" i="68"/>
  <c r="A162" i="68"/>
  <c r="A163" i="68"/>
  <c r="A164" i="68"/>
  <c r="A165" i="68"/>
  <c r="A166" i="68"/>
  <c r="A167" i="68"/>
  <c r="A168" i="68"/>
  <c r="A169" i="68"/>
  <c r="A170" i="68"/>
  <c r="A171" i="68"/>
  <c r="A172" i="68"/>
  <c r="A173" i="68"/>
  <c r="A174" i="68"/>
  <c r="A175" i="68"/>
  <c r="A176" i="68"/>
  <c r="A177" i="68"/>
  <c r="A178" i="68"/>
  <c r="A179" i="68"/>
  <c r="A180" i="68"/>
  <c r="A181" i="68"/>
  <c r="A182" i="68"/>
  <c r="A183" i="68"/>
  <c r="A184" i="68"/>
  <c r="A185" i="68"/>
  <c r="A186" i="68"/>
  <c r="A187" i="68"/>
  <c r="A188" i="68"/>
  <c r="A189" i="68"/>
  <c r="A190" i="68"/>
  <c r="A191" i="68"/>
  <c r="A192" i="68"/>
  <c r="A193" i="68"/>
  <c r="A194" i="68"/>
  <c r="A195" i="68"/>
  <c r="A196" i="68"/>
  <c r="A197" i="68"/>
  <c r="A198" i="68"/>
  <c r="A199" i="68"/>
  <c r="A200" i="68"/>
  <c r="A201" i="68"/>
  <c r="A202" i="68"/>
  <c r="A203" i="68"/>
  <c r="A204" i="68"/>
  <c r="A205" i="68"/>
  <c r="A206" i="68"/>
  <c r="A207" i="68"/>
  <c r="A208" i="68"/>
  <c r="A209" i="68"/>
  <c r="A210" i="68"/>
  <c r="A211" i="68"/>
  <c r="A212" i="68"/>
  <c r="A213" i="68"/>
  <c r="A214" i="68"/>
  <c r="A215" i="68"/>
  <c r="A216" i="68"/>
  <c r="A217" i="68"/>
  <c r="A218" i="68"/>
  <c r="A219" i="68"/>
  <c r="A220" i="68"/>
  <c r="A221" i="68"/>
  <c r="A222" i="68"/>
  <c r="A223" i="68"/>
  <c r="A224" i="68"/>
  <c r="A225" i="68"/>
  <c r="A226" i="68"/>
  <c r="A227" i="68"/>
  <c r="A228" i="68"/>
  <c r="A229" i="68"/>
  <c r="A230" i="68"/>
  <c r="A231" i="68"/>
  <c r="A232" i="68"/>
  <c r="A233" i="68"/>
  <c r="A234" i="68"/>
  <c r="A235" i="68"/>
  <c r="A236" i="68"/>
  <c r="A237" i="68"/>
  <c r="A238" i="68"/>
  <c r="A239" i="68"/>
  <c r="A240" i="68"/>
  <c r="A241" i="68"/>
  <c r="A242" i="68"/>
  <c r="A243" i="68"/>
  <c r="A244" i="68"/>
  <c r="A245" i="68"/>
  <c r="A246" i="68"/>
  <c r="A247" i="68"/>
  <c r="A248" i="68"/>
  <c r="A249" i="68"/>
  <c r="A250" i="68"/>
  <c r="A251" i="68"/>
  <c r="A252" i="68"/>
  <c r="A253" i="68"/>
  <c r="A254" i="68"/>
  <c r="A255" i="68"/>
  <c r="A256" i="68"/>
  <c r="A257" i="68"/>
  <c r="A258" i="68"/>
  <c r="A259" i="68"/>
  <c r="A260" i="68"/>
  <c r="A261" i="68"/>
  <c r="A262" i="68"/>
  <c r="A263" i="68"/>
  <c r="A264" i="68"/>
  <c r="A265" i="68"/>
  <c r="A266" i="68"/>
  <c r="A267" i="68"/>
  <c r="A268" i="68"/>
  <c r="A269" i="68"/>
  <c r="A270" i="68"/>
  <c r="A271" i="68"/>
  <c r="A272" i="68"/>
  <c r="A273" i="68"/>
  <c r="A274" i="68"/>
  <c r="A275" i="68"/>
  <c r="A276" i="68"/>
  <c r="A277" i="68"/>
  <c r="A278" i="68"/>
  <c r="A279" i="68"/>
  <c r="A280" i="68"/>
  <c r="A281" i="68"/>
  <c r="A282" i="68"/>
  <c r="A283" i="68"/>
  <c r="A284" i="68"/>
  <c r="A285" i="68"/>
  <c r="A286" i="68"/>
  <c r="A287" i="68"/>
  <c r="A288" i="68"/>
  <c r="A289" i="68"/>
  <c r="A290" i="68"/>
  <c r="A291" i="68"/>
  <c r="A292" i="68"/>
  <c r="A293" i="68"/>
  <c r="A294" i="68"/>
  <c r="A295" i="68"/>
  <c r="A296" i="68"/>
  <c r="A297" i="68"/>
  <c r="A298" i="68"/>
  <c r="A299" i="68"/>
  <c r="A300" i="68"/>
  <c r="A301" i="68"/>
  <c r="A302" i="68"/>
  <c r="A303" i="68"/>
  <c r="A304" i="68"/>
  <c r="A305" i="68"/>
  <c r="A306" i="68"/>
  <c r="A307" i="68"/>
  <c r="A308" i="68"/>
  <c r="A309" i="68"/>
  <c r="A310" i="68"/>
  <c r="A311" i="68"/>
  <c r="A312" i="68"/>
  <c r="A313" i="68"/>
  <c r="A314" i="68"/>
  <c r="A315" i="68"/>
  <c r="A316" i="68"/>
  <c r="A317" i="68"/>
  <c r="A318" i="68"/>
  <c r="A319" i="68"/>
  <c r="A320" i="68"/>
  <c r="A321" i="68"/>
  <c r="A322" i="68"/>
  <c r="A323" i="68"/>
  <c r="A324" i="68"/>
  <c r="A325" i="68"/>
  <c r="A326" i="68"/>
  <c r="A327" i="68"/>
  <c r="A328" i="68"/>
  <c r="A329" i="68"/>
  <c r="A330" i="68"/>
  <c r="A331" i="68"/>
  <c r="A332" i="68"/>
  <c r="A333" i="68"/>
  <c r="A334" i="68"/>
  <c r="A335" i="68"/>
  <c r="A336" i="68"/>
  <c r="A337" i="68"/>
  <c r="A338" i="68"/>
  <c r="A339" i="68"/>
  <c r="A340" i="68"/>
  <c r="A341" i="68"/>
  <c r="A342" i="68"/>
  <c r="A343" i="68"/>
  <c r="A344" i="68"/>
  <c r="A345" i="68"/>
  <c r="A346" i="68"/>
  <c r="A347" i="68"/>
  <c r="A348" i="68"/>
  <c r="A349" i="68"/>
  <c r="A350" i="68"/>
  <c r="A351" i="68"/>
  <c r="A352" i="68"/>
  <c r="A353" i="68"/>
  <c r="A354" i="68"/>
  <c r="A355" i="68"/>
  <c r="A356" i="68"/>
  <c r="A357" i="68"/>
  <c r="A358" i="68"/>
  <c r="A359" i="68"/>
  <c r="A360" i="68"/>
  <c r="A361" i="68"/>
  <c r="A362" i="68"/>
  <c r="A363" i="68"/>
  <c r="A364" i="68"/>
  <c r="A365" i="68"/>
  <c r="A366" i="68"/>
  <c r="A367" i="68"/>
  <c r="A368" i="68"/>
  <c r="A369" i="68"/>
  <c r="A370" i="68"/>
  <c r="A371" i="68"/>
  <c r="A372" i="68"/>
  <c r="A373" i="68"/>
  <c r="A374" i="68"/>
  <c r="A375" i="68"/>
  <c r="A376" i="68"/>
  <c r="A377" i="68"/>
  <c r="A378" i="68"/>
  <c r="A379" i="68"/>
  <c r="A380" i="68"/>
  <c r="A381" i="68"/>
  <c r="A382" i="68"/>
  <c r="A383" i="68"/>
  <c r="A384" i="68"/>
  <c r="A385" i="68"/>
  <c r="A386" i="68"/>
  <c r="A387" i="68"/>
  <c r="A388" i="68"/>
  <c r="A389" i="68"/>
  <c r="A390" i="68"/>
  <c r="A391" i="68"/>
  <c r="A392" i="68"/>
  <c r="A393" i="68"/>
  <c r="A394" i="68"/>
  <c r="A395" i="68"/>
  <c r="A396" i="68"/>
  <c r="A397" i="68"/>
  <c r="A398" i="68"/>
  <c r="A399" i="68"/>
  <c r="A400" i="68"/>
  <c r="A401" i="68"/>
  <c r="A402" i="68"/>
  <c r="A403" i="68"/>
  <c r="A404" i="68"/>
  <c r="A405" i="68"/>
  <c r="A406" i="68"/>
  <c r="A407" i="68"/>
  <c r="A408" i="68"/>
  <c r="A409" i="68"/>
  <c r="A410" i="68"/>
  <c r="A411" i="68"/>
  <c r="A412" i="68"/>
  <c r="A413" i="68"/>
  <c r="A414" i="68"/>
  <c r="A415" i="68"/>
  <c r="A416" i="68"/>
  <c r="A417" i="68"/>
  <c r="A418" i="68"/>
  <c r="A419" i="68"/>
  <c r="A420" i="68"/>
  <c r="A421" i="68"/>
  <c r="A422" i="68"/>
  <c r="A423" i="68"/>
  <c r="A424" i="68"/>
  <c r="A425" i="68"/>
  <c r="A426" i="68"/>
  <c r="A427" i="68"/>
  <c r="A428" i="68"/>
  <c r="A429" i="68"/>
  <c r="A430" i="68"/>
  <c r="A431" i="68"/>
  <c r="A432" i="68"/>
  <c r="A433" i="68"/>
  <c r="A434" i="68"/>
  <c r="A435" i="68"/>
  <c r="A436" i="68"/>
  <c r="A437" i="68"/>
  <c r="A438" i="68"/>
  <c r="A439" i="68"/>
  <c r="A440" i="68"/>
  <c r="A441" i="68"/>
  <c r="A442" i="68"/>
  <c r="A443" i="68"/>
  <c r="A444" i="68"/>
  <c r="A445" i="68"/>
  <c r="A446" i="68"/>
  <c r="A447" i="68"/>
  <c r="A448" i="68"/>
  <c r="A449" i="68"/>
  <c r="A450" i="68"/>
  <c r="A451" i="68"/>
  <c r="A452" i="68"/>
  <c r="A453" i="68"/>
  <c r="A454" i="68"/>
  <c r="A455" i="68"/>
  <c r="A456" i="68"/>
  <c r="A457" i="68"/>
  <c r="A458" i="68"/>
  <c r="A459" i="68"/>
  <c r="A460" i="68"/>
  <c r="A461" i="68"/>
  <c r="A462" i="68"/>
  <c r="A463" i="68"/>
  <c r="A464" i="68"/>
  <c r="A465" i="68"/>
  <c r="A466" i="68"/>
  <c r="A467" i="68"/>
  <c r="A468" i="68"/>
  <c r="A469" i="68"/>
  <c r="A470" i="68"/>
  <c r="A471" i="68"/>
  <c r="A472" i="68"/>
  <c r="A473" i="68"/>
  <c r="A474" i="68"/>
  <c r="A475" i="68"/>
  <c r="A476" i="68"/>
  <c r="A477" i="68"/>
  <c r="A478" i="68"/>
  <c r="A479" i="68"/>
  <c r="A480" i="68"/>
  <c r="A481" i="68"/>
  <c r="A482" i="68"/>
  <c r="A483" i="68"/>
  <c r="A484" i="68"/>
  <c r="A485" i="68"/>
  <c r="A486" i="68"/>
  <c r="A487" i="68"/>
  <c r="A488" i="68"/>
  <c r="A489" i="68"/>
  <c r="A490" i="68"/>
  <c r="A491" i="68"/>
  <c r="A492" i="68"/>
  <c r="A493" i="68"/>
  <c r="A494" i="68"/>
  <c r="A495" i="68"/>
  <c r="A496" i="68"/>
  <c r="A497" i="68"/>
  <c r="A498" i="68"/>
  <c r="A499" i="68"/>
  <c r="A500" i="68"/>
  <c r="A501" i="68"/>
  <c r="A502" i="68"/>
  <c r="A503" i="68"/>
  <c r="A504" i="68"/>
  <c r="A505" i="68"/>
  <c r="A506" i="68"/>
  <c r="A507" i="68"/>
  <c r="A508" i="68"/>
  <c r="A509" i="68"/>
  <c r="A510" i="68"/>
  <c r="A511" i="68"/>
  <c r="A512" i="68"/>
  <c r="A513" i="68"/>
  <c r="A514" i="68"/>
  <c r="A515" i="68"/>
  <c r="A516" i="68"/>
  <c r="A517" i="68"/>
  <c r="A518" i="68"/>
  <c r="A519" i="68"/>
  <c r="A520" i="68"/>
  <c r="A521" i="68"/>
  <c r="A522" i="68"/>
  <c r="A523" i="68"/>
  <c r="A524" i="68"/>
  <c r="A525" i="68"/>
  <c r="A526" i="68"/>
  <c r="A527" i="68"/>
  <c r="A528" i="68"/>
  <c r="A529" i="68"/>
  <c r="A530" i="68"/>
  <c r="A531" i="68"/>
  <c r="A532" i="68"/>
  <c r="A533" i="68"/>
  <c r="A534" i="68"/>
  <c r="A535" i="68"/>
  <c r="A536" i="68"/>
  <c r="A537" i="68"/>
  <c r="A538" i="68"/>
  <c r="A539" i="68"/>
  <c r="A540" i="68"/>
  <c r="A541" i="68"/>
  <c r="A542" i="68"/>
  <c r="A543" i="68"/>
  <c r="A544" i="68"/>
  <c r="A545" i="68"/>
  <c r="A546" i="68"/>
  <c r="A547" i="68"/>
  <c r="A548" i="68"/>
  <c r="A549" i="68"/>
  <c r="A550" i="68"/>
  <c r="A551" i="68"/>
  <c r="A552" i="68"/>
  <c r="A553" i="68"/>
  <c r="A554" i="68"/>
  <c r="A555" i="68"/>
  <c r="A556" i="68"/>
  <c r="A557" i="68"/>
  <c r="A558" i="68"/>
  <c r="A559" i="68"/>
  <c r="A560" i="68"/>
  <c r="A561" i="68"/>
  <c r="A562" i="68"/>
  <c r="A563" i="68"/>
  <c r="A564" i="68"/>
  <c r="A565" i="68"/>
  <c r="A566" i="68"/>
  <c r="A567" i="68"/>
  <c r="A568" i="68"/>
  <c r="A569" i="68"/>
  <c r="A570" i="68"/>
  <c r="A571" i="68"/>
  <c r="A572" i="68"/>
  <c r="A573" i="68"/>
  <c r="A574" i="68"/>
  <c r="A575" i="68"/>
  <c r="A576" i="68"/>
  <c r="A577" i="68"/>
  <c r="A578" i="68"/>
  <c r="A579" i="68"/>
  <c r="A580" i="68"/>
  <c r="A581" i="68"/>
  <c r="A582" i="68"/>
  <c r="A583" i="68"/>
  <c r="A584" i="68"/>
  <c r="A585" i="68"/>
  <c r="A586" i="68"/>
  <c r="A587" i="68"/>
  <c r="A588" i="68"/>
  <c r="A589" i="68"/>
  <c r="A590" i="68"/>
  <c r="A591" i="68"/>
  <c r="A592" i="68"/>
  <c r="A593" i="68"/>
  <c r="A594" i="68"/>
  <c r="A595" i="68"/>
  <c r="A596" i="68"/>
  <c r="A597" i="68"/>
  <c r="A598" i="68"/>
  <c r="A599" i="68"/>
  <c r="A600" i="68"/>
  <c r="A601" i="68"/>
  <c r="A602" i="68"/>
  <c r="A603" i="68"/>
  <c r="A604" i="68"/>
  <c r="A605" i="68"/>
  <c r="A606" i="68"/>
  <c r="A607" i="68"/>
  <c r="A608" i="68"/>
  <c r="A609" i="68"/>
  <c r="A610" i="68"/>
  <c r="A611" i="68"/>
  <c r="A612" i="68"/>
  <c r="A613" i="68"/>
  <c r="A614" i="68"/>
  <c r="A615" i="68"/>
  <c r="A616" i="68"/>
  <c r="A617" i="68"/>
  <c r="A618" i="68"/>
  <c r="A619" i="68"/>
  <c r="A620" i="68"/>
  <c r="A621" i="68"/>
  <c r="A622" i="68"/>
  <c r="A623" i="68"/>
  <c r="A624" i="68"/>
  <c r="A625" i="68"/>
  <c r="A626" i="68"/>
  <c r="A627" i="68"/>
  <c r="A628" i="68"/>
  <c r="A629" i="68"/>
  <c r="A630" i="68"/>
  <c r="A631" i="68"/>
  <c r="A632" i="68"/>
  <c r="A633" i="68"/>
  <c r="A634" i="68"/>
  <c r="A635" i="68"/>
  <c r="A636" i="68"/>
  <c r="A637" i="68"/>
  <c r="A638" i="68"/>
  <c r="A639" i="68"/>
  <c r="A640" i="68"/>
  <c r="A641" i="68"/>
  <c r="A3" i="68"/>
  <c r="B21" i="20" l="1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B57" i="20"/>
  <c r="B58" i="20"/>
  <c r="B59" i="20"/>
  <c r="B60" i="20"/>
  <c r="B61" i="20"/>
  <c r="B62" i="20"/>
  <c r="B63" i="20"/>
  <c r="B64" i="20"/>
  <c r="B65" i="20"/>
  <c r="B66" i="20"/>
  <c r="B67" i="20"/>
  <c r="B68" i="20"/>
  <c r="B69" i="20"/>
  <c r="B70" i="20"/>
  <c r="B71" i="20"/>
  <c r="B72" i="20"/>
  <c r="B73" i="20"/>
  <c r="B74" i="20"/>
  <c r="B75" i="20"/>
  <c r="B76" i="20"/>
  <c r="B77" i="20"/>
  <c r="B78" i="20"/>
  <c r="B79" i="20"/>
  <c r="B80" i="20"/>
  <c r="B81" i="20"/>
  <c r="B82" i="20"/>
  <c r="B83" i="20"/>
  <c r="B84" i="20"/>
  <c r="B85" i="20"/>
  <c r="B86" i="20"/>
  <c r="B87" i="20"/>
  <c r="B88" i="20"/>
  <c r="B89" i="20"/>
  <c r="B90" i="20"/>
  <c r="B20" i="20"/>
  <c r="A646" i="63" l="1"/>
  <c r="A647" i="63"/>
  <c r="A648" i="63"/>
  <c r="A649" i="63"/>
  <c r="A650" i="63"/>
  <c r="A651" i="63"/>
  <c r="A652" i="63"/>
  <c r="A653" i="63"/>
  <c r="A654" i="63"/>
  <c r="A655" i="63"/>
  <c r="A656" i="63"/>
  <c r="A657" i="63"/>
  <c r="A658" i="63"/>
  <c r="A659" i="63"/>
  <c r="A660" i="63"/>
  <c r="A661" i="63"/>
  <c r="A662" i="63"/>
  <c r="A663" i="63"/>
  <c r="A664" i="63"/>
  <c r="A665" i="63"/>
  <c r="A666" i="63"/>
  <c r="A667" i="63"/>
  <c r="A668" i="63"/>
  <c r="A669" i="63"/>
  <c r="A670" i="63"/>
  <c r="A671" i="63"/>
  <c r="A672" i="63"/>
  <c r="A673" i="63"/>
  <c r="A674" i="63"/>
  <c r="A675" i="63"/>
  <c r="A676" i="63"/>
  <c r="A677" i="63"/>
  <c r="A678" i="63"/>
  <c r="A679" i="63"/>
  <c r="A680" i="63"/>
  <c r="A681" i="63"/>
  <c r="A682" i="63"/>
  <c r="A683" i="63"/>
  <c r="A684" i="63"/>
  <c r="A685" i="63"/>
  <c r="A686" i="63"/>
  <c r="A687" i="63"/>
  <c r="A688" i="63"/>
  <c r="A689" i="63"/>
  <c r="A690" i="63"/>
  <c r="A691" i="63"/>
  <c r="A692" i="63"/>
  <c r="A693" i="63"/>
  <c r="A694" i="63"/>
  <c r="A695" i="63"/>
  <c r="A696" i="63"/>
  <c r="A697" i="63"/>
  <c r="A698" i="63"/>
  <c r="A699" i="63"/>
  <c r="A700" i="63"/>
  <c r="A701" i="63"/>
  <c r="A702" i="63"/>
  <c r="A703" i="63"/>
  <c r="A704" i="63"/>
  <c r="A705" i="63"/>
  <c r="A706" i="63"/>
  <c r="A707" i="63"/>
  <c r="A708" i="63"/>
  <c r="A709" i="63"/>
  <c r="A710" i="63"/>
  <c r="A711" i="63"/>
  <c r="A712" i="63"/>
  <c r="A713" i="63"/>
  <c r="A714" i="63"/>
  <c r="A715" i="63"/>
  <c r="A716" i="63"/>
  <c r="A717" i="63"/>
  <c r="A718" i="63"/>
  <c r="A719" i="63"/>
  <c r="A720" i="63"/>
  <c r="A721" i="63"/>
  <c r="A722" i="63"/>
  <c r="A723" i="63"/>
  <c r="A724" i="63"/>
  <c r="A725" i="63"/>
  <c r="A726" i="63"/>
  <c r="A727" i="63"/>
  <c r="A728" i="63"/>
  <c r="A729" i="63"/>
  <c r="A730" i="63"/>
  <c r="A731" i="63"/>
  <c r="A732" i="63"/>
  <c r="A733" i="63"/>
  <c r="A734" i="63"/>
  <c r="A735" i="63"/>
  <c r="A736" i="63"/>
  <c r="A737" i="63"/>
  <c r="A738" i="63"/>
  <c r="A739" i="63"/>
  <c r="A740" i="63"/>
  <c r="A741" i="63"/>
  <c r="A742" i="63"/>
  <c r="A743" i="63"/>
  <c r="A744" i="63"/>
  <c r="A745" i="63"/>
  <c r="A746" i="63"/>
  <c r="A747" i="63"/>
  <c r="A748" i="63"/>
  <c r="A749" i="63"/>
  <c r="A750" i="63"/>
  <c r="A751" i="63"/>
  <c r="A752" i="63"/>
  <c r="A753" i="63"/>
  <c r="A754" i="63"/>
  <c r="A755" i="63"/>
  <c r="A756" i="63"/>
  <c r="A757" i="63"/>
  <c r="A758" i="63"/>
  <c r="A759" i="63"/>
  <c r="A760" i="63"/>
  <c r="A761" i="63"/>
  <c r="A762" i="63"/>
  <c r="A763" i="63"/>
  <c r="A764" i="63"/>
  <c r="A765" i="63"/>
  <c r="A766" i="63"/>
  <c r="A767" i="63"/>
  <c r="A768" i="63"/>
  <c r="A769" i="63"/>
  <c r="A770" i="63"/>
  <c r="A645" i="63"/>
  <c r="A4" i="63"/>
  <c r="A5" i="63"/>
  <c r="A6" i="63"/>
  <c r="A7" i="63"/>
  <c r="A8" i="63"/>
  <c r="A9" i="63"/>
  <c r="A10" i="63"/>
  <c r="A11" i="63"/>
  <c r="A12" i="63"/>
  <c r="A13" i="63"/>
  <c r="A14" i="63"/>
  <c r="A15" i="63"/>
  <c r="A16" i="63"/>
  <c r="A17" i="63"/>
  <c r="A18" i="63"/>
  <c r="A19" i="63"/>
  <c r="A20" i="63"/>
  <c r="A21" i="63"/>
  <c r="A22" i="63"/>
  <c r="A23" i="63"/>
  <c r="A24" i="63"/>
  <c r="A25" i="63"/>
  <c r="A26" i="63"/>
  <c r="A27" i="63"/>
  <c r="A28" i="63"/>
  <c r="A29" i="63"/>
  <c r="A30" i="63"/>
  <c r="A31" i="63"/>
  <c r="A32" i="63"/>
  <c r="A33" i="63"/>
  <c r="A34" i="63"/>
  <c r="A35" i="63"/>
  <c r="A36" i="63"/>
  <c r="A37" i="63"/>
  <c r="A38" i="63"/>
  <c r="A39" i="63"/>
  <c r="A40" i="63"/>
  <c r="A41" i="63"/>
  <c r="A42" i="63"/>
  <c r="A43" i="63"/>
  <c r="A44" i="63"/>
  <c r="A45" i="63"/>
  <c r="A46" i="63"/>
  <c r="A47" i="63"/>
  <c r="A48" i="63"/>
  <c r="A49" i="63"/>
  <c r="A50" i="63"/>
  <c r="A51" i="63"/>
  <c r="A52" i="63"/>
  <c r="A53" i="63"/>
  <c r="A54" i="63"/>
  <c r="A55" i="63"/>
  <c r="A56" i="63"/>
  <c r="A57" i="63"/>
  <c r="A58" i="63"/>
  <c r="A59" i="63"/>
  <c r="A60" i="63"/>
  <c r="A61" i="63"/>
  <c r="A62" i="63"/>
  <c r="A63" i="63"/>
  <c r="A64" i="63"/>
  <c r="A65" i="63"/>
  <c r="A66" i="63"/>
  <c r="A67" i="63"/>
  <c r="A68" i="63"/>
  <c r="A69" i="63"/>
  <c r="A70" i="63"/>
  <c r="A71" i="63"/>
  <c r="A72" i="63"/>
  <c r="A73" i="63"/>
  <c r="A74" i="63"/>
  <c r="A75" i="63"/>
  <c r="A76" i="63"/>
  <c r="A77" i="63"/>
  <c r="A78" i="63"/>
  <c r="A79" i="63"/>
  <c r="A80" i="63"/>
  <c r="A81" i="63"/>
  <c r="A82" i="63"/>
  <c r="A83" i="63"/>
  <c r="A84" i="63"/>
  <c r="A85" i="63"/>
  <c r="A86" i="63"/>
  <c r="A87" i="63"/>
  <c r="A88" i="63"/>
  <c r="A89" i="63"/>
  <c r="A90" i="63"/>
  <c r="A91" i="63"/>
  <c r="A92" i="63"/>
  <c r="A93" i="63"/>
  <c r="A94" i="63"/>
  <c r="A95" i="63"/>
  <c r="A96" i="63"/>
  <c r="A97" i="63"/>
  <c r="A98" i="63"/>
  <c r="A99" i="63"/>
  <c r="A100" i="63"/>
  <c r="A101" i="63"/>
  <c r="A102" i="63"/>
  <c r="A103" i="63"/>
  <c r="A104" i="63"/>
  <c r="A105" i="63"/>
  <c r="A106" i="63"/>
  <c r="A107" i="63"/>
  <c r="A108" i="63"/>
  <c r="A109" i="63"/>
  <c r="A110" i="63"/>
  <c r="A111" i="63"/>
  <c r="A112" i="63"/>
  <c r="A113" i="63"/>
  <c r="A114" i="63"/>
  <c r="A115" i="63"/>
  <c r="A116" i="63"/>
  <c r="A117" i="63"/>
  <c r="A118" i="63"/>
  <c r="A119" i="63"/>
  <c r="A120" i="63"/>
  <c r="A121" i="63"/>
  <c r="A122" i="63"/>
  <c r="A123" i="63"/>
  <c r="A124" i="63"/>
  <c r="A125" i="63"/>
  <c r="A126" i="63"/>
  <c r="A127" i="63"/>
  <c r="A128" i="63"/>
  <c r="A129" i="63"/>
  <c r="A130" i="63"/>
  <c r="A131" i="63"/>
  <c r="A132" i="63"/>
  <c r="A133" i="63"/>
  <c r="A134" i="63"/>
  <c r="A135" i="63"/>
  <c r="A136" i="63"/>
  <c r="A137" i="63"/>
  <c r="A138" i="63"/>
  <c r="A139" i="63"/>
  <c r="A140" i="63"/>
  <c r="A141" i="63"/>
  <c r="A142" i="63"/>
  <c r="A143" i="63"/>
  <c r="A144" i="63"/>
  <c r="A145" i="63"/>
  <c r="A146" i="63"/>
  <c r="A147" i="63"/>
  <c r="A148" i="63"/>
  <c r="A149" i="63"/>
  <c r="A150" i="63"/>
  <c r="A151" i="63"/>
  <c r="A152" i="63"/>
  <c r="A153" i="63"/>
  <c r="A154" i="63"/>
  <c r="A155" i="63"/>
  <c r="A156" i="63"/>
  <c r="A157" i="63"/>
  <c r="A158" i="63"/>
  <c r="A159" i="63"/>
  <c r="A160" i="63"/>
  <c r="A161" i="63"/>
  <c r="A162" i="63"/>
  <c r="A163" i="63"/>
  <c r="A164" i="63"/>
  <c r="A165" i="63"/>
  <c r="A166" i="63"/>
  <c r="A167" i="63"/>
  <c r="A168" i="63"/>
  <c r="A169" i="63"/>
  <c r="A170" i="63"/>
  <c r="A171" i="63"/>
  <c r="A172" i="63"/>
  <c r="A173" i="63"/>
  <c r="A174" i="63"/>
  <c r="A175" i="63"/>
  <c r="A176" i="63"/>
  <c r="A177" i="63"/>
  <c r="A178" i="63"/>
  <c r="A179" i="63"/>
  <c r="A180" i="63"/>
  <c r="A181" i="63"/>
  <c r="A182" i="63"/>
  <c r="A183" i="63"/>
  <c r="A184" i="63"/>
  <c r="A185" i="63"/>
  <c r="A186" i="63"/>
  <c r="A187" i="63"/>
  <c r="A188" i="63"/>
  <c r="A189" i="63"/>
  <c r="A190" i="63"/>
  <c r="A191" i="63"/>
  <c r="A192" i="63"/>
  <c r="A193" i="63"/>
  <c r="A194" i="63"/>
  <c r="A195" i="63"/>
  <c r="A196" i="63"/>
  <c r="A197" i="63"/>
  <c r="A198" i="63"/>
  <c r="A199" i="63"/>
  <c r="A200" i="63"/>
  <c r="A201" i="63"/>
  <c r="A202" i="63"/>
  <c r="A203" i="63"/>
  <c r="A204" i="63"/>
  <c r="A205" i="63"/>
  <c r="A206" i="63"/>
  <c r="A207" i="63"/>
  <c r="A208" i="63"/>
  <c r="A209" i="63"/>
  <c r="A210" i="63"/>
  <c r="A211" i="63"/>
  <c r="A212" i="63"/>
  <c r="A213" i="63"/>
  <c r="A214" i="63"/>
  <c r="A215" i="63"/>
  <c r="A216" i="63"/>
  <c r="A217" i="63"/>
  <c r="A218" i="63"/>
  <c r="A219" i="63"/>
  <c r="A220" i="63"/>
  <c r="A221" i="63"/>
  <c r="A222" i="63"/>
  <c r="A223" i="63"/>
  <c r="A224" i="63"/>
  <c r="A225" i="63"/>
  <c r="A226" i="63"/>
  <c r="A227" i="63"/>
  <c r="A228" i="63"/>
  <c r="A229" i="63"/>
  <c r="A230" i="63"/>
  <c r="A231" i="63"/>
  <c r="A232" i="63"/>
  <c r="A233" i="63"/>
  <c r="A234" i="63"/>
  <c r="A235" i="63"/>
  <c r="A236" i="63"/>
  <c r="A237" i="63"/>
  <c r="A238" i="63"/>
  <c r="A239" i="63"/>
  <c r="A240" i="63"/>
  <c r="A241" i="63"/>
  <c r="A242" i="63"/>
  <c r="A243" i="63"/>
  <c r="A244" i="63"/>
  <c r="A245" i="63"/>
  <c r="A246" i="63"/>
  <c r="A247" i="63"/>
  <c r="A248" i="63"/>
  <c r="A249" i="63"/>
  <c r="A250" i="63"/>
  <c r="A251" i="63"/>
  <c r="A252" i="63"/>
  <c r="A253" i="63"/>
  <c r="A254" i="63"/>
  <c r="A255" i="63"/>
  <c r="A256" i="63"/>
  <c r="A257" i="63"/>
  <c r="A258" i="63"/>
  <c r="A259" i="63"/>
  <c r="A260" i="63"/>
  <c r="A261" i="63"/>
  <c r="A262" i="63"/>
  <c r="A263" i="63"/>
  <c r="A264" i="63"/>
  <c r="A265" i="63"/>
  <c r="A266" i="63"/>
  <c r="A267" i="63"/>
  <c r="A268" i="63"/>
  <c r="A269" i="63"/>
  <c r="A270" i="63"/>
  <c r="A271" i="63"/>
  <c r="A272" i="63"/>
  <c r="A273" i="63"/>
  <c r="A274" i="63"/>
  <c r="A275" i="63"/>
  <c r="A276" i="63"/>
  <c r="A277" i="63"/>
  <c r="A278" i="63"/>
  <c r="A279" i="63"/>
  <c r="A280" i="63"/>
  <c r="A281" i="63"/>
  <c r="A282" i="63"/>
  <c r="A283" i="63"/>
  <c r="A284" i="63"/>
  <c r="A285" i="63"/>
  <c r="A286" i="63"/>
  <c r="A287" i="63"/>
  <c r="A288" i="63"/>
  <c r="A289" i="63"/>
  <c r="A290" i="63"/>
  <c r="A291" i="63"/>
  <c r="A292" i="63"/>
  <c r="A293" i="63"/>
  <c r="A294" i="63"/>
  <c r="A295" i="63"/>
  <c r="A296" i="63"/>
  <c r="A297" i="63"/>
  <c r="A298" i="63"/>
  <c r="A299" i="63"/>
  <c r="A300" i="63"/>
  <c r="A301" i="63"/>
  <c r="A302" i="63"/>
  <c r="A303" i="63"/>
  <c r="A304" i="63"/>
  <c r="A305" i="63"/>
  <c r="A306" i="63"/>
  <c r="A307" i="63"/>
  <c r="A308" i="63"/>
  <c r="A309" i="63"/>
  <c r="A310" i="63"/>
  <c r="A311" i="63"/>
  <c r="A312" i="63"/>
  <c r="A313" i="63"/>
  <c r="A314" i="63"/>
  <c r="A315" i="63"/>
  <c r="A316" i="63"/>
  <c r="A317" i="63"/>
  <c r="A318" i="63"/>
  <c r="A319" i="63"/>
  <c r="A320" i="63"/>
  <c r="A321" i="63"/>
  <c r="A322" i="63"/>
  <c r="A323" i="63"/>
  <c r="A324" i="63"/>
  <c r="A325" i="63"/>
  <c r="A326" i="63"/>
  <c r="A327" i="63"/>
  <c r="A328" i="63"/>
  <c r="A329" i="63"/>
  <c r="A330" i="63"/>
  <c r="A331" i="63"/>
  <c r="A332" i="63"/>
  <c r="A333" i="63"/>
  <c r="A334" i="63"/>
  <c r="A335" i="63"/>
  <c r="A336" i="63"/>
  <c r="A337" i="63"/>
  <c r="A338" i="63"/>
  <c r="A339" i="63"/>
  <c r="A340" i="63"/>
  <c r="A341" i="63"/>
  <c r="A342" i="63"/>
  <c r="A343" i="63"/>
  <c r="A344" i="63"/>
  <c r="A345" i="63"/>
  <c r="A346" i="63"/>
  <c r="A347" i="63"/>
  <c r="A348" i="63"/>
  <c r="A349" i="63"/>
  <c r="A350" i="63"/>
  <c r="A351" i="63"/>
  <c r="A352" i="63"/>
  <c r="A353" i="63"/>
  <c r="A354" i="63"/>
  <c r="A355" i="63"/>
  <c r="A356" i="63"/>
  <c r="A357" i="63"/>
  <c r="A358" i="63"/>
  <c r="A359" i="63"/>
  <c r="A360" i="63"/>
  <c r="A361" i="63"/>
  <c r="A362" i="63"/>
  <c r="A363" i="63"/>
  <c r="A364" i="63"/>
  <c r="A365" i="63"/>
  <c r="A366" i="63"/>
  <c r="A367" i="63"/>
  <c r="A368" i="63"/>
  <c r="A369" i="63"/>
  <c r="A370" i="63"/>
  <c r="A371" i="63"/>
  <c r="A372" i="63"/>
  <c r="A373" i="63"/>
  <c r="A374" i="63"/>
  <c r="A375" i="63"/>
  <c r="A376" i="63"/>
  <c r="A377" i="63"/>
  <c r="A378" i="63"/>
  <c r="A379" i="63"/>
  <c r="A380" i="63"/>
  <c r="A381" i="63"/>
  <c r="A382" i="63"/>
  <c r="A383" i="63"/>
  <c r="A384" i="63"/>
  <c r="A385" i="63"/>
  <c r="A386" i="63"/>
  <c r="A387" i="63"/>
  <c r="A388" i="63"/>
  <c r="A389" i="63"/>
  <c r="A390" i="63"/>
  <c r="A391" i="63"/>
  <c r="A392" i="63"/>
  <c r="A393" i="63"/>
  <c r="A394" i="63"/>
  <c r="A395" i="63"/>
  <c r="A396" i="63"/>
  <c r="A397" i="63"/>
  <c r="A398" i="63"/>
  <c r="A399" i="63"/>
  <c r="A400" i="63"/>
  <c r="A401" i="63"/>
  <c r="A402" i="63"/>
  <c r="A403" i="63"/>
  <c r="A404" i="63"/>
  <c r="A405" i="63"/>
  <c r="A406" i="63"/>
  <c r="A407" i="63"/>
  <c r="A408" i="63"/>
  <c r="A409" i="63"/>
  <c r="A410" i="63"/>
  <c r="A411" i="63"/>
  <c r="A412" i="63"/>
  <c r="A413" i="63"/>
  <c r="A414" i="63"/>
  <c r="A415" i="63"/>
  <c r="A416" i="63"/>
  <c r="A417" i="63"/>
  <c r="A418" i="63"/>
  <c r="A419" i="63"/>
  <c r="A420" i="63"/>
  <c r="A421" i="63"/>
  <c r="A422" i="63"/>
  <c r="A423" i="63"/>
  <c r="A424" i="63"/>
  <c r="A425" i="63"/>
  <c r="A426" i="63"/>
  <c r="A427" i="63"/>
  <c r="A428" i="63"/>
  <c r="A429" i="63"/>
  <c r="A430" i="63"/>
  <c r="A431" i="63"/>
  <c r="A432" i="63"/>
  <c r="A433" i="63"/>
  <c r="A434" i="63"/>
  <c r="A435" i="63"/>
  <c r="A436" i="63"/>
  <c r="A437" i="63"/>
  <c r="A438" i="63"/>
  <c r="A439" i="63"/>
  <c r="A440" i="63"/>
  <c r="A441" i="63"/>
  <c r="A442" i="63"/>
  <c r="A443" i="63"/>
  <c r="A444" i="63"/>
  <c r="A445" i="63"/>
  <c r="A446" i="63"/>
  <c r="A447" i="63"/>
  <c r="A448" i="63"/>
  <c r="A449" i="63"/>
  <c r="A450" i="63"/>
  <c r="A451" i="63"/>
  <c r="A452" i="63"/>
  <c r="A453" i="63"/>
  <c r="A454" i="63"/>
  <c r="A455" i="63"/>
  <c r="A456" i="63"/>
  <c r="A457" i="63"/>
  <c r="A458" i="63"/>
  <c r="A459" i="63"/>
  <c r="A460" i="63"/>
  <c r="A461" i="63"/>
  <c r="A462" i="63"/>
  <c r="A463" i="63"/>
  <c r="A464" i="63"/>
  <c r="A465" i="63"/>
  <c r="A466" i="63"/>
  <c r="A467" i="63"/>
  <c r="A468" i="63"/>
  <c r="A469" i="63"/>
  <c r="A470" i="63"/>
  <c r="A471" i="63"/>
  <c r="A472" i="63"/>
  <c r="A473" i="63"/>
  <c r="A474" i="63"/>
  <c r="A475" i="63"/>
  <c r="A476" i="63"/>
  <c r="A477" i="63"/>
  <c r="A478" i="63"/>
  <c r="A479" i="63"/>
  <c r="A480" i="63"/>
  <c r="A481" i="63"/>
  <c r="A482" i="63"/>
  <c r="A483" i="63"/>
  <c r="A484" i="63"/>
  <c r="A485" i="63"/>
  <c r="A486" i="63"/>
  <c r="A487" i="63"/>
  <c r="A488" i="63"/>
  <c r="A489" i="63"/>
  <c r="A490" i="63"/>
  <c r="A491" i="63"/>
  <c r="A492" i="63"/>
  <c r="A493" i="63"/>
  <c r="A494" i="63"/>
  <c r="A495" i="63"/>
  <c r="A496" i="63"/>
  <c r="A497" i="63"/>
  <c r="A498" i="63"/>
  <c r="A499" i="63"/>
  <c r="A500" i="63"/>
  <c r="A501" i="63"/>
  <c r="A502" i="63"/>
  <c r="A503" i="63"/>
  <c r="A504" i="63"/>
  <c r="A505" i="63"/>
  <c r="A506" i="63"/>
  <c r="A507" i="63"/>
  <c r="A508" i="63"/>
  <c r="A509" i="63"/>
  <c r="A510" i="63"/>
  <c r="A511" i="63"/>
  <c r="A512" i="63"/>
  <c r="A513" i="63"/>
  <c r="A514" i="63"/>
  <c r="A515" i="63"/>
  <c r="A516" i="63"/>
  <c r="A517" i="63"/>
  <c r="A518" i="63"/>
  <c r="A519" i="63"/>
  <c r="A520" i="63"/>
  <c r="A521" i="63"/>
  <c r="A522" i="63"/>
  <c r="A523" i="63"/>
  <c r="A524" i="63"/>
  <c r="A525" i="63"/>
  <c r="A526" i="63"/>
  <c r="A527" i="63"/>
  <c r="A528" i="63"/>
  <c r="A529" i="63"/>
  <c r="A530" i="63"/>
  <c r="A531" i="63"/>
  <c r="A532" i="63"/>
  <c r="A533" i="63"/>
  <c r="A534" i="63"/>
  <c r="A535" i="63"/>
  <c r="A536" i="63"/>
  <c r="A537" i="63"/>
  <c r="A538" i="63"/>
  <c r="A539" i="63"/>
  <c r="A540" i="63"/>
  <c r="A541" i="63"/>
  <c r="A542" i="63"/>
  <c r="A543" i="63"/>
  <c r="A544" i="63"/>
  <c r="A545" i="63"/>
  <c r="A546" i="63"/>
  <c r="A547" i="63"/>
  <c r="A548" i="63"/>
  <c r="A549" i="63"/>
  <c r="A550" i="63"/>
  <c r="A551" i="63"/>
  <c r="A552" i="63"/>
  <c r="A553" i="63"/>
  <c r="A554" i="63"/>
  <c r="A555" i="63"/>
  <c r="A556" i="63"/>
  <c r="A557" i="63"/>
  <c r="A558" i="63"/>
  <c r="A559" i="63"/>
  <c r="A560" i="63"/>
  <c r="A561" i="63"/>
  <c r="A562" i="63"/>
  <c r="A563" i="63"/>
  <c r="A564" i="63"/>
  <c r="A565" i="63"/>
  <c r="A566" i="63"/>
  <c r="A567" i="63"/>
  <c r="A568" i="63"/>
  <c r="A569" i="63"/>
  <c r="A570" i="63"/>
  <c r="A571" i="63"/>
  <c r="A572" i="63"/>
  <c r="A573" i="63"/>
  <c r="A574" i="63"/>
  <c r="A575" i="63"/>
  <c r="A576" i="63"/>
  <c r="A577" i="63"/>
  <c r="A578" i="63"/>
  <c r="A579" i="63"/>
  <c r="A580" i="63"/>
  <c r="A581" i="63"/>
  <c r="A582" i="63"/>
  <c r="A583" i="63"/>
  <c r="A584" i="63"/>
  <c r="A585" i="63"/>
  <c r="A586" i="63"/>
  <c r="A587" i="63"/>
  <c r="A588" i="63"/>
  <c r="A589" i="63"/>
  <c r="A590" i="63"/>
  <c r="A591" i="63"/>
  <c r="A592" i="63"/>
  <c r="A593" i="63"/>
  <c r="A594" i="63"/>
  <c r="A595" i="63"/>
  <c r="A596" i="63"/>
  <c r="A597" i="63"/>
  <c r="A598" i="63"/>
  <c r="A599" i="63"/>
  <c r="A600" i="63"/>
  <c r="A601" i="63"/>
  <c r="A602" i="63"/>
  <c r="A603" i="63"/>
  <c r="A604" i="63"/>
  <c r="A605" i="63"/>
  <c r="A606" i="63"/>
  <c r="A607" i="63"/>
  <c r="A608" i="63"/>
  <c r="A609" i="63"/>
  <c r="A610" i="63"/>
  <c r="A611" i="63"/>
  <c r="A612" i="63"/>
  <c r="A613" i="63"/>
  <c r="A614" i="63"/>
  <c r="A615" i="63"/>
  <c r="A616" i="63"/>
  <c r="A617" i="63"/>
  <c r="A618" i="63"/>
  <c r="A619" i="63"/>
  <c r="A620" i="63"/>
  <c r="A621" i="63"/>
  <c r="A622" i="63"/>
  <c r="A623" i="63"/>
  <c r="A624" i="63"/>
  <c r="A625" i="63"/>
  <c r="A626" i="63"/>
  <c r="A627" i="63"/>
  <c r="A628" i="63"/>
  <c r="A629" i="63"/>
  <c r="A630" i="63"/>
  <c r="A631" i="63"/>
  <c r="A632" i="63"/>
  <c r="A633" i="63"/>
  <c r="A634" i="63"/>
  <c r="A635" i="63"/>
  <c r="A636" i="63"/>
  <c r="A637" i="63"/>
  <c r="A638" i="63"/>
  <c r="A639" i="63"/>
  <c r="A640" i="63"/>
  <c r="A641" i="63"/>
  <c r="A3" i="63"/>
  <c r="CC13" i="47" l="1"/>
  <c r="BZ4" i="46"/>
  <c r="A1564" i="61"/>
  <c r="A1563" i="61"/>
  <c r="A1562" i="61"/>
  <c r="A1561" i="61"/>
  <c r="A1560" i="61"/>
  <c r="A1559" i="61"/>
  <c r="A1558" i="61"/>
  <c r="A1557" i="61"/>
  <c r="A1556" i="61"/>
  <c r="A1555" i="61"/>
  <c r="A1554" i="61"/>
  <c r="A1553" i="61"/>
  <c r="A1552" i="61"/>
  <c r="A1551" i="61"/>
  <c r="A1550" i="61"/>
  <c r="A1549" i="61"/>
  <c r="A1548" i="61"/>
  <c r="A1547" i="61"/>
  <c r="A1546" i="61"/>
  <c r="A1545" i="61"/>
  <c r="A1544" i="61"/>
  <c r="A1543" i="61"/>
  <c r="A1542" i="61"/>
  <c r="A1541" i="61"/>
  <c r="A1540" i="61"/>
  <c r="A1539" i="61"/>
  <c r="A1538" i="61"/>
  <c r="A1537" i="61"/>
  <c r="A1536" i="61"/>
  <c r="A1535" i="61"/>
  <c r="A1534" i="61"/>
  <c r="A1533" i="61"/>
  <c r="A1532" i="61"/>
  <c r="A1531" i="61"/>
  <c r="A1530" i="61"/>
  <c r="A1529" i="61"/>
  <c r="A1528" i="61"/>
  <c r="A1527" i="61"/>
  <c r="A1526" i="61"/>
  <c r="A1525" i="61"/>
  <c r="A1524" i="61"/>
  <c r="A1523" i="61"/>
  <c r="A1522" i="61"/>
  <c r="A1521" i="61"/>
  <c r="A1520" i="61"/>
  <c r="A1519" i="61"/>
  <c r="A1518" i="61"/>
  <c r="A1517" i="61"/>
  <c r="A1516" i="61"/>
  <c r="A1515" i="61"/>
  <c r="A1514" i="61"/>
  <c r="A1513" i="61"/>
  <c r="A1512" i="61"/>
  <c r="A1511" i="61"/>
  <c r="A1510" i="61"/>
  <c r="A1509" i="61"/>
  <c r="A1508" i="61"/>
  <c r="A1507" i="61"/>
  <c r="A1506" i="61"/>
  <c r="A1505" i="61"/>
  <c r="A1504" i="61"/>
  <c r="A1503" i="61"/>
  <c r="A1502" i="61"/>
  <c r="A1501" i="61"/>
  <c r="A1500" i="61"/>
  <c r="A1499" i="61"/>
  <c r="A1498" i="61"/>
  <c r="A1497" i="61"/>
  <c r="A1496" i="61"/>
  <c r="A1495" i="61"/>
  <c r="A1494" i="61"/>
  <c r="A1493" i="61"/>
  <c r="A1492" i="61"/>
  <c r="A1491" i="61"/>
  <c r="A1490" i="61"/>
  <c r="A1489" i="61"/>
  <c r="A1488" i="61"/>
  <c r="A1487" i="61"/>
  <c r="A1486" i="61"/>
  <c r="A1485" i="61"/>
  <c r="A1484" i="61"/>
  <c r="A1483" i="61"/>
  <c r="A1482" i="61"/>
  <c r="A1481" i="61"/>
  <c r="A1480" i="61"/>
  <c r="A1479" i="61"/>
  <c r="A1478" i="61"/>
  <c r="A1477" i="61"/>
  <c r="A1476" i="61"/>
  <c r="A1475" i="61"/>
  <c r="A1474" i="61"/>
  <c r="A1473" i="61"/>
  <c r="A1472" i="61"/>
  <c r="A1471" i="61"/>
  <c r="A1470" i="61"/>
  <c r="A1469" i="61"/>
  <c r="A1468" i="61"/>
  <c r="A1467" i="61"/>
  <c r="A1466" i="61"/>
  <c r="A1465" i="61"/>
  <c r="A1464" i="61"/>
  <c r="A1463" i="61"/>
  <c r="A1462" i="61"/>
  <c r="A1461" i="61"/>
  <c r="A1460" i="61"/>
  <c r="A1459" i="61"/>
  <c r="A1458" i="61"/>
  <c r="A1457" i="61"/>
  <c r="A1456" i="61"/>
  <c r="A1455" i="61"/>
  <c r="A1454" i="61"/>
  <c r="A1453" i="61"/>
  <c r="A1452" i="61"/>
  <c r="A1451" i="61"/>
  <c r="A1450" i="61"/>
  <c r="A1449" i="61"/>
  <c r="A1448" i="61"/>
  <c r="A1447" i="61"/>
  <c r="A1446" i="61"/>
  <c r="A1445" i="61"/>
  <c r="A1444" i="61"/>
  <c r="A1443" i="61"/>
  <c r="A1442" i="61"/>
  <c r="A1441" i="61"/>
  <c r="A1440" i="61"/>
  <c r="A1439" i="61"/>
  <c r="A1438" i="61"/>
  <c r="A1437" i="61"/>
  <c r="A1436" i="61"/>
  <c r="A1435" i="61"/>
  <c r="A1434" i="61"/>
  <c r="A1433" i="61"/>
  <c r="A1432" i="61"/>
  <c r="A1431" i="61"/>
  <c r="A1430" i="61"/>
  <c r="A1429" i="61"/>
  <c r="A1428" i="61"/>
  <c r="A1427" i="61"/>
  <c r="A1426" i="61"/>
  <c r="A1425" i="61"/>
  <c r="A1424" i="61"/>
  <c r="A1423" i="61"/>
  <c r="A1422" i="61"/>
  <c r="A1421" i="61"/>
  <c r="A1420" i="61"/>
  <c r="A1419" i="61"/>
  <c r="A1418" i="61"/>
  <c r="A1417" i="61"/>
  <c r="A1416" i="61"/>
  <c r="A1415" i="61"/>
  <c r="A1414" i="61"/>
  <c r="A1413" i="61"/>
  <c r="A1412" i="61"/>
  <c r="A1411" i="61"/>
  <c r="A1410" i="61"/>
  <c r="A1409" i="61"/>
  <c r="A1408" i="61"/>
  <c r="A1407" i="61"/>
  <c r="A1406" i="61"/>
  <c r="A1405" i="61"/>
  <c r="A1404" i="61"/>
  <c r="A1403" i="61"/>
  <c r="A1402" i="61"/>
  <c r="A1401" i="61"/>
  <c r="A1400" i="61"/>
  <c r="A1399" i="61"/>
  <c r="A1398" i="61"/>
  <c r="A1397" i="61"/>
  <c r="A1396" i="61"/>
  <c r="A1395" i="61"/>
  <c r="A1394" i="61"/>
  <c r="A1393" i="61"/>
  <c r="A1392" i="61"/>
  <c r="A1391" i="61"/>
  <c r="A1390" i="61"/>
  <c r="A1389" i="61"/>
  <c r="A1388" i="61"/>
  <c r="A1387" i="61"/>
  <c r="A1386" i="61"/>
  <c r="A1385" i="61"/>
  <c r="A1384" i="61"/>
  <c r="A1383" i="61"/>
  <c r="A1382" i="61"/>
  <c r="A1381" i="61"/>
  <c r="A1380" i="61"/>
  <c r="A1379" i="61"/>
  <c r="A1378" i="61"/>
  <c r="A1377" i="61"/>
  <c r="A1376" i="61"/>
  <c r="A1375" i="61"/>
  <c r="A1374" i="61"/>
  <c r="A1373" i="61"/>
  <c r="A1372" i="61"/>
  <c r="A1371" i="61"/>
  <c r="A1370" i="61"/>
  <c r="A1369" i="61"/>
  <c r="A1368" i="61"/>
  <c r="A1367" i="61"/>
  <c r="A1366" i="61"/>
  <c r="A1365" i="61"/>
  <c r="A1364" i="61"/>
  <c r="A1363" i="61"/>
  <c r="A1362" i="61"/>
  <c r="A1361" i="61"/>
  <c r="A1360" i="61"/>
  <c r="A1359" i="61"/>
  <c r="A1358" i="61"/>
  <c r="A1357" i="61"/>
  <c r="A1356" i="61"/>
  <c r="A1355" i="61"/>
  <c r="A1354" i="61"/>
  <c r="A1353" i="61"/>
  <c r="A1352" i="61"/>
  <c r="A1351" i="61"/>
  <c r="A1350" i="61"/>
  <c r="A1349" i="61"/>
  <c r="A1348" i="61"/>
  <c r="A1347" i="61"/>
  <c r="A1346" i="61"/>
  <c r="A1345" i="61"/>
  <c r="A1344" i="61"/>
  <c r="A1343" i="61"/>
  <c r="A1342" i="61"/>
  <c r="A1341" i="61"/>
  <c r="A1340" i="61"/>
  <c r="A1339" i="61"/>
  <c r="A1338" i="61"/>
  <c r="A1337" i="61"/>
  <c r="A1336" i="61"/>
  <c r="A1335" i="61"/>
  <c r="A1334" i="61"/>
  <c r="A1333" i="61"/>
  <c r="A1332" i="61"/>
  <c r="A1331" i="61"/>
  <c r="A1330" i="61"/>
  <c r="A1329" i="61"/>
  <c r="A1328" i="61"/>
  <c r="A1327" i="61"/>
  <c r="A1326" i="61"/>
  <c r="A1325" i="61"/>
  <c r="A1324" i="61"/>
  <c r="A1323" i="61"/>
  <c r="A1322" i="61"/>
  <c r="A1321" i="61"/>
  <c r="A1320" i="61"/>
  <c r="A1319" i="61"/>
  <c r="A1318" i="61"/>
  <c r="A1317" i="61"/>
  <c r="A1316" i="61"/>
  <c r="A1315" i="61"/>
  <c r="A1314" i="61"/>
  <c r="A1313" i="61"/>
  <c r="A1312" i="61"/>
  <c r="A1311" i="61"/>
  <c r="A1310" i="61"/>
  <c r="A1309" i="61"/>
  <c r="A1308" i="61"/>
  <c r="A1307" i="61"/>
  <c r="A1306" i="61"/>
  <c r="A1305" i="61"/>
  <c r="A1304" i="61"/>
  <c r="A1303" i="61"/>
  <c r="A1302" i="61"/>
  <c r="A1301" i="61"/>
  <c r="A1300" i="61"/>
  <c r="A1299" i="61"/>
  <c r="A1298" i="61"/>
  <c r="A1297" i="61"/>
  <c r="A1296" i="61"/>
  <c r="A1295" i="61"/>
  <c r="A1294" i="61"/>
  <c r="A1293" i="61"/>
  <c r="A1292" i="61"/>
  <c r="A1291" i="61"/>
  <c r="A1290" i="61"/>
  <c r="A1289" i="61"/>
  <c r="A1288" i="61"/>
  <c r="A1287" i="61"/>
  <c r="A1286" i="61"/>
  <c r="A1285" i="61"/>
  <c r="A1284" i="61"/>
  <c r="A1283" i="61"/>
  <c r="A1282" i="61"/>
  <c r="A1281" i="61"/>
  <c r="A1280" i="61"/>
  <c r="A1279" i="61"/>
  <c r="A1278" i="61"/>
  <c r="A1277" i="61"/>
  <c r="A1276" i="61"/>
  <c r="A1275" i="61"/>
  <c r="A1274" i="61"/>
  <c r="A1273" i="61"/>
  <c r="A1272" i="61"/>
  <c r="A1271" i="61"/>
  <c r="A1270" i="61"/>
  <c r="A1269" i="61"/>
  <c r="A1268" i="61"/>
  <c r="A1267" i="61"/>
  <c r="A1266" i="61"/>
  <c r="A1265" i="61"/>
  <c r="A1264" i="61"/>
  <c r="A1263" i="61"/>
  <c r="A1262" i="61"/>
  <c r="A1261" i="61"/>
  <c r="A1260" i="61"/>
  <c r="A1259" i="61"/>
  <c r="A1258" i="61"/>
  <c r="A1257" i="61"/>
  <c r="A1256" i="61"/>
  <c r="A1255" i="61"/>
  <c r="A1254" i="61"/>
  <c r="A1253" i="61"/>
  <c r="A1252" i="61"/>
  <c r="A1251" i="61"/>
  <c r="A1250" i="61"/>
  <c r="A1249" i="61"/>
  <c r="A1248" i="61"/>
  <c r="A1247" i="61"/>
  <c r="A1246" i="61"/>
  <c r="A1245" i="61"/>
  <c r="A1244" i="61"/>
  <c r="A1243" i="61"/>
  <c r="A1242" i="61"/>
  <c r="A1241" i="61"/>
  <c r="A1240" i="61"/>
  <c r="A1239" i="61"/>
  <c r="A1238" i="61"/>
  <c r="A1237" i="61"/>
  <c r="A1236" i="61"/>
  <c r="A1235" i="61"/>
  <c r="A1234" i="61"/>
  <c r="A1233" i="61"/>
  <c r="A1232" i="61"/>
  <c r="A1231" i="61"/>
  <c r="A1230" i="61"/>
  <c r="A1229" i="61"/>
  <c r="A1228" i="61"/>
  <c r="A1227" i="61"/>
  <c r="A1226" i="61"/>
  <c r="A1225" i="61"/>
  <c r="A1224" i="61"/>
  <c r="A1223" i="61"/>
  <c r="A1222" i="61"/>
  <c r="A1221" i="61"/>
  <c r="A1220" i="61"/>
  <c r="A1219" i="61"/>
  <c r="A1218" i="61"/>
  <c r="A1217" i="61"/>
  <c r="A1216" i="61"/>
  <c r="A1215" i="61"/>
  <c r="A1214" i="61"/>
  <c r="A1213" i="61"/>
  <c r="A1212" i="61"/>
  <c r="A1211" i="61"/>
  <c r="A1210" i="61"/>
  <c r="A1209" i="61"/>
  <c r="A1208" i="61"/>
  <c r="A1207" i="61"/>
  <c r="A1206" i="61"/>
  <c r="A1205" i="61"/>
  <c r="A1204" i="61"/>
  <c r="A1203" i="61"/>
  <c r="A1202" i="61"/>
  <c r="A1201" i="61"/>
  <c r="A1200" i="61"/>
  <c r="A1199" i="61"/>
  <c r="A1198" i="61"/>
  <c r="A1197" i="61"/>
  <c r="A1196" i="61"/>
  <c r="A1195" i="61"/>
  <c r="A1194" i="61"/>
  <c r="A1193" i="61"/>
  <c r="A1192" i="61"/>
  <c r="A1191" i="61"/>
  <c r="A1190" i="61"/>
  <c r="A1189" i="61"/>
  <c r="A1188" i="61"/>
  <c r="A1187" i="61"/>
  <c r="A1186" i="61"/>
  <c r="A1185" i="61"/>
  <c r="A1184" i="61"/>
  <c r="A1183" i="61"/>
  <c r="A1182" i="61"/>
  <c r="A1181" i="61"/>
  <c r="A1180" i="61"/>
  <c r="A1179" i="61"/>
  <c r="A1178" i="61"/>
  <c r="A1177" i="61"/>
  <c r="A1176" i="61"/>
  <c r="A1175" i="61"/>
  <c r="A1174" i="61"/>
  <c r="A1173" i="61"/>
  <c r="A1172" i="61"/>
  <c r="A1171" i="61"/>
  <c r="A1170" i="61"/>
  <c r="A1169" i="61"/>
  <c r="A1168" i="61"/>
  <c r="A1167" i="61"/>
  <c r="A1166" i="61"/>
  <c r="A1165" i="61"/>
  <c r="A1164" i="61"/>
  <c r="A1163" i="61"/>
  <c r="A1162" i="61"/>
  <c r="A1161" i="61"/>
  <c r="A1160" i="61"/>
  <c r="A1159" i="61"/>
  <c r="A1158" i="61"/>
  <c r="A1157" i="61"/>
  <c r="A1156" i="61"/>
  <c r="A1155" i="61"/>
  <c r="A1154" i="61"/>
  <c r="A1153" i="61"/>
  <c r="A1152" i="61"/>
  <c r="A1151" i="61"/>
  <c r="A1150" i="61"/>
  <c r="A1149" i="61"/>
  <c r="A1148" i="61"/>
  <c r="A1147" i="61"/>
  <c r="A1146" i="61"/>
  <c r="A1145" i="61"/>
  <c r="A1144" i="61"/>
  <c r="A1143" i="61"/>
  <c r="A1142" i="61"/>
  <c r="A1141" i="61"/>
  <c r="A1140" i="61"/>
  <c r="A1139" i="61"/>
  <c r="A1138" i="61"/>
  <c r="A1137" i="61"/>
  <c r="A1136" i="61"/>
  <c r="A1135" i="61"/>
  <c r="A1134" i="61"/>
  <c r="A1133" i="61"/>
  <c r="A1132" i="61"/>
  <c r="A1131" i="61"/>
  <c r="A1130" i="61"/>
  <c r="A1129" i="61"/>
  <c r="A1128" i="61"/>
  <c r="A1127" i="61"/>
  <c r="A1126" i="61"/>
  <c r="A1125" i="61"/>
  <c r="A1124" i="61"/>
  <c r="A1123" i="61"/>
  <c r="A1122" i="61"/>
  <c r="A1121" i="61"/>
  <c r="A1120" i="61"/>
  <c r="A1119" i="61"/>
  <c r="A1118" i="61"/>
  <c r="A1117" i="61"/>
  <c r="A1116" i="61"/>
  <c r="A1115" i="61"/>
  <c r="A1114" i="61"/>
  <c r="A1113" i="61"/>
  <c r="A1112" i="61"/>
  <c r="A1111" i="61"/>
  <c r="A1110" i="61"/>
  <c r="A1109" i="61"/>
  <c r="A1108" i="61"/>
  <c r="A1107" i="61"/>
  <c r="A1106" i="61"/>
  <c r="A1105" i="61"/>
  <c r="A1104" i="61"/>
  <c r="A1103" i="61"/>
  <c r="A1102" i="61"/>
  <c r="A1101" i="61"/>
  <c r="A1100" i="61"/>
  <c r="A1099" i="61"/>
  <c r="A1098" i="61"/>
  <c r="A1097" i="61"/>
  <c r="A1096" i="61"/>
  <c r="A1095" i="61"/>
  <c r="A1094" i="61"/>
  <c r="A1093" i="61"/>
  <c r="A1092" i="61"/>
  <c r="A1091" i="61"/>
  <c r="A1090" i="61"/>
  <c r="A1089" i="61"/>
  <c r="A1088" i="61"/>
  <c r="A1087" i="61"/>
  <c r="A1086" i="61"/>
  <c r="A1085" i="61"/>
  <c r="A1084" i="61"/>
  <c r="A1083" i="61"/>
  <c r="A1082" i="61"/>
  <c r="A1081" i="61"/>
  <c r="A1080" i="61"/>
  <c r="A1079" i="61"/>
  <c r="A1078" i="61"/>
  <c r="A1077" i="61"/>
  <c r="A1076" i="61"/>
  <c r="A1075" i="61"/>
  <c r="A1074" i="61"/>
  <c r="A1073" i="61"/>
  <c r="A1072" i="61"/>
  <c r="A1071" i="61"/>
  <c r="A1070" i="61"/>
  <c r="A1069" i="61"/>
  <c r="A1068" i="61"/>
  <c r="A1067" i="61"/>
  <c r="A1066" i="61"/>
  <c r="A1065" i="61"/>
  <c r="A1064" i="61"/>
  <c r="A1063" i="61"/>
  <c r="A1062" i="61"/>
  <c r="A1061" i="61"/>
  <c r="A1060" i="61"/>
  <c r="A1059" i="61"/>
  <c r="A1058" i="61"/>
  <c r="A1057" i="61"/>
  <c r="A1056" i="61"/>
  <c r="A1055" i="61"/>
  <c r="A1054" i="61"/>
  <c r="A1053" i="61"/>
  <c r="A1052" i="61"/>
  <c r="A1051" i="61"/>
  <c r="A1050" i="61"/>
  <c r="A1049" i="61"/>
  <c r="A1048" i="61"/>
  <c r="A1047" i="61"/>
  <c r="A1046" i="61"/>
  <c r="A1045" i="61"/>
  <c r="A1044" i="61"/>
  <c r="A1043" i="61"/>
  <c r="A1042" i="61"/>
  <c r="A1041" i="61"/>
  <c r="A1040" i="61"/>
  <c r="A1039" i="61"/>
  <c r="A1038" i="61"/>
  <c r="A1037" i="61"/>
  <c r="A1036" i="61"/>
  <c r="A1035" i="61"/>
  <c r="A1034" i="61"/>
  <c r="A1033" i="61"/>
  <c r="A1032" i="61"/>
  <c r="A1031" i="61"/>
  <c r="A1030" i="61"/>
  <c r="A1029" i="61"/>
  <c r="A1028" i="61"/>
  <c r="A1027" i="61"/>
  <c r="A1026" i="61"/>
  <c r="A1025" i="61"/>
  <c r="A1024" i="61"/>
  <c r="A1023" i="61"/>
  <c r="A1022" i="61"/>
  <c r="A1021" i="61"/>
  <c r="A1020" i="61"/>
  <c r="A1019" i="61"/>
  <c r="A1018" i="61"/>
  <c r="A1017" i="61"/>
  <c r="A1016" i="61"/>
  <c r="A1015" i="61"/>
  <c r="A1014" i="61"/>
  <c r="A1013" i="61"/>
  <c r="A1012" i="61"/>
  <c r="A1011" i="61"/>
  <c r="A1010" i="61"/>
  <c r="A1009" i="61"/>
  <c r="A1008" i="61"/>
  <c r="A1007" i="61"/>
  <c r="A1006" i="61"/>
  <c r="A1005" i="61"/>
  <c r="A1004" i="61"/>
  <c r="A1003" i="61"/>
  <c r="A1002" i="61"/>
  <c r="A1001" i="61"/>
  <c r="A1000" i="61"/>
  <c r="A999" i="61"/>
  <c r="A998" i="61"/>
  <c r="A997" i="61"/>
  <c r="A996" i="61"/>
  <c r="A995" i="61"/>
  <c r="A994" i="61"/>
  <c r="A993" i="61"/>
  <c r="A992" i="61"/>
  <c r="A991" i="61"/>
  <c r="A990" i="61"/>
  <c r="A989" i="61"/>
  <c r="A988" i="61"/>
  <c r="A987" i="61"/>
  <c r="A986" i="61"/>
  <c r="A985" i="61"/>
  <c r="A984" i="61"/>
  <c r="A983" i="61"/>
  <c r="A982" i="61"/>
  <c r="A981" i="61"/>
  <c r="A980" i="61"/>
  <c r="A979" i="61"/>
  <c r="A978" i="61"/>
  <c r="A977" i="61"/>
  <c r="A976" i="61"/>
  <c r="A975" i="61"/>
  <c r="A974" i="61"/>
  <c r="A973" i="61"/>
  <c r="A972" i="61"/>
  <c r="A971" i="61"/>
  <c r="A970" i="61"/>
  <c r="A969" i="61"/>
  <c r="A968" i="61"/>
  <c r="A967" i="61"/>
  <c r="A966" i="61"/>
  <c r="A965" i="61"/>
  <c r="A964" i="61"/>
  <c r="A963" i="61"/>
  <c r="A962" i="61"/>
  <c r="A961" i="61"/>
  <c r="A960" i="61"/>
  <c r="A959" i="61"/>
  <c r="A958" i="61"/>
  <c r="A957" i="61"/>
  <c r="A956" i="61"/>
  <c r="A955" i="61"/>
  <c r="A954" i="61"/>
  <c r="A953" i="61"/>
  <c r="A952" i="61"/>
  <c r="A951" i="61"/>
  <c r="A950" i="61"/>
  <c r="A949" i="61"/>
  <c r="A948" i="61"/>
  <c r="A947" i="61"/>
  <c r="A946" i="61"/>
  <c r="A945" i="61"/>
  <c r="A944" i="61"/>
  <c r="A943" i="61"/>
  <c r="A942" i="61"/>
  <c r="A941" i="61"/>
  <c r="A940" i="61"/>
  <c r="A939" i="61"/>
  <c r="A938" i="61"/>
  <c r="A937" i="61"/>
  <c r="A936" i="61"/>
  <c r="A935" i="61"/>
  <c r="A934" i="61"/>
  <c r="A933" i="61"/>
  <c r="A932" i="61"/>
  <c r="A931" i="61"/>
  <c r="A930" i="61"/>
  <c r="A929" i="61"/>
  <c r="A928" i="61"/>
  <c r="A927" i="61"/>
  <c r="A926" i="61"/>
  <c r="A925" i="61"/>
  <c r="A924" i="61"/>
  <c r="A923" i="61"/>
  <c r="A922" i="61"/>
  <c r="A921" i="61"/>
  <c r="A920" i="61"/>
  <c r="A919" i="61"/>
  <c r="A918" i="61"/>
  <c r="A917" i="61"/>
  <c r="A916" i="61"/>
  <c r="A915" i="61"/>
  <c r="A914" i="61"/>
  <c r="A913" i="61"/>
  <c r="A912" i="61"/>
  <c r="A911" i="61"/>
  <c r="A910" i="61"/>
  <c r="A909" i="61"/>
  <c r="A908" i="61"/>
  <c r="A907" i="61"/>
  <c r="A906" i="61"/>
  <c r="A905" i="61"/>
  <c r="A904" i="61"/>
  <c r="A903" i="61"/>
  <c r="A902" i="61"/>
  <c r="A901" i="61"/>
  <c r="A900" i="61"/>
  <c r="A899" i="61"/>
  <c r="A898" i="61"/>
  <c r="A897" i="61"/>
  <c r="A896" i="61"/>
  <c r="A895" i="61"/>
  <c r="A894" i="61"/>
  <c r="A893" i="61"/>
  <c r="A892" i="61"/>
  <c r="A891" i="61"/>
  <c r="A890" i="61"/>
  <c r="A889" i="61"/>
  <c r="A888" i="61"/>
  <c r="A887" i="61"/>
  <c r="A886" i="61"/>
  <c r="A885" i="61"/>
  <c r="A884" i="61"/>
  <c r="A883" i="61"/>
  <c r="A882" i="61"/>
  <c r="A881" i="61"/>
  <c r="A880" i="61"/>
  <c r="A879" i="61"/>
  <c r="A878" i="61"/>
  <c r="A877" i="61"/>
  <c r="A876" i="61"/>
  <c r="A875" i="61"/>
  <c r="A874" i="61"/>
  <c r="A873" i="61"/>
  <c r="A872" i="61"/>
  <c r="A871" i="61"/>
  <c r="A870" i="61"/>
  <c r="A869" i="61"/>
  <c r="A868" i="61"/>
  <c r="A867" i="61"/>
  <c r="A866" i="61"/>
  <c r="A865" i="61"/>
  <c r="A864" i="61"/>
  <c r="A863" i="61"/>
  <c r="A862" i="61"/>
  <c r="A861" i="61"/>
  <c r="A860" i="61"/>
  <c r="A859" i="61"/>
  <c r="A858" i="61"/>
  <c r="A857" i="61"/>
  <c r="A856" i="61"/>
  <c r="A855" i="61"/>
  <c r="A854" i="61"/>
  <c r="A853" i="61"/>
  <c r="A852" i="61"/>
  <c r="A851" i="61"/>
  <c r="A850" i="61"/>
  <c r="A849" i="61"/>
  <c r="A848" i="61"/>
  <c r="A847" i="61"/>
  <c r="A846" i="61"/>
  <c r="A845" i="61"/>
  <c r="A844" i="61"/>
  <c r="A843" i="61"/>
  <c r="A842" i="61"/>
  <c r="A841" i="61"/>
  <c r="A840" i="61"/>
  <c r="A839" i="61"/>
  <c r="A838" i="61"/>
  <c r="A837" i="61"/>
  <c r="A836" i="61"/>
  <c r="A835" i="61"/>
  <c r="A834" i="61"/>
  <c r="A833" i="61"/>
  <c r="A832" i="61"/>
  <c r="A831" i="61"/>
  <c r="A830" i="61"/>
  <c r="A829" i="61"/>
  <c r="A828" i="61"/>
  <c r="A827" i="61"/>
  <c r="A826" i="61"/>
  <c r="A825" i="61"/>
  <c r="A824" i="61"/>
  <c r="A823" i="61"/>
  <c r="A822" i="61"/>
  <c r="A821" i="61"/>
  <c r="A820" i="61"/>
  <c r="A819" i="61"/>
  <c r="A818" i="61"/>
  <c r="A817" i="61"/>
  <c r="A816" i="61"/>
  <c r="A815" i="61"/>
  <c r="A814" i="61"/>
  <c r="A813" i="61"/>
  <c r="A812" i="61"/>
  <c r="A811" i="61"/>
  <c r="A810" i="61"/>
  <c r="A809" i="61"/>
  <c r="A808" i="61"/>
  <c r="A807" i="61"/>
  <c r="A806" i="61"/>
  <c r="A805" i="61"/>
  <c r="A804" i="61"/>
  <c r="A803" i="61"/>
  <c r="A802" i="61"/>
  <c r="A801" i="61"/>
  <c r="A800" i="61"/>
  <c r="A799" i="61"/>
  <c r="A798" i="61"/>
  <c r="A797" i="61"/>
  <c r="A796" i="61"/>
  <c r="A795" i="61"/>
  <c r="A794" i="61"/>
  <c r="A793" i="61"/>
  <c r="A792" i="61"/>
  <c r="A791" i="61"/>
  <c r="A790" i="61"/>
  <c r="A789" i="61"/>
  <c r="A788" i="61"/>
  <c r="A787" i="61"/>
  <c r="A786" i="61"/>
  <c r="A785" i="61"/>
  <c r="A783" i="61"/>
  <c r="A782" i="61"/>
  <c r="A781" i="61"/>
  <c r="A780" i="61"/>
  <c r="A779" i="61"/>
  <c r="A778" i="61"/>
  <c r="A777" i="61"/>
  <c r="A776" i="61"/>
  <c r="A775" i="61"/>
  <c r="A774" i="61"/>
  <c r="A773" i="61"/>
  <c r="A772" i="61"/>
  <c r="A771" i="61"/>
  <c r="A770" i="61"/>
  <c r="A769" i="61"/>
  <c r="A768" i="61"/>
  <c r="A767" i="61"/>
  <c r="A766" i="61"/>
  <c r="A765" i="61"/>
  <c r="A764" i="61"/>
  <c r="A763" i="61"/>
  <c r="A762" i="61"/>
  <c r="A761" i="61"/>
  <c r="A760" i="61"/>
  <c r="A759" i="61"/>
  <c r="A758" i="61"/>
  <c r="A757" i="61"/>
  <c r="A756" i="61"/>
  <c r="A755" i="61"/>
  <c r="A754" i="61"/>
  <c r="A753" i="61"/>
  <c r="A752" i="61"/>
  <c r="A751" i="61"/>
  <c r="A750" i="61"/>
  <c r="A749" i="61"/>
  <c r="A748" i="61"/>
  <c r="A747" i="61"/>
  <c r="A746" i="61"/>
  <c r="A745" i="61"/>
  <c r="A744" i="61"/>
  <c r="A743" i="61"/>
  <c r="A742" i="61"/>
  <c r="A741" i="61"/>
  <c r="A740" i="61"/>
  <c r="A739" i="61"/>
  <c r="A738" i="61"/>
  <c r="A737" i="61"/>
  <c r="A736" i="61"/>
  <c r="A735" i="61"/>
  <c r="A734" i="61"/>
  <c r="A733" i="61"/>
  <c r="A732" i="61"/>
  <c r="A731" i="61"/>
  <c r="A730" i="61"/>
  <c r="A729" i="61"/>
  <c r="A728" i="61"/>
  <c r="A727" i="61"/>
  <c r="A726" i="61"/>
  <c r="A725" i="61"/>
  <c r="A724" i="61"/>
  <c r="A723" i="61"/>
  <c r="A722" i="61"/>
  <c r="A721" i="61"/>
  <c r="A720" i="61"/>
  <c r="A719" i="61"/>
  <c r="A718" i="61"/>
  <c r="A717" i="61"/>
  <c r="A716" i="61"/>
  <c r="A715" i="61"/>
  <c r="A714" i="61"/>
  <c r="A713" i="61"/>
  <c r="A712" i="61"/>
  <c r="A711" i="61"/>
  <c r="A710" i="61"/>
  <c r="A709" i="61"/>
  <c r="A708" i="61"/>
  <c r="A707" i="61"/>
  <c r="A706" i="61"/>
  <c r="A705" i="61"/>
  <c r="A704" i="61"/>
  <c r="A703" i="61"/>
  <c r="A702" i="61"/>
  <c r="A701" i="61"/>
  <c r="A700" i="61"/>
  <c r="A699" i="61"/>
  <c r="A698" i="61"/>
  <c r="A697" i="61"/>
  <c r="A696" i="61"/>
  <c r="A695" i="61"/>
  <c r="A694" i="61"/>
  <c r="A693" i="61"/>
  <c r="A692" i="61"/>
  <c r="A691" i="61"/>
  <c r="A690" i="61"/>
  <c r="A689" i="61"/>
  <c r="A688" i="61"/>
  <c r="A687" i="61"/>
  <c r="A686" i="61"/>
  <c r="A685" i="61"/>
  <c r="A684" i="61"/>
  <c r="A683" i="61"/>
  <c r="A682" i="61"/>
  <c r="A681" i="61"/>
  <c r="A680" i="61"/>
  <c r="A679" i="61"/>
  <c r="A678" i="61"/>
  <c r="A677" i="61"/>
  <c r="A676" i="61"/>
  <c r="A675" i="61"/>
  <c r="A674" i="61"/>
  <c r="A673" i="61"/>
  <c r="A672" i="61"/>
  <c r="A671" i="61"/>
  <c r="A670" i="61"/>
  <c r="A669" i="61"/>
  <c r="A668" i="61"/>
  <c r="A667" i="61"/>
  <c r="A666" i="61"/>
  <c r="A665" i="61"/>
  <c r="A664" i="61"/>
  <c r="A663" i="61"/>
  <c r="A662" i="61"/>
  <c r="A661" i="61"/>
  <c r="A660" i="61"/>
  <c r="A659" i="61"/>
  <c r="A658" i="61"/>
  <c r="A657" i="61"/>
  <c r="A656" i="61"/>
  <c r="A655" i="61"/>
  <c r="A654" i="61"/>
  <c r="A653" i="61"/>
  <c r="A652" i="61"/>
  <c r="A651" i="61"/>
  <c r="A650" i="61"/>
  <c r="A649" i="61"/>
  <c r="A648" i="61"/>
  <c r="A647" i="61"/>
  <c r="A646" i="61"/>
  <c r="A645" i="61"/>
  <c r="A644" i="61"/>
  <c r="A643" i="61"/>
  <c r="A642" i="61"/>
  <c r="A641" i="61"/>
  <c r="A640" i="61"/>
  <c r="A639" i="61"/>
  <c r="A638" i="61"/>
  <c r="A637" i="61"/>
  <c r="A636" i="61"/>
  <c r="A635" i="61"/>
  <c r="A634" i="61"/>
  <c r="A633" i="61"/>
  <c r="A632" i="61"/>
  <c r="A631" i="61"/>
  <c r="A630" i="61"/>
  <c r="A629" i="61"/>
  <c r="A628" i="61"/>
  <c r="A627" i="61"/>
  <c r="A626" i="61"/>
  <c r="A625" i="61"/>
  <c r="A624" i="61"/>
  <c r="A623" i="61"/>
  <c r="A622" i="61"/>
  <c r="A621" i="61"/>
  <c r="A620" i="61"/>
  <c r="A619" i="61"/>
  <c r="A618" i="61"/>
  <c r="A617" i="61"/>
  <c r="A616" i="61"/>
  <c r="A615" i="61"/>
  <c r="A614" i="61"/>
  <c r="A613" i="61"/>
  <c r="A612" i="61"/>
  <c r="A611" i="61"/>
  <c r="A610" i="61"/>
  <c r="A609" i="61"/>
  <c r="A608" i="61"/>
  <c r="A607" i="61"/>
  <c r="A606" i="61"/>
  <c r="A605" i="61"/>
  <c r="A604" i="61"/>
  <c r="A603" i="61"/>
  <c r="A602" i="61"/>
  <c r="A601" i="61"/>
  <c r="A600" i="61"/>
  <c r="A599" i="61"/>
  <c r="A598" i="61"/>
  <c r="A597" i="61"/>
  <c r="A596" i="61"/>
  <c r="A595" i="61"/>
  <c r="A594" i="61"/>
  <c r="A593" i="61"/>
  <c r="A592" i="61"/>
  <c r="A591" i="61"/>
  <c r="A590" i="61"/>
  <c r="A589" i="61"/>
  <c r="A588" i="61"/>
  <c r="A587" i="61"/>
  <c r="A586" i="61"/>
  <c r="A585" i="61"/>
  <c r="A584" i="61"/>
  <c r="A583" i="61"/>
  <c r="A582" i="61"/>
  <c r="A581" i="61"/>
  <c r="A580" i="61"/>
  <c r="A579" i="61"/>
  <c r="A578" i="61"/>
  <c r="A577" i="61"/>
  <c r="A576" i="61"/>
  <c r="A575" i="61"/>
  <c r="A574" i="61"/>
  <c r="A573" i="61"/>
  <c r="A572" i="61"/>
  <c r="A571" i="61"/>
  <c r="A570" i="61"/>
  <c r="A569" i="61"/>
  <c r="A568" i="61"/>
  <c r="A567" i="61"/>
  <c r="A566" i="61"/>
  <c r="A565" i="61"/>
  <c r="A564" i="61"/>
  <c r="A563" i="61"/>
  <c r="A562" i="61"/>
  <c r="A561" i="61"/>
  <c r="A560" i="61"/>
  <c r="A559" i="61"/>
  <c r="A558" i="61"/>
  <c r="A557" i="61"/>
  <c r="A556" i="61"/>
  <c r="A555" i="61"/>
  <c r="A554" i="61"/>
  <c r="A553" i="61"/>
  <c r="A552" i="61"/>
  <c r="A551" i="61"/>
  <c r="A550" i="61"/>
  <c r="A549" i="61"/>
  <c r="A548" i="61"/>
  <c r="A547" i="61"/>
  <c r="A546" i="61"/>
  <c r="A545" i="61"/>
  <c r="A544" i="61"/>
  <c r="A543" i="61"/>
  <c r="A542" i="61"/>
  <c r="A541" i="61"/>
  <c r="A540" i="61"/>
  <c r="A539" i="61"/>
  <c r="A538" i="61"/>
  <c r="A537" i="61"/>
  <c r="A536" i="61"/>
  <c r="A535" i="61"/>
  <c r="A534" i="61"/>
  <c r="A533" i="61"/>
  <c r="A532" i="61"/>
  <c r="A531" i="61"/>
  <c r="A530" i="61"/>
  <c r="A529" i="61"/>
  <c r="A528" i="61"/>
  <c r="A527" i="61"/>
  <c r="A526" i="61"/>
  <c r="A525" i="61"/>
  <c r="A524" i="61"/>
  <c r="A523" i="61"/>
  <c r="A522" i="61"/>
  <c r="A521" i="61"/>
  <c r="A520" i="61"/>
  <c r="A519" i="61"/>
  <c r="A518" i="61"/>
  <c r="A517" i="61"/>
  <c r="A516" i="61"/>
  <c r="A515" i="61"/>
  <c r="A514" i="61"/>
  <c r="A513" i="61"/>
  <c r="A512" i="61"/>
  <c r="A511" i="61"/>
  <c r="A510" i="61"/>
  <c r="A509" i="61"/>
  <c r="A508" i="61"/>
  <c r="A507" i="61"/>
  <c r="A506" i="61"/>
  <c r="A505" i="61"/>
  <c r="A504" i="61"/>
  <c r="A503" i="61"/>
  <c r="A502" i="61"/>
  <c r="A501" i="61"/>
  <c r="A500" i="61"/>
  <c r="A499" i="61"/>
  <c r="A498" i="61"/>
  <c r="A497" i="61"/>
  <c r="A496" i="61"/>
  <c r="A495" i="61"/>
  <c r="A494" i="61"/>
  <c r="A493" i="61"/>
  <c r="A492" i="61"/>
  <c r="A491" i="61"/>
  <c r="A490" i="61"/>
  <c r="A489" i="61"/>
  <c r="A488" i="61"/>
  <c r="A487" i="61"/>
  <c r="A486" i="61"/>
  <c r="A485" i="61"/>
  <c r="A484" i="61"/>
  <c r="A483" i="61"/>
  <c r="A482" i="61"/>
  <c r="A481" i="61"/>
  <c r="A480" i="61"/>
  <c r="A479" i="61"/>
  <c r="A478" i="61"/>
  <c r="A477" i="61"/>
  <c r="A476" i="61"/>
  <c r="A475" i="61"/>
  <c r="A474" i="61"/>
  <c r="A473" i="61"/>
  <c r="A472" i="61"/>
  <c r="A471" i="61"/>
  <c r="A470" i="61"/>
  <c r="A469" i="61"/>
  <c r="A468" i="61"/>
  <c r="A467" i="61"/>
  <c r="A466" i="61"/>
  <c r="A465" i="61"/>
  <c r="A464" i="61"/>
  <c r="A463" i="61"/>
  <c r="A462" i="61"/>
  <c r="A461" i="61"/>
  <c r="A460" i="61"/>
  <c r="A459" i="61"/>
  <c r="A458" i="61"/>
  <c r="A457" i="61"/>
  <c r="A456" i="61"/>
  <c r="A455" i="61"/>
  <c r="A454" i="61"/>
  <c r="A453" i="61"/>
  <c r="A452" i="61"/>
  <c r="A451" i="61"/>
  <c r="A450" i="61"/>
  <c r="A449" i="61"/>
  <c r="A448" i="61"/>
  <c r="A447" i="61"/>
  <c r="A446" i="61"/>
  <c r="A445" i="61"/>
  <c r="A444" i="61"/>
  <c r="A443" i="61"/>
  <c r="A442" i="61"/>
  <c r="A441" i="61"/>
  <c r="A440" i="61"/>
  <c r="A439" i="61"/>
  <c r="A438" i="61"/>
  <c r="A437" i="61"/>
  <c r="A436" i="61"/>
  <c r="A435" i="61"/>
  <c r="A434" i="61"/>
  <c r="A433" i="61"/>
  <c r="A432" i="61"/>
  <c r="A431" i="61"/>
  <c r="A430" i="61"/>
  <c r="A429" i="61"/>
  <c r="A428" i="61"/>
  <c r="A427" i="61"/>
  <c r="A426" i="61"/>
  <c r="A425" i="61"/>
  <c r="A424" i="61"/>
  <c r="A423" i="61"/>
  <c r="A422" i="61"/>
  <c r="A421" i="61"/>
  <c r="A420" i="61"/>
  <c r="A419" i="61"/>
  <c r="A418" i="61"/>
  <c r="A417" i="61"/>
  <c r="A416" i="61"/>
  <c r="A415" i="61"/>
  <c r="A414" i="61"/>
  <c r="A413" i="61"/>
  <c r="A412" i="61"/>
  <c r="A411" i="61"/>
  <c r="A410" i="61"/>
  <c r="A409" i="61"/>
  <c r="A408" i="61"/>
  <c r="A407" i="61"/>
  <c r="A406" i="61"/>
  <c r="A405" i="61"/>
  <c r="A404" i="61"/>
  <c r="A403" i="61"/>
  <c r="A402" i="61"/>
  <c r="A401" i="61"/>
  <c r="A400" i="61"/>
  <c r="A399" i="61"/>
  <c r="A398" i="61"/>
  <c r="A397" i="61"/>
  <c r="A396" i="61"/>
  <c r="A395" i="61"/>
  <c r="A394" i="61"/>
  <c r="A393" i="61"/>
  <c r="A392" i="61"/>
  <c r="A391" i="61"/>
  <c r="A390" i="61"/>
  <c r="A389" i="61"/>
  <c r="A388" i="61"/>
  <c r="A387" i="61"/>
  <c r="A386" i="61"/>
  <c r="A385" i="61"/>
  <c r="A384" i="61"/>
  <c r="A383" i="61"/>
  <c r="A382" i="61"/>
  <c r="A381" i="61"/>
  <c r="A380" i="61"/>
  <c r="A379" i="61"/>
  <c r="A378" i="61"/>
  <c r="A377" i="61"/>
  <c r="A376" i="61"/>
  <c r="A375" i="61"/>
  <c r="A374" i="61"/>
  <c r="A373" i="61"/>
  <c r="A372" i="61"/>
  <c r="A371" i="61"/>
  <c r="A370" i="61"/>
  <c r="A369" i="61"/>
  <c r="A368" i="61"/>
  <c r="A367" i="61"/>
  <c r="A366" i="61"/>
  <c r="A365" i="61"/>
  <c r="A364" i="61"/>
  <c r="A363" i="61"/>
  <c r="A362" i="61"/>
  <c r="A361" i="61"/>
  <c r="A360" i="61"/>
  <c r="A359" i="61"/>
  <c r="A358" i="61"/>
  <c r="A357" i="61"/>
  <c r="A356" i="61"/>
  <c r="A355" i="61"/>
  <c r="A354" i="61"/>
  <c r="A353" i="61"/>
  <c r="A352" i="61"/>
  <c r="A351" i="61"/>
  <c r="A350" i="61"/>
  <c r="A349" i="61"/>
  <c r="A348" i="61"/>
  <c r="A347" i="61"/>
  <c r="A346" i="61"/>
  <c r="A345" i="61"/>
  <c r="A344" i="61"/>
  <c r="A343" i="61"/>
  <c r="A342" i="61"/>
  <c r="A341" i="61"/>
  <c r="A340" i="61"/>
  <c r="A339" i="61"/>
  <c r="A338" i="61"/>
  <c r="A337" i="61"/>
  <c r="A336" i="61"/>
  <c r="A335" i="61"/>
  <c r="A334" i="61"/>
  <c r="A333" i="61"/>
  <c r="A332" i="61"/>
  <c r="A331" i="61"/>
  <c r="A330" i="61"/>
  <c r="A329" i="61"/>
  <c r="A328" i="61"/>
  <c r="A327" i="61"/>
  <c r="A326" i="61"/>
  <c r="A325" i="61"/>
  <c r="A324" i="61"/>
  <c r="A323" i="61"/>
  <c r="A322" i="61"/>
  <c r="A321" i="61"/>
  <c r="A320" i="61"/>
  <c r="A319" i="61"/>
  <c r="A318" i="61"/>
  <c r="A317" i="61"/>
  <c r="A316" i="61"/>
  <c r="A315" i="61"/>
  <c r="A314" i="61"/>
  <c r="A313" i="61"/>
  <c r="A312" i="61"/>
  <c r="A311" i="61"/>
  <c r="A310" i="61"/>
  <c r="A309" i="61"/>
  <c r="A308" i="61"/>
  <c r="A307" i="61"/>
  <c r="A306" i="61"/>
  <c r="A305" i="61"/>
  <c r="A304" i="61"/>
  <c r="A303" i="61"/>
  <c r="A302" i="61"/>
  <c r="A301" i="61"/>
  <c r="A300" i="61"/>
  <c r="A299" i="61"/>
  <c r="A298" i="61"/>
  <c r="A297" i="61"/>
  <c r="A296" i="61"/>
  <c r="A295" i="61"/>
  <c r="A294" i="61"/>
  <c r="A293" i="61"/>
  <c r="A292" i="61"/>
  <c r="A291" i="61"/>
  <c r="A290" i="61"/>
  <c r="A289" i="61"/>
  <c r="A288" i="61"/>
  <c r="A287" i="61"/>
  <c r="A286" i="61"/>
  <c r="A285" i="61"/>
  <c r="A284" i="61"/>
  <c r="A283" i="61"/>
  <c r="A282" i="61"/>
  <c r="A281" i="61"/>
  <c r="A280" i="61"/>
  <c r="A279" i="61"/>
  <c r="A278" i="61"/>
  <c r="A277" i="61"/>
  <c r="A276" i="61"/>
  <c r="A275" i="61"/>
  <c r="A274" i="61"/>
  <c r="A273" i="61"/>
  <c r="A272" i="61"/>
  <c r="A271" i="61"/>
  <c r="A270" i="61"/>
  <c r="A269" i="61"/>
  <c r="A268" i="61"/>
  <c r="A267" i="61"/>
  <c r="A266" i="61"/>
  <c r="A265" i="61"/>
  <c r="A264" i="61"/>
  <c r="A263" i="61"/>
  <c r="A262" i="61"/>
  <c r="A261" i="61"/>
  <c r="A260" i="61"/>
  <c r="A259" i="61"/>
  <c r="A258" i="61"/>
  <c r="A257" i="61"/>
  <c r="A256" i="61"/>
  <c r="A255" i="61"/>
  <c r="A254" i="61"/>
  <c r="A253" i="61"/>
  <c r="A252" i="61"/>
  <c r="A251" i="61"/>
  <c r="A250" i="61"/>
  <c r="A249" i="61"/>
  <c r="A248" i="61"/>
  <c r="A247" i="61"/>
  <c r="A246" i="61"/>
  <c r="A245" i="61"/>
  <c r="A244" i="61"/>
  <c r="A243" i="61"/>
  <c r="A242" i="61"/>
  <c r="A241" i="61"/>
  <c r="A240" i="61"/>
  <c r="A239" i="61"/>
  <c r="A238" i="61"/>
  <c r="A237" i="61"/>
  <c r="A236" i="61"/>
  <c r="A235" i="61"/>
  <c r="A234" i="61"/>
  <c r="A233" i="61"/>
  <c r="A232" i="61"/>
  <c r="A231" i="61"/>
  <c r="A230" i="61"/>
  <c r="A229" i="61"/>
  <c r="A228" i="61"/>
  <c r="A227" i="61"/>
  <c r="A226" i="61"/>
  <c r="A225" i="61"/>
  <c r="A224" i="61"/>
  <c r="A223" i="61"/>
  <c r="A222" i="61"/>
  <c r="A221" i="61"/>
  <c r="A220" i="61"/>
  <c r="A219" i="61"/>
  <c r="A218" i="61"/>
  <c r="A217" i="61"/>
  <c r="A216" i="61"/>
  <c r="A215" i="61"/>
  <c r="A214" i="61"/>
  <c r="A213" i="61"/>
  <c r="A212" i="61"/>
  <c r="A211" i="61"/>
  <c r="A210" i="61"/>
  <c r="A209" i="61"/>
  <c r="A208" i="61"/>
  <c r="A207" i="61"/>
  <c r="A206" i="61"/>
  <c r="A205" i="61"/>
  <c r="A204" i="61"/>
  <c r="A203" i="61"/>
  <c r="A202" i="61"/>
  <c r="A201" i="61"/>
  <c r="A200" i="61"/>
  <c r="A199" i="61"/>
  <c r="A198" i="61"/>
  <c r="A197" i="61"/>
  <c r="A196" i="61"/>
  <c r="A195" i="61"/>
  <c r="A194" i="61"/>
  <c r="A193" i="61"/>
  <c r="A192" i="61"/>
  <c r="A191" i="61"/>
  <c r="A190" i="61"/>
  <c r="A189" i="61"/>
  <c r="A188" i="61"/>
  <c r="A187" i="61"/>
  <c r="A186" i="61"/>
  <c r="A185" i="61"/>
  <c r="A184" i="61"/>
  <c r="A183" i="61"/>
  <c r="A182" i="61"/>
  <c r="A181" i="61"/>
  <c r="A180" i="61"/>
  <c r="A179" i="61"/>
  <c r="A178" i="61"/>
  <c r="A177" i="61"/>
  <c r="A176" i="61"/>
  <c r="A175" i="61"/>
  <c r="A174" i="61"/>
  <c r="A173" i="61"/>
  <c r="A172" i="61"/>
  <c r="A171" i="61"/>
  <c r="A170" i="61"/>
  <c r="A169" i="61"/>
  <c r="A168" i="61"/>
  <c r="A167" i="61"/>
  <c r="A166" i="61"/>
  <c r="A165" i="61"/>
  <c r="A164" i="61"/>
  <c r="A163" i="61"/>
  <c r="A162" i="61"/>
  <c r="A161" i="61"/>
  <c r="A160" i="61"/>
  <c r="A159" i="61"/>
  <c r="A158" i="61"/>
  <c r="A157" i="61"/>
  <c r="A156" i="61"/>
  <c r="A155" i="61"/>
  <c r="A154" i="61"/>
  <c r="A153" i="61"/>
  <c r="A152" i="61"/>
  <c r="A151" i="61"/>
  <c r="A150" i="61"/>
  <c r="A149" i="61"/>
  <c r="A148" i="61"/>
  <c r="A147" i="61"/>
  <c r="A146" i="61"/>
  <c r="A145" i="61"/>
  <c r="A144" i="61"/>
  <c r="A143" i="61"/>
  <c r="A142" i="61"/>
  <c r="A141" i="61"/>
  <c r="A140" i="61"/>
  <c r="A139" i="61"/>
  <c r="A138" i="61"/>
  <c r="A137" i="61"/>
  <c r="A136" i="61"/>
  <c r="A135" i="61"/>
  <c r="A134" i="61"/>
  <c r="A133" i="61"/>
  <c r="A132" i="61"/>
  <c r="A131" i="61"/>
  <c r="A130" i="61"/>
  <c r="A129" i="61"/>
  <c r="A128" i="61"/>
  <c r="A127" i="61"/>
  <c r="A126" i="61"/>
  <c r="A125" i="61"/>
  <c r="A124" i="61"/>
  <c r="A123" i="61"/>
  <c r="A122" i="61"/>
  <c r="A121" i="61"/>
  <c r="A120" i="61"/>
  <c r="A119" i="61"/>
  <c r="A118" i="61"/>
  <c r="A117" i="61"/>
  <c r="A116" i="61"/>
  <c r="A115" i="61"/>
  <c r="A114" i="61"/>
  <c r="A113" i="61"/>
  <c r="A112" i="61"/>
  <c r="A111" i="61"/>
  <c r="A110" i="61"/>
  <c r="A109" i="61"/>
  <c r="A108" i="61"/>
  <c r="A107" i="61"/>
  <c r="A106" i="61"/>
  <c r="A105" i="61"/>
  <c r="A104" i="61"/>
  <c r="A103" i="61"/>
  <c r="A102" i="61"/>
  <c r="A101" i="61"/>
  <c r="A100" i="61"/>
  <c r="A99" i="61"/>
  <c r="A98" i="61"/>
  <c r="A97" i="61"/>
  <c r="A96" i="61"/>
  <c r="A95" i="61"/>
  <c r="A94" i="61"/>
  <c r="A93" i="61"/>
  <c r="A92" i="61"/>
  <c r="A91" i="61"/>
  <c r="A90" i="61"/>
  <c r="A89" i="61"/>
  <c r="A88" i="61"/>
  <c r="A87" i="61"/>
  <c r="A86" i="61"/>
  <c r="A85" i="61"/>
  <c r="A84" i="61"/>
  <c r="A83" i="61"/>
  <c r="A82" i="61"/>
  <c r="A81" i="61"/>
  <c r="A80" i="61"/>
  <c r="A79" i="61"/>
  <c r="A78" i="61"/>
  <c r="A77" i="61"/>
  <c r="A76" i="61"/>
  <c r="A75" i="61"/>
  <c r="A74" i="61"/>
  <c r="A73" i="61"/>
  <c r="A72" i="61"/>
  <c r="A71" i="61"/>
  <c r="A70" i="61"/>
  <c r="A69" i="61"/>
  <c r="A68" i="61"/>
  <c r="A67" i="61"/>
  <c r="A66" i="61"/>
  <c r="A65" i="61"/>
  <c r="A64" i="61"/>
  <c r="A63" i="61"/>
  <c r="A62" i="61"/>
  <c r="A61" i="61"/>
  <c r="A60" i="61"/>
  <c r="A59" i="61"/>
  <c r="A58" i="61"/>
  <c r="A57" i="61"/>
  <c r="A56" i="61"/>
  <c r="A55" i="61"/>
  <c r="A54" i="61"/>
  <c r="A53" i="61"/>
  <c r="A52" i="61"/>
  <c r="A51" i="61"/>
  <c r="A50" i="61"/>
  <c r="A49" i="61"/>
  <c r="A48" i="61"/>
  <c r="A47" i="61"/>
  <c r="A46" i="61"/>
  <c r="A45" i="61"/>
  <c r="A44" i="61"/>
  <c r="A43" i="61"/>
  <c r="A42" i="61"/>
  <c r="A41" i="61"/>
  <c r="A40" i="61"/>
  <c r="A39" i="61"/>
  <c r="A38" i="61"/>
  <c r="A37" i="61"/>
  <c r="A36" i="61"/>
  <c r="A35" i="61"/>
  <c r="A34" i="61"/>
  <c r="A33" i="61"/>
  <c r="A32" i="61"/>
  <c r="A31" i="61"/>
  <c r="A30" i="61"/>
  <c r="A29" i="61"/>
  <c r="A28" i="61"/>
  <c r="A27" i="61"/>
  <c r="A26" i="61"/>
  <c r="A25" i="61"/>
  <c r="A24" i="61"/>
  <c r="A23" i="61"/>
  <c r="A22" i="61"/>
  <c r="A21" i="61"/>
  <c r="A20" i="61"/>
  <c r="A19" i="61"/>
  <c r="A18" i="61"/>
  <c r="A17" i="61"/>
  <c r="A16" i="61"/>
  <c r="A15" i="61"/>
  <c r="A14" i="61"/>
  <c r="A13" i="61"/>
  <c r="A12" i="61"/>
  <c r="A11" i="61"/>
  <c r="A10" i="61"/>
  <c r="A9" i="61"/>
  <c r="A8" i="61"/>
  <c r="A7" i="61"/>
  <c r="A6" i="61"/>
  <c r="A5" i="61"/>
  <c r="A4" i="61"/>
  <c r="BW3" i="55"/>
  <c r="BW21" i="55" s="1"/>
  <c r="D8" i="55" s="1"/>
  <c r="BZ16" i="46" l="1"/>
  <c r="BZ17" i="46"/>
  <c r="CA17" i="46"/>
  <c r="D18" i="46" s="1"/>
  <c r="CA16" i="46"/>
  <c r="BX6" i="55"/>
  <c r="D11" i="55" s="1"/>
  <c r="BX7" i="55"/>
  <c r="B7" i="55"/>
  <c r="BY15" i="55"/>
  <c r="E20" i="55" s="1"/>
  <c r="CA15" i="55"/>
  <c r="G20" i="55" s="1"/>
  <c r="CC15" i="55"/>
  <c r="I20" i="55" s="1"/>
  <c r="CE15" i="55"/>
  <c r="K20" i="55" s="1"/>
  <c r="CG15" i="55"/>
  <c r="M20" i="55" s="1"/>
  <c r="BY16" i="55"/>
  <c r="E21" i="55" s="1"/>
  <c r="CA16" i="55"/>
  <c r="G21" i="55" s="1"/>
  <c r="CC16" i="55"/>
  <c r="I21" i="55" s="1"/>
  <c r="CE16" i="55"/>
  <c r="K21" i="55" s="1"/>
  <c r="CG16" i="55"/>
  <c r="M21" i="55" s="1"/>
  <c r="BZ14" i="55"/>
  <c r="F19" i="55" s="1"/>
  <c r="CB14" i="55"/>
  <c r="H19" i="55" s="1"/>
  <c r="CD14" i="55"/>
  <c r="J19" i="55" s="1"/>
  <c r="CF14" i="55"/>
  <c r="L19" i="55" s="1"/>
  <c r="BX14" i="55"/>
  <c r="D19" i="55" s="1"/>
  <c r="BY11" i="55"/>
  <c r="E16" i="55" s="1"/>
  <c r="CA11" i="55"/>
  <c r="G16" i="55" s="1"/>
  <c r="CC11" i="55"/>
  <c r="I16" i="55" s="1"/>
  <c r="CE11" i="55"/>
  <c r="K16" i="55" s="1"/>
  <c r="CG11" i="55"/>
  <c r="M16" i="55" s="1"/>
  <c r="BY12" i="55"/>
  <c r="E17" i="55" s="1"/>
  <c r="CA12" i="55"/>
  <c r="G17" i="55" s="1"/>
  <c r="CC12" i="55"/>
  <c r="I17" i="55" s="1"/>
  <c r="CE12" i="55"/>
  <c r="K17" i="55" s="1"/>
  <c r="CG12" i="55"/>
  <c r="M17" i="55" s="1"/>
  <c r="BZ10" i="55"/>
  <c r="F15" i="55" s="1"/>
  <c r="CB10" i="55"/>
  <c r="H15" i="55" s="1"/>
  <c r="CD10" i="55"/>
  <c r="J15" i="55" s="1"/>
  <c r="CF10" i="55"/>
  <c r="L15" i="55" s="1"/>
  <c r="BX10" i="55"/>
  <c r="D15" i="55" s="1"/>
  <c r="BY7" i="55"/>
  <c r="E12" i="55" s="1"/>
  <c r="CA7" i="55"/>
  <c r="G12" i="55" s="1"/>
  <c r="CC7" i="55"/>
  <c r="I12" i="55" s="1"/>
  <c r="CE7" i="55"/>
  <c r="K12" i="55" s="1"/>
  <c r="CG7" i="55"/>
  <c r="M12" i="55" s="1"/>
  <c r="BY8" i="55"/>
  <c r="E13" i="55" s="1"/>
  <c r="CA8" i="55"/>
  <c r="G13" i="55" s="1"/>
  <c r="CC8" i="55"/>
  <c r="I13" i="55" s="1"/>
  <c r="CE8" i="55"/>
  <c r="K13" i="55" s="1"/>
  <c r="CG8" i="55"/>
  <c r="M13" i="55" s="1"/>
  <c r="BZ6" i="55"/>
  <c r="F11" i="55" s="1"/>
  <c r="CB6" i="55"/>
  <c r="H11" i="55" s="1"/>
  <c r="CD6" i="55"/>
  <c r="J11" i="55" s="1"/>
  <c r="CF6" i="55"/>
  <c r="L11" i="55" s="1"/>
  <c r="BX15" i="55"/>
  <c r="D20" i="55" s="1"/>
  <c r="BZ15" i="55"/>
  <c r="F20" i="55" s="1"/>
  <c r="CB15" i="55"/>
  <c r="H20" i="55" s="1"/>
  <c r="CD15" i="55"/>
  <c r="J20" i="55" s="1"/>
  <c r="CF15" i="55"/>
  <c r="L20" i="55" s="1"/>
  <c r="BX16" i="55"/>
  <c r="D21" i="55" s="1"/>
  <c r="BZ16" i="55"/>
  <c r="F21" i="55" s="1"/>
  <c r="CB16" i="55"/>
  <c r="H21" i="55" s="1"/>
  <c r="CD16" i="55"/>
  <c r="J21" i="55" s="1"/>
  <c r="CF16" i="55"/>
  <c r="L21" i="55" s="1"/>
  <c r="BY14" i="55"/>
  <c r="E19" i="55" s="1"/>
  <c r="CA14" i="55"/>
  <c r="G19" i="55" s="1"/>
  <c r="CC14" i="55"/>
  <c r="I19" i="55" s="1"/>
  <c r="CE14" i="55"/>
  <c r="K19" i="55" s="1"/>
  <c r="CG14" i="55"/>
  <c r="M19" i="55" s="1"/>
  <c r="BX11" i="55"/>
  <c r="D16" i="55" s="1"/>
  <c r="BZ11" i="55"/>
  <c r="F16" i="55" s="1"/>
  <c r="CB11" i="55"/>
  <c r="H16" i="55" s="1"/>
  <c r="CD11" i="55"/>
  <c r="J16" i="55" s="1"/>
  <c r="CF11" i="55"/>
  <c r="L16" i="55" s="1"/>
  <c r="BX12" i="55"/>
  <c r="D17" i="55" s="1"/>
  <c r="BZ12" i="55"/>
  <c r="F17" i="55" s="1"/>
  <c r="CB12" i="55"/>
  <c r="H17" i="55" s="1"/>
  <c r="CD12" i="55"/>
  <c r="J17" i="55" s="1"/>
  <c r="CF12" i="55"/>
  <c r="L17" i="55" s="1"/>
  <c r="BY10" i="55"/>
  <c r="E15" i="55" s="1"/>
  <c r="CA10" i="55"/>
  <c r="G15" i="55" s="1"/>
  <c r="CC10" i="55"/>
  <c r="I15" i="55" s="1"/>
  <c r="CE10" i="55"/>
  <c r="K15" i="55" s="1"/>
  <c r="CG10" i="55"/>
  <c r="M15" i="55" s="1"/>
  <c r="D12" i="55"/>
  <c r="BZ7" i="55"/>
  <c r="F12" i="55" s="1"/>
  <c r="CB7" i="55"/>
  <c r="H12" i="55" s="1"/>
  <c r="CD7" i="55"/>
  <c r="J12" i="55" s="1"/>
  <c r="CF7" i="55"/>
  <c r="L12" i="55" s="1"/>
  <c r="BX8" i="55"/>
  <c r="D13" i="55" s="1"/>
  <c r="BZ8" i="55"/>
  <c r="F13" i="55" s="1"/>
  <c r="CB8" i="55"/>
  <c r="H13" i="55" s="1"/>
  <c r="CD8" i="55"/>
  <c r="J13" i="55" s="1"/>
  <c r="CF8" i="55"/>
  <c r="L13" i="55" s="1"/>
  <c r="BY6" i="55"/>
  <c r="E11" i="55" s="1"/>
  <c r="CC6" i="55"/>
  <c r="I11" i="55" s="1"/>
  <c r="CG6" i="55"/>
  <c r="M11" i="55" s="1"/>
  <c r="CA6" i="55"/>
  <c r="G11" i="55" s="1"/>
  <c r="CE6" i="55"/>
  <c r="K11" i="55" s="1"/>
  <c r="CE28" i="47"/>
  <c r="CF27" i="47"/>
  <c r="F24" i="47" s="1"/>
  <c r="CF28" i="47"/>
  <c r="F25" i="47" s="1"/>
  <c r="CE52" i="47"/>
  <c r="CE53" i="47"/>
  <c r="CE54" i="47"/>
  <c r="CE55" i="47"/>
  <c r="CF51" i="47"/>
  <c r="F49" i="47" s="1"/>
  <c r="CF52" i="47"/>
  <c r="F50" i="47" s="1"/>
  <c r="CF53" i="47"/>
  <c r="F51" i="47" s="1"/>
  <c r="CF54" i="47"/>
  <c r="F52" i="47" s="1"/>
  <c r="CF55" i="47"/>
  <c r="F53" i="47" s="1"/>
  <c r="CE51" i="47"/>
  <c r="CE30" i="47"/>
  <c r="CE31" i="47"/>
  <c r="CE32" i="47"/>
  <c r="CE33" i="47"/>
  <c r="CE34" i="47"/>
  <c r="CE35" i="47"/>
  <c r="CE36" i="47"/>
  <c r="CE37" i="47"/>
  <c r="CE38" i="47"/>
  <c r="CE39" i="47"/>
  <c r="CE40" i="47"/>
  <c r="CE41" i="47"/>
  <c r="CE42" i="47"/>
  <c r="CE43" i="47"/>
  <c r="CE44" i="47"/>
  <c r="CE45" i="47"/>
  <c r="CE46" i="47"/>
  <c r="CE47" i="47"/>
  <c r="CE48" i="47"/>
  <c r="CE49" i="47"/>
  <c r="CF29" i="47"/>
  <c r="F27" i="47" s="1"/>
  <c r="CF30" i="47"/>
  <c r="F28" i="47" s="1"/>
  <c r="CF31" i="47"/>
  <c r="F29" i="47" s="1"/>
  <c r="CF32" i="47"/>
  <c r="F30" i="47" s="1"/>
  <c r="CF33" i="47"/>
  <c r="F31" i="47" s="1"/>
  <c r="CF34" i="47"/>
  <c r="F32" i="47" s="1"/>
  <c r="CF35" i="47"/>
  <c r="F33" i="47" s="1"/>
  <c r="CF36" i="47"/>
  <c r="F34" i="47" s="1"/>
  <c r="CF37" i="47"/>
  <c r="F35" i="47" s="1"/>
  <c r="CF38" i="47"/>
  <c r="F36" i="47" s="1"/>
  <c r="CF39" i="47"/>
  <c r="F37" i="47" s="1"/>
  <c r="CF40" i="47"/>
  <c r="F38" i="47" s="1"/>
  <c r="CF41" i="47"/>
  <c r="F39" i="47" s="1"/>
  <c r="CF42" i="47"/>
  <c r="F40" i="47" s="1"/>
  <c r="CF43" i="47"/>
  <c r="F41" i="47" s="1"/>
  <c r="CF44" i="47"/>
  <c r="F42" i="47" s="1"/>
  <c r="CF45" i="47"/>
  <c r="F43" i="47" s="1"/>
  <c r="CF46" i="47"/>
  <c r="F44" i="47" s="1"/>
  <c r="CF47" i="47"/>
  <c r="F45" i="47" s="1"/>
  <c r="CF48" i="47"/>
  <c r="F46" i="47" s="1"/>
  <c r="CF49" i="47"/>
  <c r="F47" i="47" s="1"/>
  <c r="CE29" i="47"/>
  <c r="CE24" i="47"/>
  <c r="CE25" i="47"/>
  <c r="CE26" i="47"/>
  <c r="CE27" i="47"/>
  <c r="CF23" i="47"/>
  <c r="F20" i="47" s="1"/>
  <c r="CF24" i="47"/>
  <c r="F21" i="47" s="1"/>
  <c r="CF25" i="47"/>
  <c r="F22" i="47" s="1"/>
  <c r="CF26" i="47"/>
  <c r="F23" i="47" s="1"/>
  <c r="CE23" i="47"/>
  <c r="CF19" i="47"/>
  <c r="F15" i="47" s="1"/>
  <c r="CF20" i="47"/>
  <c r="F16" i="47" s="1"/>
  <c r="CF21" i="47"/>
  <c r="F17" i="47" s="1"/>
  <c r="CF22" i="47"/>
  <c r="F18" i="47" s="1"/>
  <c r="CE18" i="47"/>
  <c r="CE19" i="47"/>
  <c r="CE20" i="47"/>
  <c r="CE21" i="47"/>
  <c r="CE22" i="47"/>
  <c r="CF18" i="47"/>
  <c r="F14" i="47" s="1"/>
  <c r="CG15" i="47"/>
  <c r="CE17" i="47"/>
  <c r="CE15" i="47"/>
  <c r="CF17" i="47"/>
  <c r="F12" i="47" s="1"/>
  <c r="CE16" i="47"/>
  <c r="CG17" i="47"/>
  <c r="CF16" i="47"/>
  <c r="F11" i="47" s="1"/>
  <c r="CF15" i="47"/>
  <c r="F9" i="47" s="1"/>
  <c r="CG16" i="47"/>
  <c r="BW20" i="55"/>
  <c r="C17" i="46"/>
  <c r="CA7" i="46"/>
  <c r="CA8" i="46"/>
  <c r="CA9" i="46"/>
  <c r="CA10" i="46"/>
  <c r="CA11" i="46"/>
  <c r="CA12" i="46"/>
  <c r="CA13" i="46"/>
  <c r="CA14" i="46"/>
  <c r="CA15" i="46"/>
  <c r="BZ7" i="46"/>
  <c r="BZ8" i="46"/>
  <c r="BZ9" i="46"/>
  <c r="BZ10" i="46"/>
  <c r="BZ11" i="46"/>
  <c r="BZ12" i="46"/>
  <c r="BZ13" i="46"/>
  <c r="BZ14" i="46"/>
  <c r="BZ15" i="46"/>
  <c r="C18" i="46" l="1"/>
  <c r="CF17" i="46"/>
  <c r="I18" i="46" s="1"/>
  <c r="CB17" i="46"/>
  <c r="E18" i="46" s="1"/>
  <c r="CD17" i="46"/>
  <c r="G18" i="46" s="1"/>
  <c r="CE17" i="46"/>
  <c r="H18" i="46" s="1"/>
  <c r="CG17" i="46"/>
  <c r="J18" i="46" s="1"/>
  <c r="CC17" i="46"/>
  <c r="F18" i="46" s="1"/>
  <c r="CF16" i="46"/>
  <c r="I17" i="46" s="1"/>
  <c r="CD16" i="46"/>
  <c r="G17" i="46" s="1"/>
  <c r="CB16" i="46"/>
  <c r="CG16" i="46"/>
  <c r="J17" i="46" s="1"/>
  <c r="CC16" i="46"/>
  <c r="F17" i="46" s="1"/>
  <c r="CE16" i="46"/>
  <c r="H17" i="46" s="1"/>
  <c r="CG27" i="47"/>
  <c r="G24" i="47" s="1"/>
  <c r="E25" i="47"/>
  <c r="CG28" i="47"/>
  <c r="G25" i="47" s="1"/>
  <c r="CG26" i="47"/>
  <c r="G23" i="47" s="1"/>
  <c r="E23" i="47"/>
  <c r="G12" i="47"/>
  <c r="E12" i="47"/>
  <c r="G9" i="47"/>
  <c r="E9" i="47"/>
  <c r="E20" i="47"/>
  <c r="CG23" i="47"/>
  <c r="G20" i="47" s="1"/>
  <c r="CG21" i="47"/>
  <c r="G17" i="47" s="1"/>
  <c r="E17" i="47"/>
  <c r="CG19" i="47"/>
  <c r="G15" i="47" s="1"/>
  <c r="E15" i="47"/>
  <c r="CG48" i="47"/>
  <c r="G46" i="47" s="1"/>
  <c r="E46" i="47"/>
  <c r="CG29" i="47"/>
  <c r="G27" i="47" s="1"/>
  <c r="E27" i="47"/>
  <c r="CG31" i="47"/>
  <c r="G29" i="47" s="1"/>
  <c r="E29" i="47"/>
  <c r="CG33" i="47"/>
  <c r="G31" i="47" s="1"/>
  <c r="E31" i="47"/>
  <c r="CG35" i="47"/>
  <c r="G33" i="47" s="1"/>
  <c r="E33" i="47"/>
  <c r="CG37" i="47"/>
  <c r="G35" i="47" s="1"/>
  <c r="E35" i="47"/>
  <c r="CG39" i="47"/>
  <c r="G37" i="47" s="1"/>
  <c r="E37" i="47"/>
  <c r="CG41" i="47"/>
  <c r="G39" i="47" s="1"/>
  <c r="E39" i="47"/>
  <c r="CG43" i="47"/>
  <c r="G41" i="47" s="1"/>
  <c r="E41" i="47"/>
  <c r="CG45" i="47"/>
  <c r="G43" i="47" s="1"/>
  <c r="E43" i="47"/>
  <c r="CG47" i="47"/>
  <c r="G45" i="47" s="1"/>
  <c r="E45" i="47"/>
  <c r="CG52" i="47"/>
  <c r="G50" i="47" s="1"/>
  <c r="E50" i="47"/>
  <c r="CG18" i="47"/>
  <c r="G14" i="47" s="1"/>
  <c r="E14" i="47"/>
  <c r="G11" i="47"/>
  <c r="E11" i="47"/>
  <c r="CG25" i="47"/>
  <c r="G22" i="47" s="1"/>
  <c r="E22" i="47"/>
  <c r="CG22" i="47"/>
  <c r="G18" i="47" s="1"/>
  <c r="E18" i="47"/>
  <c r="CG20" i="47"/>
  <c r="G16" i="47" s="1"/>
  <c r="E16" i="47"/>
  <c r="CG24" i="47"/>
  <c r="G21" i="47" s="1"/>
  <c r="E21" i="47"/>
  <c r="CG49" i="47"/>
  <c r="G47" i="47" s="1"/>
  <c r="E47" i="47"/>
  <c r="CG54" i="47"/>
  <c r="G52" i="47" s="1"/>
  <c r="E52" i="47"/>
  <c r="E24" i="47"/>
  <c r="CG30" i="47"/>
  <c r="G28" i="47" s="1"/>
  <c r="E28" i="47"/>
  <c r="CG32" i="47"/>
  <c r="G30" i="47" s="1"/>
  <c r="E30" i="47"/>
  <c r="CG34" i="47"/>
  <c r="G32" i="47" s="1"/>
  <c r="E32" i="47"/>
  <c r="CG36" i="47"/>
  <c r="G34" i="47" s="1"/>
  <c r="E34" i="47"/>
  <c r="CG38" i="47"/>
  <c r="G36" i="47" s="1"/>
  <c r="E36" i="47"/>
  <c r="CG40" i="47"/>
  <c r="G38" i="47" s="1"/>
  <c r="E38" i="47"/>
  <c r="CG42" i="47"/>
  <c r="G40" i="47" s="1"/>
  <c r="E40" i="47"/>
  <c r="CG44" i="47"/>
  <c r="G42" i="47" s="1"/>
  <c r="E42" i="47"/>
  <c r="CG46" i="47"/>
  <c r="G44" i="47" s="1"/>
  <c r="E44" i="47"/>
  <c r="CG51" i="47"/>
  <c r="G49" i="47" s="1"/>
  <c r="E49" i="47"/>
  <c r="CG53" i="47"/>
  <c r="G51" i="47" s="1"/>
  <c r="E51" i="47"/>
  <c r="CG55" i="47"/>
  <c r="G53" i="47" s="1"/>
  <c r="E53" i="47"/>
  <c r="CF14" i="46"/>
  <c r="I15" i="46" s="1"/>
  <c r="CB14" i="46"/>
  <c r="E15" i="46" s="1"/>
  <c r="CD14" i="46"/>
  <c r="CE14" i="46"/>
  <c r="H15" i="46" s="1"/>
  <c r="CG14" i="46"/>
  <c r="J15" i="46" s="1"/>
  <c r="CC14" i="46"/>
  <c r="F15" i="46" s="1"/>
  <c r="CF12" i="46"/>
  <c r="I13" i="46" s="1"/>
  <c r="CB12" i="46"/>
  <c r="E13" i="46" s="1"/>
  <c r="CD12" i="46"/>
  <c r="G13" i="46" s="1"/>
  <c r="CE12" i="46"/>
  <c r="H13" i="46" s="1"/>
  <c r="CG12" i="46"/>
  <c r="J13" i="46" s="1"/>
  <c r="CC12" i="46"/>
  <c r="F13" i="46" s="1"/>
  <c r="CF10" i="46"/>
  <c r="I11" i="46" s="1"/>
  <c r="CB10" i="46"/>
  <c r="E11" i="46" s="1"/>
  <c r="CD10" i="46"/>
  <c r="G11" i="46" s="1"/>
  <c r="CE10" i="46"/>
  <c r="H11" i="46" s="1"/>
  <c r="CG10" i="46"/>
  <c r="J11" i="46" s="1"/>
  <c r="CC10" i="46"/>
  <c r="F11" i="46" s="1"/>
  <c r="CF8" i="46"/>
  <c r="I9" i="46" s="1"/>
  <c r="CE8" i="46"/>
  <c r="H9" i="46" s="1"/>
  <c r="CD8" i="46"/>
  <c r="G9" i="46" s="1"/>
  <c r="CG8" i="46"/>
  <c r="J9" i="46" s="1"/>
  <c r="CC8" i="46"/>
  <c r="F9" i="46" s="1"/>
  <c r="CB8" i="46"/>
  <c r="E9" i="46" s="1"/>
  <c r="CE15" i="46"/>
  <c r="H16" i="46" s="1"/>
  <c r="CG15" i="46"/>
  <c r="J16" i="46" s="1"/>
  <c r="CC15" i="46"/>
  <c r="CF15" i="46"/>
  <c r="I16" i="46" s="1"/>
  <c r="CB15" i="46"/>
  <c r="CD15" i="46"/>
  <c r="CE13" i="46"/>
  <c r="H14" i="46" s="1"/>
  <c r="CG13" i="46"/>
  <c r="J14" i="46" s="1"/>
  <c r="CC13" i="46"/>
  <c r="F14" i="46" s="1"/>
  <c r="CF13" i="46"/>
  <c r="I14" i="46" s="1"/>
  <c r="CB13" i="46"/>
  <c r="E14" i="46" s="1"/>
  <c r="CD13" i="46"/>
  <c r="CE11" i="46"/>
  <c r="H12" i="46" s="1"/>
  <c r="CG11" i="46"/>
  <c r="J12" i="46" s="1"/>
  <c r="CC11" i="46"/>
  <c r="F12" i="46" s="1"/>
  <c r="CF11" i="46"/>
  <c r="I12" i="46" s="1"/>
  <c r="CB11" i="46"/>
  <c r="E12" i="46" s="1"/>
  <c r="CD11" i="46"/>
  <c r="G12" i="46" s="1"/>
  <c r="CE9" i="46"/>
  <c r="H10" i="46" s="1"/>
  <c r="CG9" i="46"/>
  <c r="J10" i="46" s="1"/>
  <c r="CC9" i="46"/>
  <c r="F10" i="46" s="1"/>
  <c r="CF9" i="46"/>
  <c r="I10" i="46" s="1"/>
  <c r="CB9" i="46"/>
  <c r="E10" i="46" s="1"/>
  <c r="CD9" i="46"/>
  <c r="G10" i="46" s="1"/>
  <c r="CF7" i="46"/>
  <c r="I8" i="46" s="1"/>
  <c r="CE7" i="46"/>
  <c r="H8" i="46" s="1"/>
  <c r="CD7" i="46"/>
  <c r="G8" i="46" s="1"/>
  <c r="CG7" i="46"/>
  <c r="J8" i="46" s="1"/>
  <c r="CC7" i="46"/>
  <c r="F8" i="46" s="1"/>
  <c r="CB7" i="46"/>
  <c r="E8" i="46" s="1"/>
  <c r="E16" i="46"/>
  <c r="G16" i="46"/>
  <c r="F16" i="46"/>
  <c r="G14" i="46"/>
  <c r="G15" i="46"/>
  <c r="D17" i="46"/>
  <c r="E17" i="46"/>
  <c r="D15" i="46"/>
  <c r="D13" i="46"/>
  <c r="D11" i="46"/>
  <c r="D9" i="46"/>
  <c r="D16" i="46"/>
  <c r="D14" i="46"/>
  <c r="D12" i="46"/>
  <c r="D10" i="46"/>
  <c r="D8" i="46"/>
  <c r="C13" i="46"/>
  <c r="C16" i="46"/>
  <c r="C14" i="46"/>
  <c r="C12" i="46"/>
  <c r="C10" i="46"/>
  <c r="C8" i="46"/>
  <c r="C15" i="46"/>
  <c r="C11" i="46"/>
  <c r="C9" i="46"/>
</calcChain>
</file>

<file path=xl/sharedStrings.xml><?xml version="1.0" encoding="utf-8"?>
<sst xmlns="http://schemas.openxmlformats.org/spreadsheetml/2006/main" count="26040" uniqueCount="1391">
  <si>
    <t>Female</t>
  </si>
  <si>
    <t>Male</t>
  </si>
  <si>
    <t>Allsex</t>
  </si>
  <si>
    <t>Sex</t>
  </si>
  <si>
    <t>AllSex</t>
  </si>
  <si>
    <t>Year</t>
  </si>
  <si>
    <t>Total</t>
  </si>
  <si>
    <t>Number</t>
  </si>
  <si>
    <t>Rate</t>
  </si>
  <si>
    <t>ICD Chapter</t>
  </si>
  <si>
    <t>75+</t>
  </si>
  <si>
    <t>Subgroup</t>
  </si>
  <si>
    <t>Northland</t>
  </si>
  <si>
    <t>Waitemata</t>
  </si>
  <si>
    <t>Auckland</t>
  </si>
  <si>
    <t>Counties Manukau</t>
  </si>
  <si>
    <t>Waikato</t>
  </si>
  <si>
    <t>Lakes</t>
  </si>
  <si>
    <t>Bay of Plenty</t>
  </si>
  <si>
    <t>Tairawhiti</t>
  </si>
  <si>
    <t>Taranaki</t>
  </si>
  <si>
    <t>MidCentral</t>
  </si>
  <si>
    <t>Whanganui</t>
  </si>
  <si>
    <t>Hutt Valley</t>
  </si>
  <si>
    <t>Wairarapa</t>
  </si>
  <si>
    <t>Nelson Marlborough</t>
  </si>
  <si>
    <t>West Coast</t>
  </si>
  <si>
    <t>Canterbury</t>
  </si>
  <si>
    <t>South Canterbury</t>
  </si>
  <si>
    <t>Southern</t>
  </si>
  <si>
    <t>Capital &amp; Coast</t>
  </si>
  <si>
    <t>Ethnic group</t>
  </si>
  <si>
    <t>AllEth</t>
  </si>
  <si>
    <t>Value</t>
  </si>
  <si>
    <t>Select a value:</t>
  </si>
  <si>
    <t>All</t>
  </si>
  <si>
    <t>0–24</t>
  </si>
  <si>
    <t>25–44</t>
  </si>
  <si>
    <t>45–64</t>
  </si>
  <si>
    <t>Select a cancer:</t>
  </si>
  <si>
    <t>Deprivation quintile</t>
  </si>
  <si>
    <t>Hawkes Bay</t>
  </si>
  <si>
    <t>65–74</t>
  </si>
  <si>
    <t>Life-stage (years)</t>
  </si>
  <si>
    <t>Unknown</t>
  </si>
  <si>
    <t>Regional cancer network</t>
  </si>
  <si>
    <t>Midland</t>
  </si>
  <si>
    <t>Central</t>
  </si>
  <si>
    <t>Index</t>
  </si>
  <si>
    <t>Māori</t>
  </si>
  <si>
    <t>Non-Māori</t>
  </si>
  <si>
    <t>Total population by sex</t>
  </si>
  <si>
    <t>Māori population by sex</t>
  </si>
  <si>
    <t>Non-Māori population by sex</t>
  </si>
  <si>
    <t xml:space="preserve">Female </t>
  </si>
  <si>
    <t>Title</t>
  </si>
  <si>
    <t>Source: New Zealand Cancer Registry</t>
  </si>
  <si>
    <t>Life-Stage</t>
  </si>
  <si>
    <t>District health board</t>
  </si>
  <si>
    <t>Registrations</t>
  </si>
  <si>
    <t xml:space="preserve">Table </t>
  </si>
  <si>
    <t>Number of cases</t>
  </si>
  <si>
    <t>Rate (cases per 100,000)</t>
  </si>
  <si>
    <t>Select a cancer group:</t>
  </si>
  <si>
    <t>Title:</t>
  </si>
  <si>
    <t>Summary:</t>
  </si>
  <si>
    <t>Published:</t>
  </si>
  <si>
    <t xml:space="preserve">Data source: </t>
  </si>
  <si>
    <t>If you require information not included in this file, the Ministry of Health is able to provide customised data extracts tailored to your needs. These may incur a charge (at Official Information Act rates). See below for contact details.</t>
  </si>
  <si>
    <t>Postal address:</t>
  </si>
  <si>
    <t>Analytical Services</t>
  </si>
  <si>
    <t>Ministry of Health</t>
  </si>
  <si>
    <t>PO Box 5013</t>
  </si>
  <si>
    <t>Wellington</t>
  </si>
  <si>
    <t>New Zealand</t>
  </si>
  <si>
    <t>Email:</t>
  </si>
  <si>
    <t>data-enquiries@moh.govt.nz</t>
  </si>
  <si>
    <t>Phone:</t>
  </si>
  <si>
    <t>(04) 496 2000</t>
  </si>
  <si>
    <t xml:space="preserve">Fax: </t>
  </si>
  <si>
    <t>(04) 816 2898</t>
  </si>
  <si>
    <t>Additional information:</t>
  </si>
  <si>
    <t>DHB of domicile</t>
  </si>
  <si>
    <t>Northern</t>
  </si>
  <si>
    <t>Maori</t>
  </si>
  <si>
    <t>Non-Maori</t>
  </si>
  <si>
    <t>Top 10</t>
  </si>
  <si>
    <t>q_CancerGroup</t>
  </si>
  <si>
    <t>Eth_Maori</t>
  </si>
  <si>
    <t>Cancer</t>
  </si>
  <si>
    <t>EthMN</t>
  </si>
  <si>
    <t>temp3ccpub</t>
  </si>
  <si>
    <t>C15</t>
  </si>
  <si>
    <t>Oesophagus</t>
  </si>
  <si>
    <t>C16</t>
  </si>
  <si>
    <t>C17</t>
  </si>
  <si>
    <t>Stomach</t>
  </si>
  <si>
    <t>Colorectum</t>
  </si>
  <si>
    <t>Cancer site/type</t>
  </si>
  <si>
    <t>C21</t>
  </si>
  <si>
    <t>C22</t>
  </si>
  <si>
    <t>C23</t>
  </si>
  <si>
    <t>C24</t>
  </si>
  <si>
    <t>C25</t>
  </si>
  <si>
    <t>C26</t>
  </si>
  <si>
    <t>Anus</t>
  </si>
  <si>
    <t>Liver</t>
  </si>
  <si>
    <t>Gallbladder</t>
  </si>
  <si>
    <t>Other biliary tract</t>
  </si>
  <si>
    <t>Pancreas</t>
  </si>
  <si>
    <t>Other digestive organs</t>
  </si>
  <si>
    <t>q_Top10_04-13</t>
  </si>
  <si>
    <t>3CharCodePub</t>
  </si>
  <si>
    <t>3CharCodeDesc</t>
  </si>
  <si>
    <t>C33–C34</t>
  </si>
  <si>
    <t xml:space="preserve">Lung </t>
  </si>
  <si>
    <t>C43</t>
  </si>
  <si>
    <t>Melanoma</t>
  </si>
  <si>
    <t>C50</t>
  </si>
  <si>
    <t>Breast</t>
  </si>
  <si>
    <t>C54–C55</t>
  </si>
  <si>
    <t>Uterus</t>
  </si>
  <si>
    <t>C61</t>
  </si>
  <si>
    <t>Prostate</t>
  </si>
  <si>
    <t>C64</t>
  </si>
  <si>
    <t>Kidney</t>
  </si>
  <si>
    <t>C82–C85</t>
  </si>
  <si>
    <t>Non-hodgkin lymphoma</t>
  </si>
  <si>
    <t>C91–C95</t>
  </si>
  <si>
    <t>Leukaemia</t>
  </si>
  <si>
    <t>C18–C20</t>
  </si>
  <si>
    <t>10 most common cancers in New Zealand, 2013</t>
  </si>
  <si>
    <t xml:space="preserve">Notes: </t>
  </si>
  <si>
    <t>Rates are expressed per 100,000 population and age-standardised to the WHO World Standard Population.</t>
  </si>
  <si>
    <t>Cancers are listed in descending order of number of cases.</t>
  </si>
  <si>
    <t>C00</t>
  </si>
  <si>
    <t>Lip</t>
  </si>
  <si>
    <t>C01–C02</t>
  </si>
  <si>
    <t>Tongue</t>
  </si>
  <si>
    <t>C03–C06</t>
  </si>
  <si>
    <t>Mouth</t>
  </si>
  <si>
    <t>C07–C08</t>
  </si>
  <si>
    <t>Salivary glands</t>
  </si>
  <si>
    <t>C09</t>
  </si>
  <si>
    <t>Tonsils</t>
  </si>
  <si>
    <t>C10</t>
  </si>
  <si>
    <t>Oropharynx</t>
  </si>
  <si>
    <t>C11</t>
  </si>
  <si>
    <t>Nasopharynx</t>
  </si>
  <si>
    <t>C12</t>
  </si>
  <si>
    <t>Pyriform sinus</t>
  </si>
  <si>
    <t>C13</t>
  </si>
  <si>
    <t>Hypopharynx</t>
  </si>
  <si>
    <t>C14</t>
  </si>
  <si>
    <t>Other lip, oral cavity and pharynx</t>
  </si>
  <si>
    <t>Small intestine</t>
  </si>
  <si>
    <t>C30</t>
  </si>
  <si>
    <t>Nasal cavity and middle ear</t>
  </si>
  <si>
    <t>C31</t>
  </si>
  <si>
    <t>Accessory sinuses</t>
  </si>
  <si>
    <t>C32</t>
  </si>
  <si>
    <t>Larynx</t>
  </si>
  <si>
    <t>C37</t>
  </si>
  <si>
    <t>Thymus</t>
  </si>
  <si>
    <t>C38</t>
  </si>
  <si>
    <t>Heart, mediastinum and pleura</t>
  </si>
  <si>
    <t>C39</t>
  </si>
  <si>
    <t>Other respiratory and intrathoracic organs</t>
  </si>
  <si>
    <t>C40–C41</t>
  </si>
  <si>
    <t>Bone and articular cartilage</t>
  </si>
  <si>
    <t>C44</t>
  </si>
  <si>
    <t xml:space="preserve">Non-melanoma </t>
  </si>
  <si>
    <t>C45</t>
  </si>
  <si>
    <t>Mesothelioma</t>
  </si>
  <si>
    <t>C46</t>
  </si>
  <si>
    <t>Kaposi sarcoma</t>
  </si>
  <si>
    <t>C47</t>
  </si>
  <si>
    <t>Peripheral nerves and autonomic nervous system</t>
  </si>
  <si>
    <t>C48</t>
  </si>
  <si>
    <t>Peritoneum</t>
  </si>
  <si>
    <t>C49</t>
  </si>
  <si>
    <t>Connective tissue</t>
  </si>
  <si>
    <t>C51</t>
  </si>
  <si>
    <t>Vulva</t>
  </si>
  <si>
    <t>C52</t>
  </si>
  <si>
    <t>Vagina</t>
  </si>
  <si>
    <t>C53</t>
  </si>
  <si>
    <t>Cervix</t>
  </si>
  <si>
    <t>C56</t>
  </si>
  <si>
    <t>Ovary</t>
  </si>
  <si>
    <t>C57</t>
  </si>
  <si>
    <t>Other female genital organs</t>
  </si>
  <si>
    <t>C58</t>
  </si>
  <si>
    <t>Placenta</t>
  </si>
  <si>
    <t>C60</t>
  </si>
  <si>
    <t>Penis</t>
  </si>
  <si>
    <t>C62</t>
  </si>
  <si>
    <t>Testis</t>
  </si>
  <si>
    <t>C63</t>
  </si>
  <si>
    <t>Other male genital organs</t>
  </si>
  <si>
    <t>C65</t>
  </si>
  <si>
    <t>Renal pelvis</t>
  </si>
  <si>
    <t>C66</t>
  </si>
  <si>
    <t>Ureter</t>
  </si>
  <si>
    <t>C67</t>
  </si>
  <si>
    <t>Bladder</t>
  </si>
  <si>
    <t>C68</t>
  </si>
  <si>
    <t>Other urinary organs</t>
  </si>
  <si>
    <t>C69</t>
  </si>
  <si>
    <t>Eye</t>
  </si>
  <si>
    <t>C70</t>
  </si>
  <si>
    <t>Meninges</t>
  </si>
  <si>
    <t>C71</t>
  </si>
  <si>
    <t>Brain</t>
  </si>
  <si>
    <t>C72</t>
  </si>
  <si>
    <t>Other central nervous system</t>
  </si>
  <si>
    <t>C73</t>
  </si>
  <si>
    <t>Thyroid</t>
  </si>
  <si>
    <t>C74</t>
  </si>
  <si>
    <t>Adrenal gland</t>
  </si>
  <si>
    <t>C75</t>
  </si>
  <si>
    <t>Other endocrine glands</t>
  </si>
  <si>
    <t>C76</t>
  </si>
  <si>
    <t>Other and ill-defined sites</t>
  </si>
  <si>
    <t>Unknown primary</t>
  </si>
  <si>
    <t>C80</t>
  </si>
  <si>
    <t>Unspecified site</t>
  </si>
  <si>
    <t>C81</t>
  </si>
  <si>
    <t>Hodgkin lymphoma</t>
  </si>
  <si>
    <t>C88</t>
  </si>
  <si>
    <t>Immunoproliferative cancers</t>
  </si>
  <si>
    <t>C90</t>
  </si>
  <si>
    <t>Myeloma</t>
  </si>
  <si>
    <t>C96</t>
  </si>
  <si>
    <t>Other lymphoid, haematopoietic and related tissue</t>
  </si>
  <si>
    <t>D45</t>
  </si>
  <si>
    <t>Polycythemia vera</t>
  </si>
  <si>
    <t>D46</t>
  </si>
  <si>
    <t>Myelodyplastic syndromes</t>
  </si>
  <si>
    <t>D47</t>
  </si>
  <si>
    <t>Uncertain behaviour of lymphoid, haematopoietic and related tissue</t>
  </si>
  <si>
    <t>ICDChap</t>
  </si>
  <si>
    <t>C00–C14</t>
  </si>
  <si>
    <t>C15–C26</t>
  </si>
  <si>
    <t>C30–C39</t>
  </si>
  <si>
    <t>C43–C44</t>
  </si>
  <si>
    <t>C45–C49</t>
  </si>
  <si>
    <t>C51–C58</t>
  </si>
  <si>
    <t>C60–C63</t>
  </si>
  <si>
    <t>C64–C68</t>
  </si>
  <si>
    <t>C69–C72</t>
  </si>
  <si>
    <t>C73–C75</t>
  </si>
  <si>
    <t>C76–C80</t>
  </si>
  <si>
    <t>C81–C96, D45–D47</t>
  </si>
  <si>
    <t>Run_ChapRate</t>
  </si>
  <si>
    <t>SumOfCases</t>
  </si>
  <si>
    <t>SumOfASR</t>
  </si>
  <si>
    <t xml:space="preserve">Lip, oral cavity and pharynx </t>
  </si>
  <si>
    <t xml:space="preserve">Digestive organs </t>
  </si>
  <si>
    <t xml:space="preserve">Respiratory and intrathoracic organs </t>
  </si>
  <si>
    <t xml:space="preserve">Bone and articular cartilage </t>
  </si>
  <si>
    <t xml:space="preserve">Skin </t>
  </si>
  <si>
    <t>Mesothelial and soft tissue</t>
  </si>
  <si>
    <t>Female genital organs</t>
  </si>
  <si>
    <t>Male genital organs</t>
  </si>
  <si>
    <t>Urinary tract</t>
  </si>
  <si>
    <t>Eye, brain and other parts of central nervous system</t>
  </si>
  <si>
    <t xml:space="preserve">Thyroid and other endocrine glands </t>
  </si>
  <si>
    <t xml:space="preserve">Ill-defined, secondary and unspecified sites </t>
  </si>
  <si>
    <t>Lymphoid, haematopoietic and related tissue</t>
  </si>
  <si>
    <t>ICD-10 codes</t>
  </si>
  <si>
    <t>-</t>
  </si>
  <si>
    <t>CountOfID</t>
  </si>
  <si>
    <t xml:space="preserve">Breast - C50 </t>
  </si>
  <si>
    <t xml:space="preserve">Colorectum - C18–C20 </t>
  </si>
  <si>
    <t xml:space="preserve">Kidney - C64 </t>
  </si>
  <si>
    <t xml:space="preserve">Leukaemia - C91–C95 </t>
  </si>
  <si>
    <t xml:space="preserve">Lung - C33–C34 </t>
  </si>
  <si>
    <t xml:space="preserve">Melanoma - C43 </t>
  </si>
  <si>
    <t xml:space="preserve">Non-hodgkin lymphoma - C82–C85 </t>
  </si>
  <si>
    <t xml:space="preserve">Pancreas - C25 </t>
  </si>
  <si>
    <t xml:space="preserve">Prostate - C61 </t>
  </si>
  <si>
    <t xml:space="preserve">Uterus - C54–C55 </t>
  </si>
  <si>
    <t xml:space="preserve">Non-Hodgkin lymphoma - C82–C85 </t>
  </si>
  <si>
    <t>Lip - C00</t>
  </si>
  <si>
    <t>Tongue - C01–C02</t>
  </si>
  <si>
    <t>Mouth - C03–C06</t>
  </si>
  <si>
    <t>Salivary glands - C07–C08</t>
  </si>
  <si>
    <t>Tonsils - C09</t>
  </si>
  <si>
    <t>Oropharynx - C10</t>
  </si>
  <si>
    <t>Nasopharynx - C11</t>
  </si>
  <si>
    <t>Pyriform sinus - C12</t>
  </si>
  <si>
    <t>Hypopharynx - C13</t>
  </si>
  <si>
    <t>Other lip, oral cavity and pharynx - C14</t>
  </si>
  <si>
    <t>Oesophagus - C15</t>
  </si>
  <si>
    <t>Stomach - C16</t>
  </si>
  <si>
    <t>Small intestine - C17</t>
  </si>
  <si>
    <t>Colorectum - C18–C20</t>
  </si>
  <si>
    <t>Anus - C21</t>
  </si>
  <si>
    <t>Liver - C22</t>
  </si>
  <si>
    <t>Gallbladder - C23</t>
  </si>
  <si>
    <t>Other biliary tract - C24</t>
  </si>
  <si>
    <t>Pancreas - C25</t>
  </si>
  <si>
    <t>Other digestive organs - C26</t>
  </si>
  <si>
    <t>Nasal cavity and middle ear - C30</t>
  </si>
  <si>
    <t>Accessory sinuses - C31</t>
  </si>
  <si>
    <t>Larynx - C32</t>
  </si>
  <si>
    <t>Thymus - C37</t>
  </si>
  <si>
    <t>Heart, mediastinum and pleura - C38</t>
  </si>
  <si>
    <t>Other respiratory and intrathoracic organs - C39</t>
  </si>
  <si>
    <t>Bone and articular cartilage - C40–C41</t>
  </si>
  <si>
    <t>Melanoma - C43</t>
  </si>
  <si>
    <t>Mesothelioma - C45</t>
  </si>
  <si>
    <t>Kaposi sarcoma - C46</t>
  </si>
  <si>
    <t>Peripheral nerves and autonomic nervous system - C47</t>
  </si>
  <si>
    <t>Peritoneum - C48</t>
  </si>
  <si>
    <t>Connective tissue - C49</t>
  </si>
  <si>
    <t>Breast - C50</t>
  </si>
  <si>
    <t>Vulva - C51</t>
  </si>
  <si>
    <t>Vagina - C52</t>
  </si>
  <si>
    <t>Cervix - C53</t>
  </si>
  <si>
    <t>Uterus - C54–C55</t>
  </si>
  <si>
    <t>Ovary - C56</t>
  </si>
  <si>
    <t>Other female genital organs - C57</t>
  </si>
  <si>
    <t>Placenta - C58</t>
  </si>
  <si>
    <t>Penis - C60</t>
  </si>
  <si>
    <t>Prostate - C61</t>
  </si>
  <si>
    <t>Testis - C62</t>
  </si>
  <si>
    <t>Other male genital organs - C63</t>
  </si>
  <si>
    <t>Kidney - C64</t>
  </si>
  <si>
    <t>Renal pelvis - C65</t>
  </si>
  <si>
    <t>Ureter - C66</t>
  </si>
  <si>
    <t>Bladder - C67</t>
  </si>
  <si>
    <t>Other urinary organs - C68</t>
  </si>
  <si>
    <t>Eye - C69</t>
  </si>
  <si>
    <t>Meninges - C70</t>
  </si>
  <si>
    <t>Brain - C71</t>
  </si>
  <si>
    <t>Other central nervous system - C72</t>
  </si>
  <si>
    <t>Thyroid - C73</t>
  </si>
  <si>
    <t>Adrenal gland - C74</t>
  </si>
  <si>
    <t>Other endocrine glands - C75</t>
  </si>
  <si>
    <t>Other and ill-defined sites - C76</t>
  </si>
  <si>
    <t>Unspecified site - C80</t>
  </si>
  <si>
    <t>Hodgkin lymphoma - C81</t>
  </si>
  <si>
    <t>Non-hodgkin lymphoma - C82–C85</t>
  </si>
  <si>
    <t>Immunoproliferative cancers - C88</t>
  </si>
  <si>
    <t>Myeloma - C90</t>
  </si>
  <si>
    <t>Leukaemia - C91–C95</t>
  </si>
  <si>
    <t>Other lymphoid, haematopoietic and related tissue - C96</t>
  </si>
  <si>
    <t>Polycythemia vera - D45</t>
  </si>
  <si>
    <t>Myelodyplastic syndromes - D46</t>
  </si>
  <si>
    <t>Uncertain behaviour of lymphoid, haematopoietic and related tissue - D47</t>
  </si>
  <si>
    <t>C77–C79</t>
  </si>
  <si>
    <t>Query1</t>
  </si>
  <si>
    <t>Lung - C33–C34</t>
  </si>
  <si>
    <t>Non-melanoma - C44</t>
  </si>
  <si>
    <t>Unknown primary - C77–C79</t>
  </si>
  <si>
    <t>Combo</t>
  </si>
  <si>
    <t>Eth_Māori</t>
  </si>
  <si>
    <t>AgeBand</t>
  </si>
  <si>
    <t>&lt;25</t>
  </si>
  <si>
    <t>25-44</t>
  </si>
  <si>
    <t>45-64</t>
  </si>
  <si>
    <t>65-74</t>
  </si>
  <si>
    <t>Pop</t>
  </si>
  <si>
    <t>CrudeRate</t>
  </si>
  <si>
    <t>Dep Quintiles</t>
  </si>
  <si>
    <t>DHBRpt</t>
  </si>
  <si>
    <t>DHBRptID</t>
  </si>
  <si>
    <t>Hawke's Bay</t>
  </si>
  <si>
    <t>Not stated</t>
  </si>
  <si>
    <t>CancerNetworkID</t>
  </si>
  <si>
    <t xml:space="preserve">New Zealand Cancer Registry </t>
  </si>
  <si>
    <t>These tables provide the latest cancer registration data for New Zealand:</t>
  </si>
  <si>
    <t>3. Numbers of registration for individual cancers (eg, breast cancer [C50]) for 2013, by sex, ethnic group, life-stage age group, deprivation quintile, district health board region and regional cancer network.</t>
  </si>
  <si>
    <t>New cancer registrations 2013</t>
  </si>
  <si>
    <t>Number of new cases, 2013</t>
  </si>
  <si>
    <t>C000</t>
  </si>
  <si>
    <t>Malignant neoplasm of external upper lip</t>
  </si>
  <si>
    <t>C001</t>
  </si>
  <si>
    <t>Malignant neoplasm of external lower lip</t>
  </si>
  <si>
    <t>C002</t>
  </si>
  <si>
    <t>Malignant neoplasm of external lip, unspecified</t>
  </si>
  <si>
    <t>C003</t>
  </si>
  <si>
    <t>Malignant neoplasm of upper lip, inner aspect</t>
  </si>
  <si>
    <t>C004</t>
  </si>
  <si>
    <t>Malignant neoplasm of lower lip, inner aspect</t>
  </si>
  <si>
    <t>C005</t>
  </si>
  <si>
    <t>Malignant neoplasm of lip, unspecified, inner aspect</t>
  </si>
  <si>
    <t>C006</t>
  </si>
  <si>
    <t>Malignant neoplasm of commissure of lip</t>
  </si>
  <si>
    <t>C008</t>
  </si>
  <si>
    <t>Overlapping malignant lesion of lip</t>
  </si>
  <si>
    <t>C009</t>
  </si>
  <si>
    <t>Malignant neoplasm of lip, unspecified</t>
  </si>
  <si>
    <t>C01</t>
  </si>
  <si>
    <t>Malignant neoplasm of base of tongue</t>
  </si>
  <si>
    <t>C020</t>
  </si>
  <si>
    <t>Malignant neoplasm of dorsal surface of tongue</t>
  </si>
  <si>
    <t>C021</t>
  </si>
  <si>
    <t>Malignant neoplasm of border of tongue</t>
  </si>
  <si>
    <t>C022</t>
  </si>
  <si>
    <t>Malignant neoplasm of ventral surface of tongue</t>
  </si>
  <si>
    <t>C023</t>
  </si>
  <si>
    <t>Malignant neoplasm of anterior two-thirds of tongue, part unspecified</t>
  </si>
  <si>
    <t>C024</t>
  </si>
  <si>
    <t>Malignant neoplasm of lingual tonsil</t>
  </si>
  <si>
    <t>C028</t>
  </si>
  <si>
    <t>Malignant neoplasm of overlapping lesion of tongue</t>
  </si>
  <si>
    <t>C029</t>
  </si>
  <si>
    <t>Malignant neoplasm of tongue, unspecified</t>
  </si>
  <si>
    <t>C030</t>
  </si>
  <si>
    <t>Malignant neoplasm of upper gum</t>
  </si>
  <si>
    <t>C031</t>
  </si>
  <si>
    <t>Malignant neoplasm of lower gum</t>
  </si>
  <si>
    <t>C039</t>
  </si>
  <si>
    <t>Malignant neoplasm of gum, unspecified</t>
  </si>
  <si>
    <t>C040</t>
  </si>
  <si>
    <t>Malignant neoplasm of anterior floor of mouth</t>
  </si>
  <si>
    <t>C041</t>
  </si>
  <si>
    <t>Malignant neoplasm of lateral floor of mouth</t>
  </si>
  <si>
    <t>C048</t>
  </si>
  <si>
    <t>Overlapping malignant lesion of floor of mouth</t>
  </si>
  <si>
    <t>C049</t>
  </si>
  <si>
    <t>Malignant neoplasm of floor of mouth, unspecified</t>
  </si>
  <si>
    <t>C050</t>
  </si>
  <si>
    <t>Malignant neoplasm of hard palate</t>
  </si>
  <si>
    <t>C051</t>
  </si>
  <si>
    <t>Malignant neoplasm of soft palate</t>
  </si>
  <si>
    <t>C052</t>
  </si>
  <si>
    <t>Malignant neoplasm of uvula</t>
  </si>
  <si>
    <t>C058</t>
  </si>
  <si>
    <t>Overlapping malignant lesion of palate</t>
  </si>
  <si>
    <t>C059</t>
  </si>
  <si>
    <t>Malignant neoplasm of palate, unspecified</t>
  </si>
  <si>
    <t>C060</t>
  </si>
  <si>
    <t>Malignant neoplasm of cheek mucosa</t>
  </si>
  <si>
    <t>C061</t>
  </si>
  <si>
    <t>Malignant neoplasm of vestibule of mouth</t>
  </si>
  <si>
    <t>C062</t>
  </si>
  <si>
    <t>Malignant neoplasm of retromolar area</t>
  </si>
  <si>
    <t>C068</t>
  </si>
  <si>
    <t>Overlapping malignant lesion of other and unspecified parts of mouth</t>
  </si>
  <si>
    <t>C069</t>
  </si>
  <si>
    <t>Malignant neoplasm of mouth, unspecified</t>
  </si>
  <si>
    <t>C07</t>
  </si>
  <si>
    <t>Malignant neoplasm of parotid gland</t>
  </si>
  <si>
    <t>C080</t>
  </si>
  <si>
    <t>Malignant neoplasm of submandibular gland</t>
  </si>
  <si>
    <t>C081</t>
  </si>
  <si>
    <t>Malignant neoplasm of sublingual gland</t>
  </si>
  <si>
    <t>C088</t>
  </si>
  <si>
    <t>Overlapping malignant lesion of major salivary glands</t>
  </si>
  <si>
    <t>C089</t>
  </si>
  <si>
    <t>Malignant neoplasm of major salivary gland, unspecified</t>
  </si>
  <si>
    <t>C090</t>
  </si>
  <si>
    <t>Malignant neoplasm of tonsillar fossa</t>
  </si>
  <si>
    <t>C091</t>
  </si>
  <si>
    <t>Malignant neoplasm of tonsillar pillar (anterior)(posterior)</t>
  </si>
  <si>
    <t>C098</t>
  </si>
  <si>
    <t>Overlapping malignant lesion of tonsil</t>
  </si>
  <si>
    <t>C099</t>
  </si>
  <si>
    <t>Malignant neoplasm of tonsil, unspecified</t>
  </si>
  <si>
    <t>C100</t>
  </si>
  <si>
    <t>Malignant neoplasm of vallecula</t>
  </si>
  <si>
    <t>C101</t>
  </si>
  <si>
    <t>Malignant neoplasm of anterior surface of epiglottis</t>
  </si>
  <si>
    <t>C102</t>
  </si>
  <si>
    <t>Malignant neoplasm of lateral wall of oropharynx</t>
  </si>
  <si>
    <t>C103</t>
  </si>
  <si>
    <t>Malignant neoplasm of posterior wall of oropharynx</t>
  </si>
  <si>
    <t>C104</t>
  </si>
  <si>
    <t>Malignant neoplasm of branchial cleft</t>
  </si>
  <si>
    <t>C108</t>
  </si>
  <si>
    <t>Overlapping malignant lesion of oropharynx</t>
  </si>
  <si>
    <t>C109</t>
  </si>
  <si>
    <t>Malignant neoplasm of oropharynx, unspecified</t>
  </si>
  <si>
    <t>C110</t>
  </si>
  <si>
    <t>Malignant neoplasm of superior wall of nasopharynx</t>
  </si>
  <si>
    <t>C111</t>
  </si>
  <si>
    <t>Malignant neoplasm of posterior wall of nasopharynx</t>
  </si>
  <si>
    <t>C112</t>
  </si>
  <si>
    <t>Malignant neoplasm of lateral wall of nasopharynx</t>
  </si>
  <si>
    <t>C113</t>
  </si>
  <si>
    <t>Malignant neoplasm of anterior wall of nasopharynx</t>
  </si>
  <si>
    <t>C118</t>
  </si>
  <si>
    <t>Overlapping malignant lesion of nasopharynx</t>
  </si>
  <si>
    <t>C119</t>
  </si>
  <si>
    <t>Malignant neoplasm of nasopharynx, unspecified</t>
  </si>
  <si>
    <t>Malignant neoplasm of pyriform sinus</t>
  </si>
  <si>
    <t>C130</t>
  </si>
  <si>
    <t>Malignant neoplasm of postcricoid region</t>
  </si>
  <si>
    <t>C131</t>
  </si>
  <si>
    <t>Malignant neoplasm of aryepiglottic fold, hypopharyngeal aspect</t>
  </si>
  <si>
    <t>C132</t>
  </si>
  <si>
    <t>Malignant neoplasm of posterior wall of hypopharynx</t>
  </si>
  <si>
    <t>C138</t>
  </si>
  <si>
    <t>Overlapping malignant lesion of hypopharynx</t>
  </si>
  <si>
    <t>C139</t>
  </si>
  <si>
    <t>Malignant neoplasm of hypopharynx, unspecified</t>
  </si>
  <si>
    <t>C140</t>
  </si>
  <si>
    <t>Malignant neoplasm of pharynx, unspecified</t>
  </si>
  <si>
    <t>C142</t>
  </si>
  <si>
    <t>Malignant neoplasm of Waldeyer ring</t>
  </si>
  <si>
    <t>C148</t>
  </si>
  <si>
    <t>Overlapping malignant lesion of lip, oral cavity and pharynx</t>
  </si>
  <si>
    <t>C150</t>
  </si>
  <si>
    <t>Malignant neoplasm of cervical part of oesophagus</t>
  </si>
  <si>
    <t>C151</t>
  </si>
  <si>
    <t>Malignant neoplasm of thoracic part of oesophagus</t>
  </si>
  <si>
    <t>C152</t>
  </si>
  <si>
    <t>Malignant neoplasm of abdominal part of oesophagus</t>
  </si>
  <si>
    <t>C153</t>
  </si>
  <si>
    <t>Malignant neoplasm of upper third of oesophagus</t>
  </si>
  <si>
    <t>C154</t>
  </si>
  <si>
    <t>Malignant neoplasm of middle third of oesophagus</t>
  </si>
  <si>
    <t>C155</t>
  </si>
  <si>
    <t>Malignant neoplasm of lower third of oesophagus</t>
  </si>
  <si>
    <t>C158</t>
  </si>
  <si>
    <t>Overlapping malignant lesion of oesophagus</t>
  </si>
  <si>
    <t>C159</t>
  </si>
  <si>
    <t>Malignant neoplasm of oesophagus, unspecified</t>
  </si>
  <si>
    <t>C160</t>
  </si>
  <si>
    <t>Malignant neoplasm of cardia</t>
  </si>
  <si>
    <t>C161</t>
  </si>
  <si>
    <t>Malignant neoplasm of fundus of stomach</t>
  </si>
  <si>
    <t>C162</t>
  </si>
  <si>
    <t>Malignant neoplasm of body of stomach</t>
  </si>
  <si>
    <t>C163</t>
  </si>
  <si>
    <t>Malignant neoplasm of pyloric antrum</t>
  </si>
  <si>
    <t>C164</t>
  </si>
  <si>
    <t>Malignant neoplasm of pylorus</t>
  </si>
  <si>
    <t>C165</t>
  </si>
  <si>
    <t>Malignant neoplasm of lesser curvature of stomach, unspecified</t>
  </si>
  <si>
    <t>C166</t>
  </si>
  <si>
    <t>Malignant neoplasm of greater curvature of stomach, unspecified</t>
  </si>
  <si>
    <t>C168</t>
  </si>
  <si>
    <t>Overlapping malignant lesion of stomach</t>
  </si>
  <si>
    <t>C169</t>
  </si>
  <si>
    <t>Malignant neoplasm of stomach, unspecified</t>
  </si>
  <si>
    <t>C170</t>
  </si>
  <si>
    <t>Malignant neoplasm of duodenum</t>
  </si>
  <si>
    <t>C171</t>
  </si>
  <si>
    <t>Malignant neoplasm of jejunum</t>
  </si>
  <si>
    <t>C172</t>
  </si>
  <si>
    <t>Malignant neoplasm of ileum</t>
  </si>
  <si>
    <t>C173</t>
  </si>
  <si>
    <t>Malignant neoplasm of Meckel's diverticulum</t>
  </si>
  <si>
    <t>C178</t>
  </si>
  <si>
    <t>Overlapping malignant lesion of small intestine</t>
  </si>
  <si>
    <t>C179</t>
  </si>
  <si>
    <t>Malignant neoplasm of small intestine, unspecified</t>
  </si>
  <si>
    <t>C180</t>
  </si>
  <si>
    <t>Malignant neoplasm of caecum</t>
  </si>
  <si>
    <t>C181</t>
  </si>
  <si>
    <t>Malignant neoplasm of appendix</t>
  </si>
  <si>
    <t>C182</t>
  </si>
  <si>
    <t>Malignant neoplasm of ascending colon</t>
  </si>
  <si>
    <t>C183</t>
  </si>
  <si>
    <t>Malignant neoplasm of hepatic flexure</t>
  </si>
  <si>
    <t>C184</t>
  </si>
  <si>
    <t>Malignant neoplasm of transverse colon</t>
  </si>
  <si>
    <t>C185</t>
  </si>
  <si>
    <t>Malignant neoplasm of splenic flexure</t>
  </si>
  <si>
    <t>C186</t>
  </si>
  <si>
    <t>Malignant neoplasm of descending colon</t>
  </si>
  <si>
    <t>C187</t>
  </si>
  <si>
    <t>Malignant neoplasm of sigmoid colon</t>
  </si>
  <si>
    <t>C188</t>
  </si>
  <si>
    <t>Overlapping malignant lesion of colon</t>
  </si>
  <si>
    <t>C189</t>
  </si>
  <si>
    <t>Malignant neoplasm of colon, unspecified part</t>
  </si>
  <si>
    <t>C19</t>
  </si>
  <si>
    <t>Malignant neoplasm of rectosigmoid junction</t>
  </si>
  <si>
    <t>C20</t>
  </si>
  <si>
    <t>Malignant neoplasm of rectum</t>
  </si>
  <si>
    <t>C210</t>
  </si>
  <si>
    <t>Malignant neoplasm of anus, unspecified</t>
  </si>
  <si>
    <t>C211</t>
  </si>
  <si>
    <t>Malignant neoplasm of anal canal</t>
  </si>
  <si>
    <t>C212</t>
  </si>
  <si>
    <t>Malignant neoplasm of cloacogenic zone</t>
  </si>
  <si>
    <t>C218</t>
  </si>
  <si>
    <t>Overlapping malignant lesion of rectum, anus and anal canal</t>
  </si>
  <si>
    <t>C220</t>
  </si>
  <si>
    <t>Liver cell carcinoma</t>
  </si>
  <si>
    <t>C221</t>
  </si>
  <si>
    <t>Intrahepatic bile duct carcinoma</t>
  </si>
  <si>
    <t>C222</t>
  </si>
  <si>
    <t>Hepatoblastoma</t>
  </si>
  <si>
    <t>C223</t>
  </si>
  <si>
    <t>Angiosarcoma of liver</t>
  </si>
  <si>
    <t>C224</t>
  </si>
  <si>
    <t>Other sarcomas of liver</t>
  </si>
  <si>
    <t>C227</t>
  </si>
  <si>
    <t>Other specified carcinomas of liver</t>
  </si>
  <si>
    <t>C229</t>
  </si>
  <si>
    <t>Malignant neoplasm of liver, unspecified</t>
  </si>
  <si>
    <t>Malignant neoplasm of gallbladder</t>
  </si>
  <si>
    <t>C240</t>
  </si>
  <si>
    <t>Malignant neoplasm of extrahepatic bile duct</t>
  </si>
  <si>
    <t>C241</t>
  </si>
  <si>
    <t>Malignant neoplasm of ampulla of Vater</t>
  </si>
  <si>
    <t>C248</t>
  </si>
  <si>
    <t>Overlapping malignant lesion of biliary tract</t>
  </si>
  <si>
    <t>C249</t>
  </si>
  <si>
    <t>Malignant neoplasm of biliary tract, unspecified</t>
  </si>
  <si>
    <t>C250</t>
  </si>
  <si>
    <t>Malignant neoplasm of head of pancreas</t>
  </si>
  <si>
    <t>C251</t>
  </si>
  <si>
    <t>Malignant neoplasm of body of pancreas</t>
  </si>
  <si>
    <t>C252</t>
  </si>
  <si>
    <t>Malignant neoplasm of tail of pancreas</t>
  </si>
  <si>
    <t>C253</t>
  </si>
  <si>
    <t>Malignant neoplasm of pancreatic duct</t>
  </si>
  <si>
    <t>C254</t>
  </si>
  <si>
    <t>Malignant neoplasm of endocrine pancreas</t>
  </si>
  <si>
    <t>C257</t>
  </si>
  <si>
    <t>Malignant neoplasm of other parts of pancreas</t>
  </si>
  <si>
    <t>C258</t>
  </si>
  <si>
    <t>Overlapping malignant lesion of pancreas</t>
  </si>
  <si>
    <t>C259</t>
  </si>
  <si>
    <t>Malignant neoplasm of pancreas, part unspecified</t>
  </si>
  <si>
    <t>C260</t>
  </si>
  <si>
    <t>Malignant neoplasm of intestinal tract, part unspecified</t>
  </si>
  <si>
    <t>C261</t>
  </si>
  <si>
    <t>Malignant neoplasm of spleen</t>
  </si>
  <si>
    <t>C268</t>
  </si>
  <si>
    <t>Overlapping malignant lesion of digestive system</t>
  </si>
  <si>
    <t>C269</t>
  </si>
  <si>
    <t>Malignant neoplasm of ill-defined sites within the digestive system</t>
  </si>
  <si>
    <t>C300</t>
  </si>
  <si>
    <t>Malignant neoplasm of nasal cavity</t>
  </si>
  <si>
    <t>C301</t>
  </si>
  <si>
    <t>Malignant neoplasm of middle ear</t>
  </si>
  <si>
    <t>C310</t>
  </si>
  <si>
    <t>Malignant neoplasm of maxillary sinus</t>
  </si>
  <si>
    <t>C311</t>
  </si>
  <si>
    <t>Malignant neoplasm of ethmoidal sinus</t>
  </si>
  <si>
    <t>C312</t>
  </si>
  <si>
    <t>Malignant neoplasm of frontal sinus</t>
  </si>
  <si>
    <t>C313</t>
  </si>
  <si>
    <t>Malignant neoplasm of sphenoidal sinus</t>
  </si>
  <si>
    <t>C318</t>
  </si>
  <si>
    <t>Overlapping malignant lesion of accessory sinuses</t>
  </si>
  <si>
    <t>C319</t>
  </si>
  <si>
    <t>Malignant neoplasm of accessory sinus, unspecified</t>
  </si>
  <si>
    <t>C320</t>
  </si>
  <si>
    <t>Malignant neoplasm of glottis</t>
  </si>
  <si>
    <t>C321</t>
  </si>
  <si>
    <t>Malignant neoplasm of supraglottis</t>
  </si>
  <si>
    <t>C322</t>
  </si>
  <si>
    <t>Malignant neoplasm of subglottis</t>
  </si>
  <si>
    <t>C323</t>
  </si>
  <si>
    <t>Malignant neoplasm of laryngeal cartilage</t>
  </si>
  <si>
    <t>C328</t>
  </si>
  <si>
    <t>Overlapping malignant lesion of larynx</t>
  </si>
  <si>
    <t>C329</t>
  </si>
  <si>
    <t>Malignant neoplasm of larynx, unspecified</t>
  </si>
  <si>
    <t>C33</t>
  </si>
  <si>
    <t>Malignant neoplasm of trachea</t>
  </si>
  <si>
    <t>C340</t>
  </si>
  <si>
    <t>Malignant neoplasm of main bronchus</t>
  </si>
  <si>
    <t>C341</t>
  </si>
  <si>
    <t>Malignant neoplasm of upper lobe, bronchus or lung</t>
  </si>
  <si>
    <t>C342</t>
  </si>
  <si>
    <t>Malignant neoplasm of middle lobe, bronchus or lung</t>
  </si>
  <si>
    <t>C343</t>
  </si>
  <si>
    <t>Malignant neoplasm of lower lobe, bronchus or lung</t>
  </si>
  <si>
    <t>C348</t>
  </si>
  <si>
    <t>Overlapping malignant lesion of bronchus and lung</t>
  </si>
  <si>
    <t>C349</t>
  </si>
  <si>
    <t>Malignant neoplasm of bronchus or lung, unspecified</t>
  </si>
  <si>
    <t>Malignant neoplasm of thymus</t>
  </si>
  <si>
    <t>C380</t>
  </si>
  <si>
    <t>Malignant neoplasm of heart</t>
  </si>
  <si>
    <t>C381</t>
  </si>
  <si>
    <t>Malignant neoplasm of anterior mediastinum</t>
  </si>
  <si>
    <t>C382</t>
  </si>
  <si>
    <t>Malignant neoplasm of posterior mediastinum</t>
  </si>
  <si>
    <t>C383</t>
  </si>
  <si>
    <t>Malignant neoplasm of mediastinum, part unspecified</t>
  </si>
  <si>
    <t>C384</t>
  </si>
  <si>
    <t>Malignant neoplasm of pleura</t>
  </si>
  <si>
    <t>C388</t>
  </si>
  <si>
    <t>Overlapping malignant lesion of heart, mediastinum and pleura</t>
  </si>
  <si>
    <t>C390</t>
  </si>
  <si>
    <t>Malignant neoplasm of upper respiratory tract, part unspecified</t>
  </si>
  <si>
    <t>C398</t>
  </si>
  <si>
    <t>Overlapping malignant lesion of respiratory and intrathoracic organs</t>
  </si>
  <si>
    <t>C399</t>
  </si>
  <si>
    <t>Malignant neoplasm of ill-defined sites within the respiratory system</t>
  </si>
  <si>
    <t>C400</t>
  </si>
  <si>
    <t>Malignant neoplasm of scapula and long bones of upper limb</t>
  </si>
  <si>
    <t>C401</t>
  </si>
  <si>
    <t>Malignant neoplasm of short bones of upper limb</t>
  </si>
  <si>
    <t>C402</t>
  </si>
  <si>
    <t>Malignant neoplasm of long bones of lower limb</t>
  </si>
  <si>
    <t>C403</t>
  </si>
  <si>
    <t>Malignant neoplasm of short bones of lower limb</t>
  </si>
  <si>
    <t>C408</t>
  </si>
  <si>
    <t>Overlapping malignant lesion of bone and articular cartilage of limbs</t>
  </si>
  <si>
    <t>C409</t>
  </si>
  <si>
    <t>Malignant neoplasm of bone and articular cartilage of limb, unspecified</t>
  </si>
  <si>
    <t>C4101</t>
  </si>
  <si>
    <t>Malignant neoplasm of craniofacial bones</t>
  </si>
  <si>
    <t>C4102</t>
  </si>
  <si>
    <t>Malignant neoplasm of maxillofacial bones</t>
  </si>
  <si>
    <t>C411</t>
  </si>
  <si>
    <t>Malignant neoplasm of mandible</t>
  </si>
  <si>
    <t>C412</t>
  </si>
  <si>
    <t>Malignant neoplasm of vertebral column</t>
  </si>
  <si>
    <t>C413</t>
  </si>
  <si>
    <t>Malignant neoplasm of ribs, sternum and clavicle</t>
  </si>
  <si>
    <t>C414</t>
  </si>
  <si>
    <t>Malignant neoplasm of pelvic bones, sacrum and coccyx</t>
  </si>
  <si>
    <t>C418</t>
  </si>
  <si>
    <t>Overlapping malignant lesion of bone and articular cartilage</t>
  </si>
  <si>
    <t>C419</t>
  </si>
  <si>
    <t>Malignant neoplasm of bone and articular cartilage, unspecified</t>
  </si>
  <si>
    <t>C430</t>
  </si>
  <si>
    <t>Malignant melanoma of lip</t>
  </si>
  <si>
    <t>C431</t>
  </si>
  <si>
    <t>Malignant melanoma of eyelid, including canthus</t>
  </si>
  <si>
    <t>C432</t>
  </si>
  <si>
    <t>Malignant melanoma of ear and external auricular canal</t>
  </si>
  <si>
    <t>C433</t>
  </si>
  <si>
    <t>Malignant melanoma of other and unspecified parts of face</t>
  </si>
  <si>
    <t>C434</t>
  </si>
  <si>
    <t>Malignant melanoma of scalp and neck</t>
  </si>
  <si>
    <t>C435</t>
  </si>
  <si>
    <t>Malignant melanoma of trunk</t>
  </si>
  <si>
    <t>C436</t>
  </si>
  <si>
    <t>Malignant melanoma of upper limb, including shoulder</t>
  </si>
  <si>
    <t>C437</t>
  </si>
  <si>
    <t>Malignant melanoma of lower limb, including hip</t>
  </si>
  <si>
    <t>C438</t>
  </si>
  <si>
    <t>Overlapping malignant melanoma of skin</t>
  </si>
  <si>
    <t>C439</t>
  </si>
  <si>
    <t>Malignant melanoma of skin, unspecified</t>
  </si>
  <si>
    <t>C440</t>
  </si>
  <si>
    <t>Malignant neoplasm of skin of lip</t>
  </si>
  <si>
    <t>C441</t>
  </si>
  <si>
    <t>Malignant neoplasm of skin of eyelid, including canthus</t>
  </si>
  <si>
    <t>C442</t>
  </si>
  <si>
    <t>Malignant neoplasm of skin of ear and external auricular canal</t>
  </si>
  <si>
    <t>C443</t>
  </si>
  <si>
    <t>Malignant neoplasm of skin of other and unspecified parts of face</t>
  </si>
  <si>
    <t>C444</t>
  </si>
  <si>
    <t>Malignant neoplasm of skin of scalp and neck</t>
  </si>
  <si>
    <t>C445</t>
  </si>
  <si>
    <t>Malignant neoplasm of skin of trunk</t>
  </si>
  <si>
    <t>C446</t>
  </si>
  <si>
    <t>Malignant neoplasm of skin of upper limb, including shoulder</t>
  </si>
  <si>
    <t>C447</t>
  </si>
  <si>
    <t>Malignant neoplasm of skin of lower limb, including hip</t>
  </si>
  <si>
    <t>C448</t>
  </si>
  <si>
    <t>Overlapping malignant lesion of skin</t>
  </si>
  <si>
    <t>C449</t>
  </si>
  <si>
    <t>Malignant neoplasm of skin, unspecified</t>
  </si>
  <si>
    <t>C450</t>
  </si>
  <si>
    <t>Mesothelioma of pleura</t>
  </si>
  <si>
    <t>C451</t>
  </si>
  <si>
    <t>Mesothelioma of peritoneum</t>
  </si>
  <si>
    <t>C452</t>
  </si>
  <si>
    <t>Mesothelioma of pericardium</t>
  </si>
  <si>
    <t>C457</t>
  </si>
  <si>
    <t>Mesothelioma of other sites</t>
  </si>
  <si>
    <t>C459</t>
  </si>
  <si>
    <t>Mesothelioma, unspecified</t>
  </si>
  <si>
    <t>C460</t>
  </si>
  <si>
    <t>Kaposi sarcoma of skin</t>
  </si>
  <si>
    <t>C461</t>
  </si>
  <si>
    <t>Kaposi sarcoma of soft tissue</t>
  </si>
  <si>
    <t>C462</t>
  </si>
  <si>
    <t>Kaposi sarcoma of palate</t>
  </si>
  <si>
    <t>C463</t>
  </si>
  <si>
    <t>Kaposi sarcoma of lymph nodes</t>
  </si>
  <si>
    <t>C467</t>
  </si>
  <si>
    <t>Kaposi sarcoma of other sites</t>
  </si>
  <si>
    <t>C468</t>
  </si>
  <si>
    <t>Kaposi sarcoma of multiple organs</t>
  </si>
  <si>
    <t>C469</t>
  </si>
  <si>
    <t>Kaposi sarcoma, unspecified</t>
  </si>
  <si>
    <t>C470</t>
  </si>
  <si>
    <t>Malignant neoplasm of peripheral nerves of head, face and neck</t>
  </si>
  <si>
    <t>C471</t>
  </si>
  <si>
    <t>Malignant neoplasm of peripheral nerves of upper limb, including shoulder</t>
  </si>
  <si>
    <t>C472</t>
  </si>
  <si>
    <t>Malignant neoplasm of peripheral nerves of lower limb, including hip</t>
  </si>
  <si>
    <t>C473</t>
  </si>
  <si>
    <t>Malignant neoplasm of peripheral nerves of thorax</t>
  </si>
  <si>
    <t>C474</t>
  </si>
  <si>
    <t>Malignant neoplasm of peripheral nerves of abdomen</t>
  </si>
  <si>
    <t>C475</t>
  </si>
  <si>
    <t>Malignant neoplasm of peripheral nerves of pelvis</t>
  </si>
  <si>
    <t>C476</t>
  </si>
  <si>
    <t>Malignant neoplasm of peripheral nerves of trunk, unspecified</t>
  </si>
  <si>
    <t>C478</t>
  </si>
  <si>
    <t>Overlapping malignant lesion of peripheral nerves and autonomic nervous system</t>
  </si>
  <si>
    <t>C479</t>
  </si>
  <si>
    <t>Malignant neoplasm of peripheral nerves and autonomic nervous system, unspecified</t>
  </si>
  <si>
    <t>C480</t>
  </si>
  <si>
    <t>Malignant neoplasm of retroperitoneum</t>
  </si>
  <si>
    <t>C481</t>
  </si>
  <si>
    <t>Malignant neoplasm of specified parts of peritoneum</t>
  </si>
  <si>
    <t>C482</t>
  </si>
  <si>
    <t>Malignant neoplasm of peritoneum, unspecified</t>
  </si>
  <si>
    <t>C488</t>
  </si>
  <si>
    <t>Overlapping malignant lesion of retroperitoneum and peritoneum</t>
  </si>
  <si>
    <t>C490</t>
  </si>
  <si>
    <t>Malignant neoplasm of connective and soft tissue of head, face and neck</t>
  </si>
  <si>
    <t>C491</t>
  </si>
  <si>
    <t>Malignant neoplasm of connective and soft tissue of upper limb, including shoulder</t>
  </si>
  <si>
    <t>C492</t>
  </si>
  <si>
    <t>Malignant neoplasm of connective and soft tissue of lower limb, including hip</t>
  </si>
  <si>
    <t>C493</t>
  </si>
  <si>
    <t>Malignant neoplasm of connective and soft tissue of thorax</t>
  </si>
  <si>
    <t>C494</t>
  </si>
  <si>
    <t>Malignant neoplasm of connective and soft tissue of abdomen</t>
  </si>
  <si>
    <t>C495</t>
  </si>
  <si>
    <t>Malignant neoplasm of connective and soft tissue of pelvis</t>
  </si>
  <si>
    <t>C496</t>
  </si>
  <si>
    <t>Malignant neoplasm of connective and soft tissue of trunk, unspecified</t>
  </si>
  <si>
    <t>C498</t>
  </si>
  <si>
    <t>Overlapping malignant lesion of connective and soft tissue</t>
  </si>
  <si>
    <t>C499</t>
  </si>
  <si>
    <t>Malignant neoplasm of connective and soft tissue, unspecified</t>
  </si>
  <si>
    <t>C500</t>
  </si>
  <si>
    <t>Malignant neoplasm of nipple and areola</t>
  </si>
  <si>
    <t>C501</t>
  </si>
  <si>
    <t>Malignant neoplasm of central portion of breast</t>
  </si>
  <si>
    <t>C502</t>
  </si>
  <si>
    <t>Malignant neoplasm of upper-inner quadrant of breast</t>
  </si>
  <si>
    <t>C503</t>
  </si>
  <si>
    <t>Malignant neoplasm of lower-inner quadrant of breast</t>
  </si>
  <si>
    <t>C504</t>
  </si>
  <si>
    <t>Malignant neoplasm of upper-outer quadrant of breast</t>
  </si>
  <si>
    <t>C505</t>
  </si>
  <si>
    <t>Malignant neoplasm of lower-outer quadrant of breast</t>
  </si>
  <si>
    <t>C506</t>
  </si>
  <si>
    <t>Malignant neoplasm of axillary tail of breast</t>
  </si>
  <si>
    <t>C508</t>
  </si>
  <si>
    <t>Overlapping malignant lesion of breast</t>
  </si>
  <si>
    <t>C509</t>
  </si>
  <si>
    <t>Malignant neoplasm of breast, unspecified part</t>
  </si>
  <si>
    <t>C510</t>
  </si>
  <si>
    <t>Malignant neoplasm of labium majus</t>
  </si>
  <si>
    <t>C511</t>
  </si>
  <si>
    <t>Malignant neoplasm of labium minus</t>
  </si>
  <si>
    <t>C512</t>
  </si>
  <si>
    <t>Malignant neoplasm of clitoris</t>
  </si>
  <si>
    <t>C518</t>
  </si>
  <si>
    <t>Overlapping malignant lesion of vulva</t>
  </si>
  <si>
    <t>C519</t>
  </si>
  <si>
    <t>Malignant neoplasm of vulva, unspecified</t>
  </si>
  <si>
    <t>Malignant neoplasm of vagina</t>
  </si>
  <si>
    <t>C530</t>
  </si>
  <si>
    <t>Malignant neoplasm of endocervix</t>
  </si>
  <si>
    <t>C531</t>
  </si>
  <si>
    <t>Malignant neoplasm of exocervix</t>
  </si>
  <si>
    <t>C538</t>
  </si>
  <si>
    <t>Overlapping malignant lesion of cervix uteri</t>
  </si>
  <si>
    <t>C539</t>
  </si>
  <si>
    <t>Malignant neoplasm of cervix uteri, unspecified</t>
  </si>
  <si>
    <t>C540</t>
  </si>
  <si>
    <t>Malignant neoplasm of isthmus uteri</t>
  </si>
  <si>
    <t>C541</t>
  </si>
  <si>
    <t>Malignant neoplasm of endometrium</t>
  </si>
  <si>
    <t>C542</t>
  </si>
  <si>
    <t>Malignant neoplasm of myometrium</t>
  </si>
  <si>
    <t>C543</t>
  </si>
  <si>
    <t>Malignant neoplasm of fundus uteri</t>
  </si>
  <si>
    <t>C548</t>
  </si>
  <si>
    <t>Overlapping malignant lesion of corpus uteri</t>
  </si>
  <si>
    <t>C549</t>
  </si>
  <si>
    <t>Malignant neoplasm of corpus uteri, unspecified</t>
  </si>
  <si>
    <t>C55</t>
  </si>
  <si>
    <t>Malignant neoplasm of uterus, part unspecified</t>
  </si>
  <si>
    <t>Malignant neoplasm of ovary</t>
  </si>
  <si>
    <t>C570</t>
  </si>
  <si>
    <t>Malignant neoplasm of fallopian tube</t>
  </si>
  <si>
    <t>C571</t>
  </si>
  <si>
    <t>Malignant neoplasm of broad ligament</t>
  </si>
  <si>
    <t>C572</t>
  </si>
  <si>
    <t>Malignant neoplasm of round ligament</t>
  </si>
  <si>
    <t>C573</t>
  </si>
  <si>
    <t>Malignant neoplasm of parametrium</t>
  </si>
  <si>
    <t>C574</t>
  </si>
  <si>
    <t>Malignant neoplasm of uterine adnexa, unspecified</t>
  </si>
  <si>
    <t>C577</t>
  </si>
  <si>
    <t>Malignant neoplasm of other specified female genital organs</t>
  </si>
  <si>
    <t>C578</t>
  </si>
  <si>
    <t>Overlapping malignant lesion of female genital organs</t>
  </si>
  <si>
    <t>C579</t>
  </si>
  <si>
    <t>Malignant neoplasm of female genital organ, unspecified</t>
  </si>
  <si>
    <t>Malignant neoplasm of placenta</t>
  </si>
  <si>
    <t>C600</t>
  </si>
  <si>
    <t>Malignant neoplasm of prepuce</t>
  </si>
  <si>
    <t>C601</t>
  </si>
  <si>
    <t>Malignant neoplasm of glans penis</t>
  </si>
  <si>
    <t>C602</t>
  </si>
  <si>
    <t>Malignant neoplasm of body of penis</t>
  </si>
  <si>
    <t>C608</t>
  </si>
  <si>
    <t>Overlapping malignant lesion of penis</t>
  </si>
  <si>
    <t>C609</t>
  </si>
  <si>
    <t>Malignant neoplasm of penis, unspecified</t>
  </si>
  <si>
    <t>Malignant neoplasm of prostate</t>
  </si>
  <si>
    <t>C620</t>
  </si>
  <si>
    <t>Malignant neoplasm of undescended testis</t>
  </si>
  <si>
    <t>C621</t>
  </si>
  <si>
    <t>Malignant neoplasm of descended testis</t>
  </si>
  <si>
    <t>C629</t>
  </si>
  <si>
    <t>Malignant neoplasm of testis, unspecified</t>
  </si>
  <si>
    <t>C630</t>
  </si>
  <si>
    <t>Malignant neoplasm of epididymis</t>
  </si>
  <si>
    <t>C631</t>
  </si>
  <si>
    <t>Malignant neoplasm of spermatic cord</t>
  </si>
  <si>
    <t>C632</t>
  </si>
  <si>
    <t>Malignant neoplasm of scrotum</t>
  </si>
  <si>
    <t>C637</t>
  </si>
  <si>
    <t>Other specified male genital organs</t>
  </si>
  <si>
    <t>C638</t>
  </si>
  <si>
    <t>Overlapping malignant lesion of male genital organs</t>
  </si>
  <si>
    <t>C639</t>
  </si>
  <si>
    <t>Malignant neoplasm of male genital organ, unspecified</t>
  </si>
  <si>
    <t>Malignant neoplasm of kidney, except renal pelvis</t>
  </si>
  <si>
    <t>Malignant neoplasm of renal pelvis</t>
  </si>
  <si>
    <t>Malignant neoplasm of ureter</t>
  </si>
  <si>
    <t>C670</t>
  </si>
  <si>
    <t>Malignant neoplasm of trigone of bladder</t>
  </si>
  <si>
    <t>C671</t>
  </si>
  <si>
    <t>Malignant neoplasm of dome of bladder</t>
  </si>
  <si>
    <t>C672</t>
  </si>
  <si>
    <t>Malignant neoplasm of lateral wall of bladder</t>
  </si>
  <si>
    <t>C673</t>
  </si>
  <si>
    <t>Malignant neoplasm of anterior wall of bladder</t>
  </si>
  <si>
    <t>C674</t>
  </si>
  <si>
    <t>Malignant neoplasm of posterior wall of bladder</t>
  </si>
  <si>
    <t>C675</t>
  </si>
  <si>
    <t>Malignant neoplasm of bladder neck</t>
  </si>
  <si>
    <t>C676</t>
  </si>
  <si>
    <t>Malignant neoplasm of ureteric orifice</t>
  </si>
  <si>
    <t>C677</t>
  </si>
  <si>
    <t>Malignant neoplasm of urachus</t>
  </si>
  <si>
    <t>C678</t>
  </si>
  <si>
    <t>Overlapping malignant lesion of bladder</t>
  </si>
  <si>
    <t>C679</t>
  </si>
  <si>
    <t>Malignant neoplasm of bladder, unspecified</t>
  </si>
  <si>
    <t>C680</t>
  </si>
  <si>
    <t>Malignant neoplasm of urethra</t>
  </si>
  <si>
    <t>C681</t>
  </si>
  <si>
    <t>Malignant neoplasm of paraurethral gland</t>
  </si>
  <si>
    <t>C688</t>
  </si>
  <si>
    <t>Overlapping malignant lesion of urinary organs</t>
  </si>
  <si>
    <t>C689</t>
  </si>
  <si>
    <t>Malignant neoplasm of urinary organ, unspecified</t>
  </si>
  <si>
    <t>C690</t>
  </si>
  <si>
    <t>Malignant neoplasm of conjunctiva</t>
  </si>
  <si>
    <t>C691</t>
  </si>
  <si>
    <t>Malignant neoplasm of cornea</t>
  </si>
  <si>
    <t>C692</t>
  </si>
  <si>
    <t>Malignant neoplasm of retina</t>
  </si>
  <si>
    <t>C693</t>
  </si>
  <si>
    <t>Malignant neoplasm of choroid</t>
  </si>
  <si>
    <t>C694</t>
  </si>
  <si>
    <t>Malignant neoplasm of ciliary body</t>
  </si>
  <si>
    <t>C695</t>
  </si>
  <si>
    <t>Malignant neoplasm of lacrimal gland and duct</t>
  </si>
  <si>
    <t>C696</t>
  </si>
  <si>
    <t>Malignant neoplasm of orbit</t>
  </si>
  <si>
    <t>C698</t>
  </si>
  <si>
    <t>Overlapping malignant lesion of eye and adnexa</t>
  </si>
  <si>
    <t>C699</t>
  </si>
  <si>
    <t>Malignant neoplasm of eye, unspecified</t>
  </si>
  <si>
    <t>C700</t>
  </si>
  <si>
    <t>Malignant neoplasm of cerebral meninges</t>
  </si>
  <si>
    <t>C701</t>
  </si>
  <si>
    <t>Malignant neoplasm of spinal meninges</t>
  </si>
  <si>
    <t>C709</t>
  </si>
  <si>
    <t>Malignant neoplasm of meninges, unspecified</t>
  </si>
  <si>
    <t>C710</t>
  </si>
  <si>
    <t>Malignant neoplasm of cerebrum, except lobes and ventricles</t>
  </si>
  <si>
    <t>C711</t>
  </si>
  <si>
    <t>Malignant neoplasm of frontal lobe</t>
  </si>
  <si>
    <t>C712</t>
  </si>
  <si>
    <t>Malignant neoplasm of temporal lobe</t>
  </si>
  <si>
    <t>C713</t>
  </si>
  <si>
    <t>Malignant neoplasm of parietal lobe</t>
  </si>
  <si>
    <t>C714</t>
  </si>
  <si>
    <t>Malignant neoplasm of occipital lobe</t>
  </si>
  <si>
    <t>C715</t>
  </si>
  <si>
    <t>Malignant neoplasm of cerebral ventricle</t>
  </si>
  <si>
    <t>C716</t>
  </si>
  <si>
    <t>Malignant neoplasm of cerebellum</t>
  </si>
  <si>
    <t>C717</t>
  </si>
  <si>
    <t>Malignant neoplasm of brain stem</t>
  </si>
  <si>
    <t>C718</t>
  </si>
  <si>
    <t>Overlapping malignant lesion of brain</t>
  </si>
  <si>
    <t>C719</t>
  </si>
  <si>
    <t>Malignant neoplasm of brain, unspecified</t>
  </si>
  <si>
    <t>C720</t>
  </si>
  <si>
    <t>Malignant neoplasm of spinal cord</t>
  </si>
  <si>
    <t>C721</t>
  </si>
  <si>
    <t>Malignant neoplasm of cauda equina</t>
  </si>
  <si>
    <t>C722</t>
  </si>
  <si>
    <t>Malignant neoplasm of olfactory nerve</t>
  </si>
  <si>
    <t>C723</t>
  </si>
  <si>
    <t>Malignant neoplasm of optic nerve</t>
  </si>
  <si>
    <t>C724</t>
  </si>
  <si>
    <t>Malignant neoplasm of acoustic nerve</t>
  </si>
  <si>
    <t>C725</t>
  </si>
  <si>
    <t>Malignant neoplasm of other and unspecified cranial nerves</t>
  </si>
  <si>
    <t>C728</t>
  </si>
  <si>
    <t>Overlapping malignant lesion of brain and other parts of central nervous system</t>
  </si>
  <si>
    <t>C729</t>
  </si>
  <si>
    <t>Malignant neoplasm of central nervous system, unspecified</t>
  </si>
  <si>
    <t>Malignant neoplasm of thyroid gland</t>
  </si>
  <si>
    <t>C740</t>
  </si>
  <si>
    <t>Malignant neoplasm of cortex of adrenal gland</t>
  </si>
  <si>
    <t>C741</t>
  </si>
  <si>
    <t>Malignant neoplasm of medulla of adrenal gland</t>
  </si>
  <si>
    <t>C749</t>
  </si>
  <si>
    <t>Malignant neoplasm of adrenal gland, unspecified</t>
  </si>
  <si>
    <t>C750</t>
  </si>
  <si>
    <t>Malignant neoplasm of parathyroid gland</t>
  </si>
  <si>
    <t>C751</t>
  </si>
  <si>
    <t>Malignant neoplasm of pituitary gland</t>
  </si>
  <si>
    <t>C752</t>
  </si>
  <si>
    <t>Malignant neoplasm of craniopharyngeal duct</t>
  </si>
  <si>
    <t>C753</t>
  </si>
  <si>
    <t>Malignant neoplasm of pineal gland</t>
  </si>
  <si>
    <t>C754</t>
  </si>
  <si>
    <t>Malignant neoplasm of carotid body</t>
  </si>
  <si>
    <t>C755</t>
  </si>
  <si>
    <t>Malignant neoplasm of aortic body and other paraganglia</t>
  </si>
  <si>
    <t>C758</t>
  </si>
  <si>
    <t>Malignant neoplasm of pluriglandular involvement, unspecified</t>
  </si>
  <si>
    <t>C759</t>
  </si>
  <si>
    <t>Malignant neoplasm of endocrine gland, unspecified</t>
  </si>
  <si>
    <t>C760</t>
  </si>
  <si>
    <t>Malignant neoplasm of head, face and neck</t>
  </si>
  <si>
    <t>C761</t>
  </si>
  <si>
    <t>Malignant neoplasm of thorax</t>
  </si>
  <si>
    <t>C762</t>
  </si>
  <si>
    <t>Malignant neoplasm of abdomen</t>
  </si>
  <si>
    <t>C763</t>
  </si>
  <si>
    <t>Malignant neoplasm of pelvis</t>
  </si>
  <si>
    <t>C764</t>
  </si>
  <si>
    <t>Malignant neoplasm of upper limb</t>
  </si>
  <si>
    <t>C765</t>
  </si>
  <si>
    <t>Malignant neoplasm of lower limb</t>
  </si>
  <si>
    <t>C767</t>
  </si>
  <si>
    <t>Malignant neoplasm of other ill-defined sites</t>
  </si>
  <si>
    <t>C768</t>
  </si>
  <si>
    <t>Overlapping malignant lesion of other and ill-defined sites</t>
  </si>
  <si>
    <t>C770</t>
  </si>
  <si>
    <t>Secondary and unspecified malignant neoplasm of lymph nodes of head, face and neck</t>
  </si>
  <si>
    <t>C771</t>
  </si>
  <si>
    <t>Secondary and unspecified malignant neoplasm of intrathoracic lymph nodes</t>
  </si>
  <si>
    <t>C772</t>
  </si>
  <si>
    <t>Secondary and unspecified malignant neoplasm of intra-abdominal lymph nodes</t>
  </si>
  <si>
    <t>C773</t>
  </si>
  <si>
    <t>Secondary and unspecified malignant neoplasm of axillary and upper limb lymph nodes</t>
  </si>
  <si>
    <t>C774</t>
  </si>
  <si>
    <t>Secondary and unspecified malignant neoplasm of inguinal and lower limb lymph nodes</t>
  </si>
  <si>
    <t>C775</t>
  </si>
  <si>
    <t>Secondary and unspecified malignant neoplasm of intrapelvic lymph nodes</t>
  </si>
  <si>
    <t>C778</t>
  </si>
  <si>
    <t>Secondary and unspecified malignant neoplasm of lymph nodes of multiple regions</t>
  </si>
  <si>
    <t>C779</t>
  </si>
  <si>
    <t>Secondary and unspecified malignant neoplasm of lymph node, unspecified</t>
  </si>
  <si>
    <t>C780</t>
  </si>
  <si>
    <t>Secondary malignant neoplasm of lung</t>
  </si>
  <si>
    <t>C781</t>
  </si>
  <si>
    <t>Secondary malignant neoplasm of mediastinum</t>
  </si>
  <si>
    <t>C782</t>
  </si>
  <si>
    <t>Secondary malignant neoplasm of pleura</t>
  </si>
  <si>
    <t>C783</t>
  </si>
  <si>
    <t>Secondary malignant neoplasm of other and unspecified respiratory organs</t>
  </si>
  <si>
    <t>C784</t>
  </si>
  <si>
    <t>Secondary malignant neoplasm of small intestine</t>
  </si>
  <si>
    <t>C785</t>
  </si>
  <si>
    <t>Secondary malignant neoplasm of large intestine and rectum</t>
  </si>
  <si>
    <t>C786</t>
  </si>
  <si>
    <t>Secondary malignant neoplasm of retroperitoneum and peritoneum</t>
  </si>
  <si>
    <t>C787</t>
  </si>
  <si>
    <t>Secondary malignant neoplasm of liver</t>
  </si>
  <si>
    <t>C788</t>
  </si>
  <si>
    <t>Secondary malignant neoplasm of other and unspecified digestive organs</t>
  </si>
  <si>
    <t>C790</t>
  </si>
  <si>
    <t>Secondary malignant neoplasm of kidney and renal pelvis</t>
  </si>
  <si>
    <t>C791</t>
  </si>
  <si>
    <t>Secondary malignant neoplasm of bladder and other and unspecified urinary organs</t>
  </si>
  <si>
    <t>C792</t>
  </si>
  <si>
    <t>Secondary malignant neoplasm of skin</t>
  </si>
  <si>
    <t>C793</t>
  </si>
  <si>
    <t>Secondary malignant neoplasm of brain and cerebral meninges</t>
  </si>
  <si>
    <t>C794</t>
  </si>
  <si>
    <t>Secondary malignant neoplasm of other and unspecified parts of nervous system</t>
  </si>
  <si>
    <t>C795</t>
  </si>
  <si>
    <t>Secondary malignant neoplasm of bone and bone marrow</t>
  </si>
  <si>
    <t>C796</t>
  </si>
  <si>
    <t>Secondary malignant neoplasm of ovary</t>
  </si>
  <si>
    <t>C797</t>
  </si>
  <si>
    <t>Secondary malignant neoplasm of adrenal gland</t>
  </si>
  <si>
    <t>C7981</t>
  </si>
  <si>
    <t>Secondary malignant neoplasm of breast</t>
  </si>
  <si>
    <t>C7982</t>
  </si>
  <si>
    <t>Secondary malignant neoplasm of genital organs</t>
  </si>
  <si>
    <t>C7988</t>
  </si>
  <si>
    <t>Secondary malignant neoplasm of other specified sites</t>
  </si>
  <si>
    <t>Malignant neoplasm without specification of site</t>
  </si>
  <si>
    <t>C810</t>
  </si>
  <si>
    <t>Hodgkin disease, lymphocytic predominance</t>
  </si>
  <si>
    <t>C811</t>
  </si>
  <si>
    <t>Hodgkin disease, nodular sclerosis</t>
  </si>
  <si>
    <t>C812</t>
  </si>
  <si>
    <t>Hodgkin disease, mixed cellularity</t>
  </si>
  <si>
    <t>C813</t>
  </si>
  <si>
    <t>Hodgkin disease, lymphocytic depletion</t>
  </si>
  <si>
    <t>C817</t>
  </si>
  <si>
    <t>Other Hodgkin disease</t>
  </si>
  <si>
    <t>C819</t>
  </si>
  <si>
    <t>Hodgkin disease, unspecified</t>
  </si>
  <si>
    <t>C820</t>
  </si>
  <si>
    <t>Small cleaved cell, follicular non-Hodgkin lymphoma</t>
  </si>
  <si>
    <t>C821</t>
  </si>
  <si>
    <t>Mixed small cleaved and large cell, follicular non-Hodgkin lymphoma</t>
  </si>
  <si>
    <t>C822</t>
  </si>
  <si>
    <t>Large cell, follicular non-Hodgkin lymphoma</t>
  </si>
  <si>
    <t>C827</t>
  </si>
  <si>
    <t>Other types of follicular non-Hodgkin lymphoma</t>
  </si>
  <si>
    <t>C829</t>
  </si>
  <si>
    <t>Follicular non-Hodgkin lymphoma, unspecified</t>
  </si>
  <si>
    <t>C830</t>
  </si>
  <si>
    <t>Small cell (diffuse) non-Hodgkin lymphoma</t>
  </si>
  <si>
    <t>C831</t>
  </si>
  <si>
    <t>Small cleaved cell (diffuse) non-Hodgkin lymphoma</t>
  </si>
  <si>
    <t>C832</t>
  </si>
  <si>
    <t>Mixed small and large cell (diffuse) non-Hodgkin lymphoma</t>
  </si>
  <si>
    <t>C833</t>
  </si>
  <si>
    <t>Large cell (diffuse) non-Hodgkin lymphoma</t>
  </si>
  <si>
    <t>C834</t>
  </si>
  <si>
    <t>Immunoblastic (diffuse) non-Hodgkin lymphoma</t>
  </si>
  <si>
    <t>C835</t>
  </si>
  <si>
    <t>Lymphoblastic (diffuse) non-Hodgkin lymphoma</t>
  </si>
  <si>
    <t>C836</t>
  </si>
  <si>
    <t>Undifferentiated (diffuse) non-Hodgkin lymphoma</t>
  </si>
  <si>
    <t>C837</t>
  </si>
  <si>
    <t>Burkitt tumour</t>
  </si>
  <si>
    <t>C838</t>
  </si>
  <si>
    <t>Other types of diffuse non-Hodgkin lymphoma</t>
  </si>
  <si>
    <t>C839</t>
  </si>
  <si>
    <t>Diffuse non-Hodgkin lymphoma, unspecified</t>
  </si>
  <si>
    <t>C840</t>
  </si>
  <si>
    <t>Mycosis fungoides</t>
  </si>
  <si>
    <t>C841</t>
  </si>
  <si>
    <t>Sezary disease</t>
  </si>
  <si>
    <t>C842</t>
  </si>
  <si>
    <t>T-zone lymphoma</t>
  </si>
  <si>
    <t>C843</t>
  </si>
  <si>
    <t>Lymphoepithelioid lymphoma</t>
  </si>
  <si>
    <t>C844</t>
  </si>
  <si>
    <t>Peripheral T-cell lymphoma</t>
  </si>
  <si>
    <t>C845</t>
  </si>
  <si>
    <t>Other and unspecified T-cell lymphomas</t>
  </si>
  <si>
    <t>C850</t>
  </si>
  <si>
    <t>Lymphosarcoma</t>
  </si>
  <si>
    <t>C851</t>
  </si>
  <si>
    <t>B-cell lymphoma, unspecified</t>
  </si>
  <si>
    <t>C857</t>
  </si>
  <si>
    <t>Other specified types of non-Hodgkin lymphoma</t>
  </si>
  <si>
    <t>C859</t>
  </si>
  <si>
    <t>Non-Hodgkin lymphoma, unspecified type</t>
  </si>
  <si>
    <t>C8800</t>
  </si>
  <si>
    <t>Waldenstrom macroglobulinaemia, without mention of remission</t>
  </si>
  <si>
    <t>C8801</t>
  </si>
  <si>
    <t>Waldenstrom macroglobulinaemia, in remission</t>
  </si>
  <si>
    <t>C8810</t>
  </si>
  <si>
    <t>Alpha heavy chain disease, without mention of remission</t>
  </si>
  <si>
    <t>C8811</t>
  </si>
  <si>
    <t>Alpha heavy chain disease, in remission</t>
  </si>
  <si>
    <t>C8820</t>
  </si>
  <si>
    <t>Gamma heavy chain disease, without mention of remission</t>
  </si>
  <si>
    <t>C8821</t>
  </si>
  <si>
    <t>Gamma heavy chain disease, in remission</t>
  </si>
  <si>
    <t>C8830</t>
  </si>
  <si>
    <t>Immunoproliferative small intestinal disease, without mention of remission</t>
  </si>
  <si>
    <t>C8831</t>
  </si>
  <si>
    <t>Immunoproliferative small intestinal disease, in remission</t>
  </si>
  <si>
    <t>C8870</t>
  </si>
  <si>
    <t>Other malignant immunoproliferative diseases, without mention of remission</t>
  </si>
  <si>
    <t>C8871</t>
  </si>
  <si>
    <t>Other malignant immunoproliferative diseases, in remission</t>
  </si>
  <si>
    <t>C8890</t>
  </si>
  <si>
    <t>Malignant immunoproliferative disease, unspecified, without mention of remission</t>
  </si>
  <si>
    <t>C8891</t>
  </si>
  <si>
    <t>Malignant immunoproliferative disease, unspecified, in remission</t>
  </si>
  <si>
    <t>C9000</t>
  </si>
  <si>
    <t>Multiple myeloma, without mention of remission</t>
  </si>
  <si>
    <t>C9001</t>
  </si>
  <si>
    <t>Multiple myeloma, in remission</t>
  </si>
  <si>
    <t>C9010</t>
  </si>
  <si>
    <t>Plasma cell leukaemia, without mention of remission</t>
  </si>
  <si>
    <t>C9011</t>
  </si>
  <si>
    <t>Plasma cell leukaemia, in remission</t>
  </si>
  <si>
    <t>C9020</t>
  </si>
  <si>
    <t>Plasmacytoma, extramedullary, without mention of remission</t>
  </si>
  <si>
    <t>C9021</t>
  </si>
  <si>
    <t>Plasmacytoma, extramedullary, in remission</t>
  </si>
  <si>
    <t>C9100</t>
  </si>
  <si>
    <t>Acute lymphoblastic leukaemia, without mention of remission</t>
  </si>
  <si>
    <t>C9101</t>
  </si>
  <si>
    <t>Acute lymphoblastic leukaemia, in remission</t>
  </si>
  <si>
    <t>C9110</t>
  </si>
  <si>
    <t>Chronic lymphocytic leukaemia, without mention of remission</t>
  </si>
  <si>
    <t>C9111</t>
  </si>
  <si>
    <t>Chronic lymphocytic leukaemia, in remission</t>
  </si>
  <si>
    <t>C9120</t>
  </si>
  <si>
    <t>Subacute lymphocytic leukaemia, without mention of remission</t>
  </si>
  <si>
    <t>C9121</t>
  </si>
  <si>
    <t>Subacute lymphocytic leukaemia, in remission</t>
  </si>
  <si>
    <t>C9130</t>
  </si>
  <si>
    <t>Prolymphocytic leukaemia, without mention of remission</t>
  </si>
  <si>
    <t>C9131</t>
  </si>
  <si>
    <t>Prolymphocytic leukaemia, in remission</t>
  </si>
  <si>
    <t>C9140</t>
  </si>
  <si>
    <t>Hairy-cell leukaemia, without mention of remission</t>
  </si>
  <si>
    <t>C9141</t>
  </si>
  <si>
    <t>Hairy-cell leukaemia, in remission</t>
  </si>
  <si>
    <t>C9150</t>
  </si>
  <si>
    <t>Adult T-cell leukaemia, without mention of remission</t>
  </si>
  <si>
    <t>C9151</t>
  </si>
  <si>
    <t>Adult T-cell leukaemia, in remission</t>
  </si>
  <si>
    <t>C9170</t>
  </si>
  <si>
    <t>Other lymphoid leukaemia, without mention of remission</t>
  </si>
  <si>
    <t>C9171</t>
  </si>
  <si>
    <t>Other lymphoid leukaemia, in remission</t>
  </si>
  <si>
    <t>C9190</t>
  </si>
  <si>
    <t>Lymphoid leukaemia, unspecified, without mention of remission</t>
  </si>
  <si>
    <t>C9191</t>
  </si>
  <si>
    <t>Lymphoid leukaemia, unspecified, in remission</t>
  </si>
  <si>
    <t>C9200</t>
  </si>
  <si>
    <t>Acute myeloid leukaemia, without mention of remission</t>
  </si>
  <si>
    <t>C9201</t>
  </si>
  <si>
    <t>Acute myeloid leukaemia, in remission</t>
  </si>
  <si>
    <t>C9210</t>
  </si>
  <si>
    <t>Chronic myeloid leukaemia, without mention of remission</t>
  </si>
  <si>
    <t>C9211</t>
  </si>
  <si>
    <t>Chronic myeloid leukaemia, in remission</t>
  </si>
  <si>
    <t>C9220</t>
  </si>
  <si>
    <t>Subacute myeloid leukaemia, without mention of remission</t>
  </si>
  <si>
    <t>C9221</t>
  </si>
  <si>
    <t>Subacute myeloid leukaemia, in remission</t>
  </si>
  <si>
    <t>C9230</t>
  </si>
  <si>
    <t>Myeloid sarcoma, without mention of remission</t>
  </si>
  <si>
    <t>C9231</t>
  </si>
  <si>
    <t>Myeloid sarcoma, in remission, in remission</t>
  </si>
  <si>
    <t>C9240</t>
  </si>
  <si>
    <t>Acute promyelocytic leukaemia, without mention of remission</t>
  </si>
  <si>
    <t>C9241</t>
  </si>
  <si>
    <t>Acute promyelocytic leukaemia, in remission</t>
  </si>
  <si>
    <t>C9250</t>
  </si>
  <si>
    <t>Acute myelomonocytic leukaemia, without mention of remission</t>
  </si>
  <si>
    <t>C9251</t>
  </si>
  <si>
    <t>Acute myelomonocytic leukaemia, in remission</t>
  </si>
  <si>
    <t>C9270</t>
  </si>
  <si>
    <t>Other myeloid leukaemia, without mention of remission</t>
  </si>
  <si>
    <t>C9271</t>
  </si>
  <si>
    <t>Other myeloid leukaemia, in remission</t>
  </si>
  <si>
    <t>C9290</t>
  </si>
  <si>
    <t>Myeloid leukaemia, unspecified, without mention of remission</t>
  </si>
  <si>
    <t>C9291</t>
  </si>
  <si>
    <t>Myeloid leukaemia, unspecified, in remission</t>
  </si>
  <si>
    <t>C9300</t>
  </si>
  <si>
    <t>Acute monocytic leukaemia, without mention of remission</t>
  </si>
  <si>
    <t>C9301</t>
  </si>
  <si>
    <t>Acute monocytic leukaemia, in remission</t>
  </si>
  <si>
    <t>C9310</t>
  </si>
  <si>
    <t>Chronic monocytic leukaemia, without mention of remission</t>
  </si>
  <si>
    <t>C9311</t>
  </si>
  <si>
    <t>Chronic monocytic leukaemia, in remission</t>
  </si>
  <si>
    <t>C9320</t>
  </si>
  <si>
    <t>Subacute monocytic leukaemia, without mention of remission</t>
  </si>
  <si>
    <t>C9321</t>
  </si>
  <si>
    <t>Subacute monocytic leukaemia, in remission</t>
  </si>
  <si>
    <t>C9370</t>
  </si>
  <si>
    <t>Other monocytic leukaemia, without mention of remission</t>
  </si>
  <si>
    <t>C9371</t>
  </si>
  <si>
    <t>Other monocytic leukaemia, in remission</t>
  </si>
  <si>
    <t>C9390</t>
  </si>
  <si>
    <t>Monocytic leukaemia, unspecified, without mention of remission</t>
  </si>
  <si>
    <t>C9391</t>
  </si>
  <si>
    <t>Monocytic leukaemia, unspecified, in remission</t>
  </si>
  <si>
    <t>C9400</t>
  </si>
  <si>
    <t>Acute erythraemia and erythroleukaemia, without mention of remission</t>
  </si>
  <si>
    <t>C9401</t>
  </si>
  <si>
    <t>Acute erythraemia and erythroleukaemia, in remission</t>
  </si>
  <si>
    <t>C9410</t>
  </si>
  <si>
    <t>Chronic erythraemia, without mention of remission</t>
  </si>
  <si>
    <t>C9411</t>
  </si>
  <si>
    <t>Chronic erythraemia, in remission</t>
  </si>
  <si>
    <t>C9420</t>
  </si>
  <si>
    <t>Acute megakaryoblastic leukaemia, without mention of remission</t>
  </si>
  <si>
    <t>C9421</t>
  </si>
  <si>
    <t>Acute megakaryoblastic leukaemia, in remission</t>
  </si>
  <si>
    <t>C9430</t>
  </si>
  <si>
    <t>Mast cell leukaemia, without mention of remission</t>
  </si>
  <si>
    <t>C9431</t>
  </si>
  <si>
    <t>Mast cell leukaemia, in remission</t>
  </si>
  <si>
    <t>C9440</t>
  </si>
  <si>
    <t>Acute panmyelosis, without mention of remission</t>
  </si>
  <si>
    <t>C9441</t>
  </si>
  <si>
    <t>Acute panmyelosis, in remission</t>
  </si>
  <si>
    <t>C9450</t>
  </si>
  <si>
    <t>Acute myelofibrosis, without mention of remission</t>
  </si>
  <si>
    <t>C9451</t>
  </si>
  <si>
    <t>Acute myelofibrosis, in remission</t>
  </si>
  <si>
    <t>C9470</t>
  </si>
  <si>
    <t>Other specified leukaemias, without mention of remission</t>
  </si>
  <si>
    <t>C9471</t>
  </si>
  <si>
    <t>Other specified leukaemias, in remission</t>
  </si>
  <si>
    <t>C9500</t>
  </si>
  <si>
    <t>Acute leukaemia of unspecified cell type, without mention of remission</t>
  </si>
  <si>
    <t>C9501</t>
  </si>
  <si>
    <t>Acute leukaemia of unspecified cell type, in remission</t>
  </si>
  <si>
    <t>C9510</t>
  </si>
  <si>
    <t>Chronic leukaemia of unspecified cell type, without mention of remission</t>
  </si>
  <si>
    <t>C9511</t>
  </si>
  <si>
    <t>Chronic leukaemia of unspecified cell type, in remission</t>
  </si>
  <si>
    <t>C9520</t>
  </si>
  <si>
    <t>Subacute leukaemia of unspecified cell type, without mention of remission</t>
  </si>
  <si>
    <t>C9521</t>
  </si>
  <si>
    <t>Subacute leukaemia of unspecified cell type, in remission</t>
  </si>
  <si>
    <t>C9570</t>
  </si>
  <si>
    <t>Other leukaemia of unspecified cell type, without mention of remission</t>
  </si>
  <si>
    <t>C9571</t>
  </si>
  <si>
    <t>Other leukaemia of unspecified cell type, in remission</t>
  </si>
  <si>
    <t>C9590</t>
  </si>
  <si>
    <t>Leukaemia, unspecified, without mention of remission</t>
  </si>
  <si>
    <t>C9591</t>
  </si>
  <si>
    <t>Leukaemia, unspecified, in remission</t>
  </si>
  <si>
    <t>C960</t>
  </si>
  <si>
    <t>Letterer-Siwe disease</t>
  </si>
  <si>
    <t>C961</t>
  </si>
  <si>
    <t>Malignant histiocytosis</t>
  </si>
  <si>
    <t>C962</t>
  </si>
  <si>
    <t>Malignant mast cell tumour</t>
  </si>
  <si>
    <t>C963</t>
  </si>
  <si>
    <t>True histiocytic lymphoma</t>
  </si>
  <si>
    <t>C967</t>
  </si>
  <si>
    <t>Other specified malignant neoplasms of lymphoid, haematopoietic and related tissue</t>
  </si>
  <si>
    <t>C969</t>
  </si>
  <si>
    <t>Malignant neoplasm of lymphoid, haematopoietic and related tissue, unspecified</t>
  </si>
  <si>
    <t>Polycythaemia vera</t>
  </si>
  <si>
    <t>D460</t>
  </si>
  <si>
    <t>Refractory anaemia without sideroblasts, so stated</t>
  </si>
  <si>
    <t>D461</t>
  </si>
  <si>
    <t>Refractory anaemia with sideroblasts</t>
  </si>
  <si>
    <t>D462</t>
  </si>
  <si>
    <t>Refractory anaemia with excess of blasts</t>
  </si>
  <si>
    <t>D463</t>
  </si>
  <si>
    <t>Refractory anaemia with excess of blasts with transformation</t>
  </si>
  <si>
    <t>D464</t>
  </si>
  <si>
    <t>Refractory anaemia, unspecified</t>
  </si>
  <si>
    <t>D467</t>
  </si>
  <si>
    <t>Other myelodysplastic syndromes</t>
  </si>
  <si>
    <t>D469</t>
  </si>
  <si>
    <t>Myelodysplastic syndrome, unspecified</t>
  </si>
  <si>
    <t>D470</t>
  </si>
  <si>
    <t>Histiocytic and mast cell tumours of uncertain and unknown behaviour</t>
  </si>
  <si>
    <t>D471</t>
  </si>
  <si>
    <t>Chronic myeloproliferative disease</t>
  </si>
  <si>
    <t>D472</t>
  </si>
  <si>
    <t>Monoclonal gammopathy</t>
  </si>
  <si>
    <t>D473</t>
  </si>
  <si>
    <t>Essential (haemorrhagic) thrombocythaemia</t>
  </si>
  <si>
    <t>D477</t>
  </si>
  <si>
    <t>Other spec neoplasms of uncertain or unknown behaviour of lymphoid, haematopoietic &amp; related tissue</t>
  </si>
  <si>
    <t>D479</t>
  </si>
  <si>
    <t>Neoplasm of uncertain or unknown behaviour of lymphoid, haematopoietic and related tissue, unspec</t>
  </si>
  <si>
    <t>ICD-10-code</t>
  </si>
  <si>
    <t>Cancer type/site</t>
  </si>
  <si>
    <t xml:space="preserve">Caution is advised when interpreting rates derived from small numbers as they may fluctuate markedly from year to year. </t>
  </si>
  <si>
    <t>All cancers - C00–C96, D45–D47</t>
  </si>
  <si>
    <t>Cancer codes</t>
  </si>
  <si>
    <t>1. Ten most common cancer registrations for 2013 by all ethnicities, Māori and non-Māori and by sex. Data is included for years 2004–2012 to enable trend analysis.</t>
  </si>
  <si>
    <t xml:space="preserve">2. Numbers and rates of cancer registration for groups of cancer (eg, digestive organs [C15–C26]), by sex for 2013. Groups are based on categories of cancer outlined in the International Statistical Classification of Diseases and Health Related Problems (ICD). </t>
  </si>
  <si>
    <t>Lung</t>
  </si>
  <si>
    <t>Non-melanoma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</si>
</sst>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  <numFmt numFmtId="165" formatCode="0.000"/>
    <numFmt numFmtId="166" formatCode="_(* #,##0.00_);_(* \(#,##0.00\);_(* &quot;-&quot;??_);_(@_)"/>
    <numFmt numFmtId="167" formatCode="#,##0_ ;\-#,##0\ "/>
    <numFmt numFmtId="171" formatCode="d\-mmm\-yyyy"/>
  </numFmts>
  <fonts count="87"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u/>
      <sz val="10"/>
      <color indexed="12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 Narrow"/>
      <family val="2"/>
    </font>
    <font>
      <sz val="10"/>
      <color indexed="9"/>
      <name val="Arial Narrow"/>
      <family val="2"/>
    </font>
    <font>
      <sz val="10"/>
      <color indexed="20"/>
      <name val="Arial Narrow"/>
      <family val="2"/>
    </font>
    <font>
      <b/>
      <sz val="10"/>
      <color indexed="52"/>
      <name val="Arial Narrow"/>
      <family val="2"/>
    </font>
    <font>
      <b/>
      <sz val="10"/>
      <color indexed="9"/>
      <name val="Arial Narrow"/>
      <family val="2"/>
    </font>
    <font>
      <i/>
      <sz val="10"/>
      <color indexed="23"/>
      <name val="Arial Narrow"/>
      <family val="2"/>
    </font>
    <font>
      <sz val="10"/>
      <color indexed="17"/>
      <name val="Arial Narrow"/>
      <family val="2"/>
    </font>
    <font>
      <b/>
      <sz val="15"/>
      <color indexed="56"/>
      <name val="Arial Narrow"/>
      <family val="2"/>
    </font>
    <font>
      <b/>
      <sz val="13"/>
      <color indexed="56"/>
      <name val="Arial Narrow"/>
      <family val="2"/>
    </font>
    <font>
      <b/>
      <sz val="11"/>
      <color indexed="56"/>
      <name val="Arial Narrow"/>
      <family val="2"/>
    </font>
    <font>
      <sz val="10"/>
      <color indexed="62"/>
      <name val="Arial Narrow"/>
      <family val="2"/>
    </font>
    <font>
      <sz val="10"/>
      <color indexed="52"/>
      <name val="Arial Narrow"/>
      <family val="2"/>
    </font>
    <font>
      <sz val="10"/>
      <color indexed="60"/>
      <name val="Arial Narrow"/>
      <family val="2"/>
    </font>
    <font>
      <sz val="10"/>
      <name val="Arial Narrow"/>
      <family val="2"/>
    </font>
    <font>
      <sz val="10"/>
      <color indexed="8"/>
      <name val="Arial Mäori"/>
      <family val="2"/>
    </font>
    <font>
      <b/>
      <sz val="10"/>
      <color indexed="63"/>
      <name val="Arial Narrow"/>
      <family val="2"/>
    </font>
    <font>
      <b/>
      <sz val="10"/>
      <color indexed="8"/>
      <name val="Arial Narrow"/>
      <family val="2"/>
    </font>
    <font>
      <sz val="10"/>
      <color indexed="10"/>
      <name val="Arial Narrow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 Mäori"/>
      <family val="2"/>
    </font>
    <font>
      <sz val="10"/>
      <color theme="1"/>
      <name val="Arial Narrow"/>
      <family val="2"/>
    </font>
    <font>
      <sz val="14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 tint="-0.1499984740745262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theme="1"/>
      <name val="Calibri"/>
      <family val="2"/>
    </font>
    <font>
      <u/>
      <sz val="9"/>
      <color rgb="FF0070C0"/>
      <name val="Arial"/>
      <family val="2"/>
    </font>
    <font>
      <b/>
      <sz val="16"/>
      <color theme="1" tint="0.24994659260841701"/>
      <name val="Arial"/>
      <family val="2"/>
    </font>
    <font>
      <b/>
      <sz val="10"/>
      <color theme="1" tint="0.24994659260841701"/>
      <name val="Arial"/>
      <family val="2"/>
    </font>
    <font>
      <sz val="10"/>
      <name val="Times New Roman"/>
      <family val="1"/>
    </font>
    <font>
      <u/>
      <sz val="10"/>
      <color theme="10"/>
      <name val="Arial Narrow"/>
      <family val="2"/>
    </font>
    <font>
      <sz val="10"/>
      <name val="MS Sans Serif"/>
      <family val="2"/>
    </font>
    <font>
      <sz val="10"/>
      <color theme="1"/>
      <name val="Arial Unicode MS"/>
      <family val="2"/>
    </font>
    <font>
      <b/>
      <sz val="16"/>
      <color theme="1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2499465926084170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15">
    <xf numFmtId="0" fontId="0" fillId="0" borderId="0"/>
    <xf numFmtId="0" fontId="8" fillId="0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8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8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8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8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8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8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8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8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29" fillId="14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29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29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29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29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29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29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29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29" fillId="20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29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29" fillId="16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29" fillId="21" borderId="0" applyNumberFormat="0" applyBorder="0" applyAlignment="0" applyProtection="0"/>
    <xf numFmtId="0" fontId="30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4" fillId="22" borderId="4" applyNumberFormat="0" applyAlignment="0" applyProtection="0"/>
    <xf numFmtId="0" fontId="14" fillId="22" borderId="4" applyNumberFormat="0" applyAlignment="0" applyProtection="0"/>
    <xf numFmtId="0" fontId="14" fillId="22" borderId="4" applyNumberFormat="0" applyAlignment="0" applyProtection="0"/>
    <xf numFmtId="0" fontId="31" fillId="22" borderId="4" applyNumberFormat="0" applyAlignment="0" applyProtection="0"/>
    <xf numFmtId="0" fontId="15" fillId="23" borderId="5" applyNumberFormat="0" applyAlignment="0" applyProtection="0"/>
    <xf numFmtId="0" fontId="15" fillId="23" borderId="5" applyNumberFormat="0" applyAlignment="0" applyProtection="0"/>
    <xf numFmtId="0" fontId="15" fillId="23" borderId="5" applyNumberFormat="0" applyAlignment="0" applyProtection="0"/>
    <xf numFmtId="0" fontId="32" fillId="23" borderId="5" applyNumberFormat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34" fillId="6" borderId="0" applyNumberFormat="0" applyBorder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35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36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37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21" fillId="9" borderId="4" applyNumberFormat="0" applyAlignment="0" applyProtection="0"/>
    <xf numFmtId="0" fontId="21" fillId="9" borderId="4" applyNumberFormat="0" applyAlignment="0" applyProtection="0"/>
    <xf numFmtId="0" fontId="21" fillId="9" borderId="4" applyNumberFormat="0" applyAlignment="0" applyProtection="0"/>
    <xf numFmtId="0" fontId="38" fillId="9" borderId="4" applyNumberFormat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39" fillId="0" borderId="9" applyNumberFormat="0" applyFill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40" fillId="24" borderId="0" applyNumberFormat="0" applyBorder="0" applyAlignment="0" applyProtection="0"/>
    <xf numFmtId="0" fontId="5" fillId="0" borderId="0"/>
    <xf numFmtId="0" fontId="41" fillId="0" borderId="0"/>
    <xf numFmtId="0" fontId="8" fillId="0" borderId="0"/>
    <xf numFmtId="0" fontId="8" fillId="0" borderId="0"/>
    <xf numFmtId="0" fontId="46" fillId="0" borderId="0"/>
    <xf numFmtId="0" fontId="49" fillId="0" borderId="0"/>
    <xf numFmtId="0" fontId="8" fillId="0" borderId="0"/>
    <xf numFmtId="0" fontId="41" fillId="0" borderId="0"/>
    <xf numFmtId="0" fontId="8" fillId="0" borderId="0"/>
    <xf numFmtId="0" fontId="42" fillId="0" borderId="0"/>
    <xf numFmtId="0" fontId="41" fillId="0" borderId="0"/>
    <xf numFmtId="0" fontId="50" fillId="0" borderId="0"/>
    <xf numFmtId="0" fontId="8" fillId="0" borderId="0"/>
    <xf numFmtId="0" fontId="46" fillId="0" borderId="0"/>
    <xf numFmtId="0" fontId="46" fillId="0" borderId="0"/>
    <xf numFmtId="0" fontId="41" fillId="0" borderId="0"/>
    <xf numFmtId="0" fontId="8" fillId="0" borderId="0"/>
    <xf numFmtId="0" fontId="8" fillId="0" borderId="0"/>
    <xf numFmtId="0" fontId="46" fillId="0" borderId="0"/>
    <xf numFmtId="0" fontId="41" fillId="0" borderId="0"/>
    <xf numFmtId="0" fontId="8" fillId="0" borderId="0"/>
    <xf numFmtId="0" fontId="5" fillId="0" borderId="0"/>
    <xf numFmtId="0" fontId="41" fillId="0" borderId="0"/>
    <xf numFmtId="0" fontId="5" fillId="0" borderId="0"/>
    <xf numFmtId="0" fontId="8" fillId="25" borderId="1" applyNumberFormat="0" applyFont="0" applyAlignment="0" applyProtection="0"/>
    <xf numFmtId="0" fontId="8" fillId="25" borderId="1" applyNumberFormat="0" applyFont="0" applyAlignment="0" applyProtection="0"/>
    <xf numFmtId="0" fontId="8" fillId="25" borderId="1" applyNumberFormat="0" applyFont="0" applyAlignment="0" applyProtection="0"/>
    <xf numFmtId="0" fontId="8" fillId="25" borderId="1" applyNumberFormat="0" applyFont="0" applyAlignment="0" applyProtection="0"/>
    <xf numFmtId="0" fontId="8" fillId="25" borderId="1" applyNumberFormat="0" applyFont="0" applyAlignment="0" applyProtection="0"/>
    <xf numFmtId="0" fontId="28" fillId="25" borderId="1" applyNumberFormat="0" applyFont="0" applyAlignment="0" applyProtection="0"/>
    <xf numFmtId="0" fontId="24" fillId="22" borderId="10" applyNumberFormat="0" applyAlignment="0" applyProtection="0"/>
    <xf numFmtId="0" fontId="24" fillId="22" borderId="10" applyNumberFormat="0" applyAlignment="0" applyProtection="0"/>
    <xf numFmtId="0" fontId="24" fillId="22" borderId="10" applyNumberFormat="0" applyAlignment="0" applyProtection="0"/>
    <xf numFmtId="0" fontId="43" fillId="22" borderId="10" applyNumberFormat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44" fillId="0" borderId="11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6" fillId="34" borderId="0" applyNumberFormat="0" applyBorder="0" applyAlignment="0" applyProtection="0"/>
    <xf numFmtId="0" fontId="46" fillId="38" borderId="0" applyNumberFormat="0" applyBorder="0" applyAlignment="0" applyProtection="0"/>
    <xf numFmtId="0" fontId="46" fillId="42" borderId="0" applyNumberFormat="0" applyBorder="0" applyAlignment="0" applyProtection="0"/>
    <xf numFmtId="0" fontId="46" fillId="46" borderId="0" applyNumberFormat="0" applyBorder="0" applyAlignment="0" applyProtection="0"/>
    <xf numFmtId="0" fontId="46" fillId="50" borderId="0" applyNumberFormat="0" applyBorder="0" applyAlignment="0" applyProtection="0"/>
    <xf numFmtId="0" fontId="46" fillId="54" borderId="0" applyNumberFormat="0" applyBorder="0" applyAlignment="0" applyProtection="0"/>
    <xf numFmtId="0" fontId="46" fillId="35" borderId="0" applyNumberFormat="0" applyBorder="0" applyAlignment="0" applyProtection="0"/>
    <xf numFmtId="0" fontId="46" fillId="39" borderId="0" applyNumberFormat="0" applyBorder="0" applyAlignment="0" applyProtection="0"/>
    <xf numFmtId="0" fontId="46" fillId="43" borderId="0" applyNumberFormat="0" applyBorder="0" applyAlignment="0" applyProtection="0"/>
    <xf numFmtId="0" fontId="46" fillId="47" borderId="0" applyNumberFormat="0" applyBorder="0" applyAlignment="0" applyProtection="0"/>
    <xf numFmtId="0" fontId="46" fillId="51" borderId="0" applyNumberFormat="0" applyBorder="0" applyAlignment="0" applyProtection="0"/>
    <xf numFmtId="0" fontId="46" fillId="55" borderId="0" applyNumberFormat="0" applyBorder="0" applyAlignment="0" applyProtection="0"/>
    <xf numFmtId="0" fontId="67" fillId="36" borderId="0" applyNumberFormat="0" applyBorder="0" applyAlignment="0" applyProtection="0"/>
    <xf numFmtId="0" fontId="67" fillId="40" borderId="0" applyNumberFormat="0" applyBorder="0" applyAlignment="0" applyProtection="0"/>
    <xf numFmtId="0" fontId="67" fillId="44" borderId="0" applyNumberFormat="0" applyBorder="0" applyAlignment="0" applyProtection="0"/>
    <xf numFmtId="0" fontId="67" fillId="48" borderId="0" applyNumberFormat="0" applyBorder="0" applyAlignment="0" applyProtection="0"/>
    <xf numFmtId="0" fontId="67" fillId="52" borderId="0" applyNumberFormat="0" applyBorder="0" applyAlignment="0" applyProtection="0"/>
    <xf numFmtId="0" fontId="67" fillId="56" borderId="0" applyNumberFormat="0" applyBorder="0" applyAlignment="0" applyProtection="0"/>
    <xf numFmtId="0" fontId="67" fillId="33" borderId="0" applyNumberFormat="0" applyBorder="0" applyAlignment="0" applyProtection="0"/>
    <xf numFmtId="0" fontId="67" fillId="37" borderId="0" applyNumberFormat="0" applyBorder="0" applyAlignment="0" applyProtection="0"/>
    <xf numFmtId="0" fontId="67" fillId="41" borderId="0" applyNumberFormat="0" applyBorder="0" applyAlignment="0" applyProtection="0"/>
    <xf numFmtId="0" fontId="67" fillId="45" borderId="0" applyNumberFormat="0" applyBorder="0" applyAlignment="0" applyProtection="0"/>
    <xf numFmtId="0" fontId="67" fillId="49" borderId="0" applyNumberFormat="0" applyBorder="0" applyAlignment="0" applyProtection="0"/>
    <xf numFmtId="0" fontId="67" fillId="53" borderId="0" applyNumberFormat="0" applyBorder="0" applyAlignment="0" applyProtection="0"/>
    <xf numFmtId="0" fontId="57" fillId="27" borderId="0" applyNumberFormat="0" applyBorder="0" applyAlignment="0" applyProtection="0"/>
    <xf numFmtId="0" fontId="61" fillId="30" borderId="15" applyNumberFormat="0" applyAlignment="0" applyProtection="0"/>
    <xf numFmtId="0" fontId="63" fillId="31" borderId="18" applyNumberFormat="0" applyAlignment="0" applyProtection="0"/>
    <xf numFmtId="0" fontId="65" fillId="0" borderId="0" applyNumberFormat="0" applyFill="0" applyBorder="0" applyAlignment="0" applyProtection="0"/>
    <xf numFmtId="0" fontId="56" fillId="26" borderId="0" applyNumberFormat="0" applyBorder="0" applyAlignment="0" applyProtection="0"/>
    <xf numFmtId="0" fontId="53" fillId="0" borderId="12" applyNumberFormat="0" applyFill="0" applyAlignment="0" applyProtection="0"/>
    <xf numFmtId="0" fontId="54" fillId="0" borderId="13" applyNumberFormat="0" applyFill="0" applyAlignment="0" applyProtection="0"/>
    <xf numFmtId="0" fontId="55" fillId="0" borderId="14" applyNumberFormat="0" applyFill="0" applyAlignment="0" applyProtection="0"/>
    <xf numFmtId="0" fontId="55" fillId="0" borderId="0" applyNumberFormat="0" applyFill="0" applyBorder="0" applyAlignment="0" applyProtection="0"/>
    <xf numFmtId="0" fontId="59" fillId="29" borderId="15" applyNumberFormat="0" applyAlignment="0" applyProtection="0"/>
    <xf numFmtId="0" fontId="62" fillId="0" borderId="17" applyNumberFormat="0" applyFill="0" applyAlignment="0" applyProtection="0"/>
    <xf numFmtId="0" fontId="58" fillId="28" borderId="0" applyNumberFormat="0" applyBorder="0" applyAlignment="0" applyProtection="0"/>
    <xf numFmtId="0" fontId="46" fillId="32" borderId="19" applyNumberFormat="0" applyFont="0" applyAlignment="0" applyProtection="0"/>
    <xf numFmtId="0" fontId="60" fillId="30" borderId="16" applyNumberFormat="0" applyAlignment="0" applyProtection="0"/>
    <xf numFmtId="0" fontId="66" fillId="0" borderId="20" applyNumberFormat="0" applyFill="0" applyAlignment="0" applyProtection="0"/>
    <xf numFmtId="0" fontId="64" fillId="0" borderId="0" applyNumberFormat="0" applyFill="0" applyBorder="0" applyAlignment="0" applyProtection="0"/>
    <xf numFmtId="0" fontId="3" fillId="0" borderId="0"/>
    <xf numFmtId="0" fontId="47" fillId="0" borderId="0" applyNumberFormat="0" applyFill="0" applyBorder="0" applyAlignment="0" applyProtection="0"/>
    <xf numFmtId="0" fontId="5" fillId="0" borderId="0"/>
    <xf numFmtId="0" fontId="14" fillId="22" borderId="22" applyNumberFormat="0" applyAlignment="0" applyProtection="0"/>
    <xf numFmtId="0" fontId="14" fillId="22" borderId="22" applyNumberFormat="0" applyAlignment="0" applyProtection="0"/>
    <xf numFmtId="0" fontId="14" fillId="22" borderId="22" applyNumberFormat="0" applyAlignment="0" applyProtection="0"/>
    <xf numFmtId="0" fontId="31" fillId="22" borderId="22" applyNumberFormat="0" applyAlignment="0" applyProtection="0"/>
    <xf numFmtId="0" fontId="21" fillId="9" borderId="22" applyNumberFormat="0" applyAlignment="0" applyProtection="0"/>
    <xf numFmtId="0" fontId="21" fillId="9" borderId="22" applyNumberFormat="0" applyAlignment="0" applyProtection="0"/>
    <xf numFmtId="0" fontId="21" fillId="9" borderId="22" applyNumberFormat="0" applyAlignment="0" applyProtection="0"/>
    <xf numFmtId="0" fontId="38" fillId="9" borderId="22" applyNumberFormat="0" applyAlignment="0" applyProtection="0"/>
    <xf numFmtId="0" fontId="8" fillId="25" borderId="21" applyNumberFormat="0" applyFont="0" applyAlignment="0" applyProtection="0"/>
    <xf numFmtId="0" fontId="8" fillId="25" borderId="21" applyNumberFormat="0" applyFont="0" applyAlignment="0" applyProtection="0"/>
    <xf numFmtId="0" fontId="8" fillId="25" borderId="21" applyNumberFormat="0" applyFont="0" applyAlignment="0" applyProtection="0"/>
    <xf numFmtId="0" fontId="8" fillId="25" borderId="21" applyNumberFormat="0" applyFont="0" applyAlignment="0" applyProtection="0"/>
    <xf numFmtId="0" fontId="8" fillId="25" borderId="21" applyNumberFormat="0" applyFont="0" applyAlignment="0" applyProtection="0"/>
    <xf numFmtId="0" fontId="28" fillId="25" borderId="21" applyNumberFormat="0" applyFont="0" applyAlignment="0" applyProtection="0"/>
    <xf numFmtId="0" fontId="24" fillId="22" borderId="23" applyNumberFormat="0" applyAlignment="0" applyProtection="0"/>
    <xf numFmtId="0" fontId="24" fillId="22" borderId="23" applyNumberFormat="0" applyAlignment="0" applyProtection="0"/>
    <xf numFmtId="0" fontId="24" fillId="22" borderId="23" applyNumberFormat="0" applyAlignment="0" applyProtection="0"/>
    <xf numFmtId="0" fontId="43" fillId="22" borderId="23" applyNumberFormat="0" applyAlignment="0" applyProtection="0"/>
    <xf numFmtId="0" fontId="26" fillId="0" borderId="24" applyNumberFormat="0" applyFill="0" applyAlignment="0" applyProtection="0"/>
    <xf numFmtId="0" fontId="26" fillId="0" borderId="24" applyNumberFormat="0" applyFill="0" applyAlignment="0" applyProtection="0"/>
    <xf numFmtId="0" fontId="26" fillId="0" borderId="24" applyNumberFormat="0" applyFill="0" applyAlignment="0" applyProtection="0"/>
    <xf numFmtId="0" fontId="44" fillId="0" borderId="24" applyNumberFormat="0" applyFill="0" applyAlignment="0" applyProtection="0"/>
    <xf numFmtId="0" fontId="78" fillId="0" borderId="0"/>
    <xf numFmtId="0" fontId="72" fillId="0" borderId="0" applyNumberFormat="0" applyFill="0" applyBorder="0" applyAlignment="0" applyProtection="0"/>
    <xf numFmtId="0" fontId="80" fillId="0" borderId="12" applyNumberFormat="0" applyFill="0" applyBorder="0" applyProtection="0">
      <alignment vertical="center"/>
    </xf>
    <xf numFmtId="0" fontId="81" fillId="0" borderId="0">
      <alignment vertical="center"/>
      <protection locked="0"/>
    </xf>
    <xf numFmtId="0" fontId="81" fillId="0" borderId="0">
      <alignment vertical="center"/>
      <protection locked="0"/>
    </xf>
    <xf numFmtId="0" fontId="81" fillId="2" borderId="0">
      <alignment vertical="center"/>
      <protection locked="0"/>
    </xf>
    <xf numFmtId="43" fontId="5" fillId="0" borderId="0" applyFont="0" applyFill="0" applyBorder="0" applyAlignment="0" applyProtection="0"/>
    <xf numFmtId="166" fontId="8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83" fillId="0" borderId="0" applyNumberFormat="0" applyFont="0" applyFill="0" applyBorder="0" applyAlignment="0" applyProtection="0"/>
    <xf numFmtId="0" fontId="83" fillId="0" borderId="0" applyNumberFormat="0" applyFill="0" applyBorder="0" applyAlignment="0" applyProtection="0"/>
    <xf numFmtId="0" fontId="5" fillId="0" borderId="0"/>
    <xf numFmtId="0" fontId="5" fillId="0" borderId="0"/>
    <xf numFmtId="0" fontId="46" fillId="0" borderId="0"/>
    <xf numFmtId="0" fontId="50" fillId="0" borderId="0"/>
    <xf numFmtId="0" fontId="82" fillId="0" borderId="0"/>
    <xf numFmtId="0" fontId="50" fillId="0" borderId="0"/>
    <xf numFmtId="0" fontId="8" fillId="0" borderId="0"/>
    <xf numFmtId="0" fontId="41" fillId="0" borderId="0"/>
    <xf numFmtId="0" fontId="41" fillId="0" borderId="0"/>
    <xf numFmtId="0" fontId="84" fillId="0" borderId="0"/>
    <xf numFmtId="0" fontId="8" fillId="0" borderId="0"/>
    <xf numFmtId="0" fontId="8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4" fillId="0" borderId="0"/>
    <xf numFmtId="0" fontId="84" fillId="0" borderId="0"/>
    <xf numFmtId="0" fontId="5" fillId="0" borderId="0"/>
    <xf numFmtId="41" fontId="46" fillId="0" borderId="26"/>
    <xf numFmtId="167" fontId="85" fillId="2" borderId="0"/>
    <xf numFmtId="0" fontId="75" fillId="57" borderId="27" applyNumberFormat="0" applyProtection="0">
      <alignment vertical="center"/>
    </xf>
    <xf numFmtId="0" fontId="6" fillId="58" borderId="25"/>
  </cellStyleXfs>
  <cellXfs count="129">
    <xf numFmtId="0" fontId="0" fillId="0" borderId="0" xfId="0"/>
    <xf numFmtId="0" fontId="0" fillId="2" borderId="0" xfId="0" applyFill="1"/>
    <xf numFmtId="0" fontId="10" fillId="2" borderId="0" xfId="0" applyFont="1" applyFill="1"/>
    <xf numFmtId="0" fontId="6" fillId="2" borderId="0" xfId="0" applyFont="1" applyFill="1"/>
    <xf numFmtId="0" fontId="0" fillId="2" borderId="0" xfId="0" applyFont="1" applyFill="1"/>
    <xf numFmtId="0" fontId="71" fillId="2" borderId="0" xfId="0" applyFont="1" applyFill="1"/>
    <xf numFmtId="0" fontId="76" fillId="2" borderId="0" xfId="0" applyFont="1" applyFill="1"/>
    <xf numFmtId="0" fontId="76" fillId="2" borderId="0" xfId="0" applyFont="1" applyFill="1" applyAlignment="1">
      <alignment vertical="top" wrapText="1"/>
    </xf>
    <xf numFmtId="0" fontId="77" fillId="2" borderId="0" xfId="244" applyFont="1" applyFill="1"/>
    <xf numFmtId="0" fontId="0" fillId="0" borderId="0" xfId="0" applyFill="1"/>
    <xf numFmtId="0" fontId="0" fillId="0" borderId="0" xfId="0"/>
    <xf numFmtId="0" fontId="7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10" fillId="2" borderId="0" xfId="0" applyFont="1" applyFill="1" applyBorder="1" applyAlignment="1" applyProtection="1">
      <protection locked="0"/>
    </xf>
    <xf numFmtId="0" fontId="0" fillId="2" borderId="0" xfId="0" applyFill="1" applyBorder="1" applyProtection="1">
      <protection locked="0"/>
    </xf>
    <xf numFmtId="0" fontId="7" fillId="2" borderId="0" xfId="0" applyFont="1" applyFill="1" applyBorder="1" applyProtection="1">
      <protection locked="0"/>
    </xf>
    <xf numFmtId="0" fontId="0" fillId="2" borderId="0" xfId="0" applyFill="1" applyBorder="1" applyAlignment="1" applyProtection="1">
      <alignment vertical="top" wrapText="1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6" fillId="2" borderId="0" xfId="0" applyFon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0" xfId="0" applyFill="1" applyProtection="1"/>
    <xf numFmtId="0" fontId="7" fillId="2" borderId="0" xfId="0" applyFont="1" applyFill="1" applyProtection="1"/>
    <xf numFmtId="0" fontId="10" fillId="2" borderId="0" xfId="0" applyFont="1" applyFill="1" applyProtection="1">
      <protection locked="0"/>
    </xf>
    <xf numFmtId="0" fontId="8" fillId="2" borderId="3" xfId="0" applyFont="1" applyFill="1" applyBorder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alignment horizontal="right" vertical="center"/>
      <protection locked="0"/>
    </xf>
    <xf numFmtId="164" fontId="0" fillId="2" borderId="0" xfId="0" applyNumberFormat="1" applyFill="1" applyBorder="1" applyAlignment="1" applyProtection="1">
      <alignment horizontal="right" vertical="center"/>
      <protection locked="0"/>
    </xf>
    <xf numFmtId="0" fontId="73" fillId="2" borderId="0" xfId="0" applyFont="1" applyFill="1" applyProtection="1">
      <protection locked="0"/>
    </xf>
    <xf numFmtId="0" fontId="0" fillId="2" borderId="0" xfId="0" applyFill="1" applyBorder="1" applyAlignment="1" applyProtection="1">
      <alignment vertical="center"/>
      <protection locked="0"/>
    </xf>
    <xf numFmtId="164" fontId="0" fillId="2" borderId="0" xfId="0" applyNumberFormat="1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6" fillId="2" borderId="28" xfId="0" applyFont="1" applyFill="1" applyBorder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0" fillId="0" borderId="0" xfId="0" applyAlignment="1">
      <alignment horizontal="left"/>
    </xf>
    <xf numFmtId="0" fontId="10" fillId="2" borderId="0" xfId="0" applyFont="1" applyFill="1" applyBorder="1" applyAlignment="1" applyProtection="1">
      <alignment vertical="center"/>
      <protection locked="0"/>
    </xf>
    <xf numFmtId="0" fontId="73" fillId="2" borderId="0" xfId="0" applyFont="1" applyFill="1" applyBorder="1" applyAlignment="1" applyProtection="1">
      <alignment horizontal="left" vertical="center"/>
      <protection locked="0"/>
    </xf>
    <xf numFmtId="0" fontId="69" fillId="2" borderId="0" xfId="0" applyFont="1" applyFill="1" applyAlignment="1" applyProtection="1">
      <alignment vertical="center"/>
      <protection locked="0"/>
    </xf>
    <xf numFmtId="0" fontId="70" fillId="2" borderId="0" xfId="0" applyFont="1" applyFill="1" applyBorder="1" applyAlignment="1" applyProtection="1">
      <alignment vertical="center"/>
      <protection locked="0"/>
    </xf>
    <xf numFmtId="0" fontId="0" fillId="2" borderId="0" xfId="0" applyFill="1" applyAlignment="1">
      <alignment vertical="center"/>
    </xf>
    <xf numFmtId="0" fontId="0" fillId="2" borderId="0" xfId="0" applyFont="1" applyFill="1" applyAlignment="1">
      <alignment vertical="center"/>
    </xf>
    <xf numFmtId="165" fontId="0" fillId="2" borderId="0" xfId="0" applyNumberFormat="1" applyFont="1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7" fillId="2" borderId="0" xfId="0" applyFont="1" applyFill="1" applyBorder="1" applyAlignment="1" applyProtection="1">
      <alignment vertical="center"/>
      <protection locked="0"/>
    </xf>
    <xf numFmtId="0" fontId="0" fillId="2" borderId="0" xfId="0" applyFill="1" applyBorder="1" applyAlignment="1">
      <alignment vertical="center"/>
    </xf>
    <xf numFmtId="165" fontId="0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right" vertical="center"/>
      <protection locked="0"/>
    </xf>
    <xf numFmtId="0" fontId="0" fillId="59" borderId="2" xfId="0" applyFill="1" applyBorder="1" applyAlignment="1" applyProtection="1">
      <alignment vertical="center"/>
      <protection locked="0"/>
    </xf>
    <xf numFmtId="0" fontId="69" fillId="2" borderId="0" xfId="0" applyFont="1" applyFill="1" applyAlignment="1">
      <alignment vertical="center"/>
    </xf>
    <xf numFmtId="0" fontId="0" fillId="2" borderId="3" xfId="0" applyFill="1" applyBorder="1" applyAlignment="1" applyProtection="1">
      <alignment vertical="center"/>
      <protection locked="0"/>
    </xf>
    <xf numFmtId="164" fontId="0" fillId="2" borderId="3" xfId="0" applyNumberFormat="1" applyFill="1" applyBorder="1" applyAlignment="1" applyProtection="1">
      <alignment horizontal="right" vertical="center"/>
      <protection locked="0"/>
    </xf>
    <xf numFmtId="0" fontId="73" fillId="2" borderId="0" xfId="0" applyFont="1" applyFill="1" applyAlignment="1" applyProtection="1">
      <alignment horizontal="left" vertical="center"/>
      <protection locked="0"/>
    </xf>
    <xf numFmtId="0" fontId="6" fillId="2" borderId="0" xfId="0" applyFont="1" applyFill="1" applyBorder="1" applyAlignment="1">
      <alignment vertical="center"/>
    </xf>
    <xf numFmtId="0" fontId="0" fillId="2" borderId="0" xfId="0" applyFill="1" applyBorder="1" applyAlignment="1" applyProtection="1">
      <alignment vertical="center" wrapText="1"/>
      <protection locked="0"/>
    </xf>
    <xf numFmtId="0" fontId="51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28" xfId="0" applyFont="1" applyFill="1" applyBorder="1" applyAlignment="1" applyProtection="1">
      <alignment horizontal="center" vertical="center"/>
      <protection locked="0"/>
    </xf>
    <xf numFmtId="0" fontId="6" fillId="59" borderId="0" xfId="0" applyFont="1" applyFill="1" applyBorder="1" applyAlignment="1" applyProtection="1">
      <alignment horizontal="left" vertical="center"/>
      <protection locked="0"/>
    </xf>
    <xf numFmtId="0" fontId="6" fillId="59" borderId="0" xfId="0" applyFont="1" applyFill="1" applyBorder="1" applyAlignment="1" applyProtection="1">
      <alignment horizontal="right" vertical="center"/>
      <protection locked="0"/>
    </xf>
    <xf numFmtId="164" fontId="6" fillId="59" borderId="0" xfId="0" applyNumberFormat="1" applyFont="1" applyFill="1" applyBorder="1" applyAlignment="1" applyProtection="1">
      <alignment horizontal="right" vertical="center"/>
      <protection locked="0"/>
    </xf>
    <xf numFmtId="11" fontId="0" fillId="0" borderId="0" xfId="0" applyNumberFormat="1" applyFill="1"/>
    <xf numFmtId="0" fontId="0" fillId="2" borderId="0" xfId="0" applyFill="1" applyBorder="1" applyProtection="1"/>
    <xf numFmtId="0" fontId="8" fillId="2" borderId="0" xfId="0" applyFont="1" applyFill="1" applyProtection="1"/>
    <xf numFmtId="0" fontId="73" fillId="2" borderId="0" xfId="0" applyFont="1" applyFill="1" applyProtection="1"/>
    <xf numFmtId="165" fontId="0" fillId="2" borderId="0" xfId="0" applyNumberFormat="1" applyFill="1" applyProtection="1"/>
    <xf numFmtId="0" fontId="7" fillId="2" borderId="0" xfId="0" applyFont="1" applyFill="1" applyBorder="1" applyProtection="1"/>
    <xf numFmtId="11" fontId="0" fillId="0" borderId="0" xfId="0" applyNumberFormat="1"/>
    <xf numFmtId="0" fontId="0" fillId="59" borderId="2" xfId="0" applyFill="1" applyBorder="1" applyProtection="1">
      <protection locked="0"/>
    </xf>
    <xf numFmtId="0" fontId="0" fillId="59" borderId="2" xfId="0" applyFill="1" applyBorder="1" applyAlignment="1" applyProtection="1">
      <alignment horizontal="left"/>
      <protection locked="0"/>
    </xf>
    <xf numFmtId="0" fontId="0" fillId="59" borderId="2" xfId="0" applyFill="1" applyBorder="1" applyAlignment="1" applyProtection="1">
      <alignment horizontal="right" vertical="center"/>
      <protection locked="0"/>
    </xf>
    <xf numFmtId="0" fontId="0" fillId="59" borderId="2" xfId="0" applyFill="1" applyBorder="1" applyAlignment="1" applyProtection="1">
      <alignment horizontal="left" vertical="top"/>
      <protection locked="0"/>
    </xf>
    <xf numFmtId="0" fontId="0" fillId="59" borderId="2" xfId="0" applyFill="1" applyBorder="1" applyAlignment="1" applyProtection="1">
      <alignment vertical="top" wrapText="1"/>
      <protection locked="0"/>
    </xf>
    <xf numFmtId="0" fontId="68" fillId="59" borderId="2" xfId="0" applyFont="1" applyFill="1" applyBorder="1" applyAlignment="1" applyProtection="1">
      <alignment horizontal="right" vertical="center"/>
      <protection locked="0"/>
    </xf>
    <xf numFmtId="0" fontId="76" fillId="2" borderId="0" xfId="0" applyFont="1" applyFill="1" applyAlignment="1">
      <alignment vertical="top"/>
    </xf>
    <xf numFmtId="0" fontId="73" fillId="2" borderId="0" xfId="0" applyFont="1" applyFill="1" applyAlignment="1" applyProtection="1">
      <alignment vertical="center"/>
      <protection locked="0"/>
    </xf>
    <xf numFmtId="0" fontId="73" fillId="2" borderId="0" xfId="0" applyFon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6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86" fillId="0" borderId="0" xfId="0" applyFont="1" applyAlignment="1">
      <alignment vertical="center"/>
    </xf>
    <xf numFmtId="0" fontId="6" fillId="2" borderId="3" xfId="0" applyFont="1" applyFill="1" applyBorder="1" applyAlignment="1" applyProtection="1">
      <alignment horizontal="left"/>
      <protection locked="0"/>
    </xf>
    <xf numFmtId="0" fontId="6" fillId="2" borderId="3" xfId="0" applyFont="1" applyFill="1" applyBorder="1" applyProtection="1">
      <protection locked="0"/>
    </xf>
    <xf numFmtId="0" fontId="6" fillId="2" borderId="3" xfId="0" applyFont="1" applyFill="1" applyBorder="1" applyAlignment="1" applyProtection="1">
      <alignment horizontal="right" vertical="center"/>
      <protection locked="0"/>
    </xf>
    <xf numFmtId="0" fontId="7" fillId="2" borderId="0" xfId="0" applyFont="1" applyFill="1" applyAlignment="1" applyProtection="1">
      <alignment vertical="center"/>
      <protection locked="0"/>
    </xf>
    <xf numFmtId="164" fontId="7" fillId="2" borderId="0" xfId="0" applyNumberFormat="1" applyFont="1" applyFill="1" applyBorder="1" applyAlignment="1" applyProtection="1">
      <alignment horizontal="right" vertical="center"/>
      <protection locked="0"/>
    </xf>
    <xf numFmtId="164" fontId="7" fillId="2" borderId="0" xfId="0" applyNumberFormat="1" applyFont="1" applyFill="1" applyBorder="1" applyAlignment="1" applyProtection="1">
      <alignment vertical="center"/>
      <protection locked="0"/>
    </xf>
    <xf numFmtId="0" fontId="0" fillId="2" borderId="0" xfId="0" applyFont="1" applyFill="1" applyBorder="1" applyAlignment="1">
      <alignment vertical="center"/>
    </xf>
    <xf numFmtId="164" fontId="0" fillId="2" borderId="0" xfId="0" applyNumberFormat="1" applyFont="1" applyFill="1" applyBorder="1" applyAlignment="1">
      <alignment vertical="center"/>
    </xf>
    <xf numFmtId="0" fontId="0" fillId="0" borderId="0" xfId="0" applyFont="1"/>
    <xf numFmtId="0" fontId="0" fillId="0" borderId="0" xfId="0" applyProtection="1"/>
    <xf numFmtId="0" fontId="9" fillId="2" borderId="0" xfId="0" applyFont="1" applyFill="1" applyBorder="1" applyAlignment="1" applyProtection="1"/>
    <xf numFmtId="0" fontId="9" fillId="2" borderId="0" xfId="0" applyFont="1" applyFill="1" applyBorder="1" applyProtection="1"/>
    <xf numFmtId="0" fontId="8" fillId="2" borderId="0" xfId="0" applyFont="1" applyFill="1" applyAlignment="1" applyProtection="1">
      <alignment horizontal="right"/>
    </xf>
    <xf numFmtId="0" fontId="75" fillId="2" borderId="0" xfId="0" applyFont="1" applyFill="1" applyBorder="1" applyAlignment="1" applyProtection="1">
      <protection locked="0"/>
    </xf>
    <xf numFmtId="0" fontId="75" fillId="2" borderId="0" xfId="0" applyFont="1" applyFill="1" applyBorder="1" applyProtection="1">
      <protection locked="0"/>
    </xf>
    <xf numFmtId="0" fontId="7" fillId="2" borderId="0" xfId="0" applyFont="1" applyFill="1" applyAlignment="1" applyProtection="1">
      <alignment horizontal="right"/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</xf>
    <xf numFmtId="0" fontId="8" fillId="2" borderId="0" xfId="0" applyFont="1" applyFill="1" applyBorder="1" applyProtection="1"/>
    <xf numFmtId="0" fontId="6" fillId="2" borderId="0" xfId="0" applyFont="1" applyFill="1" applyBorder="1" applyAlignment="1" applyProtection="1"/>
    <xf numFmtId="0" fontId="4" fillId="2" borderId="0" xfId="243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right"/>
    </xf>
    <xf numFmtId="0" fontId="4" fillId="2" borderId="0" xfId="243" applyFont="1" applyFill="1" applyBorder="1" applyAlignment="1" applyProtection="1">
      <alignment wrapText="1"/>
    </xf>
    <xf numFmtId="0" fontId="4" fillId="2" borderId="0" xfId="243" applyFont="1" applyFill="1" applyBorder="1" applyAlignment="1" applyProtection="1">
      <alignment horizontal="right" wrapText="1"/>
    </xf>
    <xf numFmtId="1" fontId="0" fillId="2" borderId="0" xfId="0" applyNumberFormat="1" applyFill="1" applyBorder="1" applyAlignment="1" applyProtection="1">
      <alignment horizontal="right" vertical="center"/>
    </xf>
    <xf numFmtId="164" fontId="8" fillId="2" borderId="0" xfId="0" applyNumberFormat="1" applyFont="1" applyFill="1" applyBorder="1" applyAlignment="1" applyProtection="1">
      <alignment horizontal="right"/>
    </xf>
    <xf numFmtId="1" fontId="0" fillId="2" borderId="0" xfId="0" applyNumberFormat="1" applyFill="1" applyBorder="1" applyProtection="1"/>
    <xf numFmtId="0" fontId="8" fillId="2" borderId="0" xfId="0" applyFont="1" applyFill="1" applyBorder="1" applyAlignment="1" applyProtection="1">
      <alignment horizontal="left"/>
    </xf>
    <xf numFmtId="0" fontId="8" fillId="2" borderId="0" xfId="0" applyFont="1" applyFill="1" applyBorder="1" applyAlignment="1" applyProtection="1">
      <alignment vertical="top" wrapText="1"/>
    </xf>
    <xf numFmtId="164" fontId="8" fillId="2" borderId="0" xfId="0" applyNumberFormat="1" applyFont="1" applyFill="1" applyBorder="1" applyProtection="1"/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alignment horizontal="right"/>
      <protection locked="0"/>
    </xf>
    <xf numFmtId="0" fontId="71" fillId="2" borderId="0" xfId="0" applyFont="1" applyFill="1" applyAlignment="1">
      <alignment vertical="center"/>
    </xf>
    <xf numFmtId="0" fontId="76" fillId="2" borderId="0" xfId="0" applyFont="1" applyFill="1" applyAlignment="1">
      <alignment horizontal="left" vertical="center" wrapText="1"/>
    </xf>
    <xf numFmtId="0" fontId="76" fillId="2" borderId="0" xfId="0" applyFont="1" applyFill="1" applyAlignment="1">
      <alignment horizontal="left" vertical="top" wrapText="1"/>
    </xf>
    <xf numFmtId="0" fontId="0" fillId="2" borderId="0" xfId="0" applyFont="1" applyFill="1" applyAlignment="1">
      <alignment horizontal="center" vertical="center"/>
    </xf>
    <xf numFmtId="0" fontId="7" fillId="2" borderId="0" xfId="0" applyFont="1" applyFill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47" fillId="2" borderId="0" xfId="244" applyFill="1" applyAlignment="1" applyProtection="1">
      <alignment horizontal="right" vertical="center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74" fillId="2" borderId="0" xfId="0" applyFont="1" applyFill="1" applyAlignment="1" applyProtection="1">
      <alignment horizontal="center" wrapText="1"/>
    </xf>
    <xf numFmtId="171" fontId="76" fillId="2" borderId="0" xfId="0" applyNumberFormat="1" applyFont="1" applyFill="1" applyAlignment="1">
      <alignment horizontal="left"/>
    </xf>
  </cellXfs>
  <cellStyles count="315">
    <cellStyle name="20% - Accent1 2" xfId="2"/>
    <cellStyle name="20% - Accent1 3" xfId="3"/>
    <cellStyle name="20% - Accent1 4" xfId="4"/>
    <cellStyle name="20% - Accent1 5" xfId="5"/>
    <cellStyle name="20% - Accent1 6" xfId="203"/>
    <cellStyle name="20% - Accent2 2" xfId="6"/>
    <cellStyle name="20% - Accent2 3" xfId="7"/>
    <cellStyle name="20% - Accent2 4" xfId="8"/>
    <cellStyle name="20% - Accent2 5" xfId="9"/>
    <cellStyle name="20% - Accent2 6" xfId="204"/>
    <cellStyle name="20% - Accent3 2" xfId="10"/>
    <cellStyle name="20% - Accent3 3" xfId="11"/>
    <cellStyle name="20% - Accent3 4" xfId="12"/>
    <cellStyle name="20% - Accent3 5" xfId="13"/>
    <cellStyle name="20% - Accent3 6" xfId="205"/>
    <cellStyle name="20% - Accent4 2" xfId="14"/>
    <cellStyle name="20% - Accent4 3" xfId="15"/>
    <cellStyle name="20% - Accent4 4" xfId="16"/>
    <cellStyle name="20% - Accent4 5" xfId="17"/>
    <cellStyle name="20% - Accent4 6" xfId="206"/>
    <cellStyle name="20% - Accent5 2" xfId="18"/>
    <cellStyle name="20% - Accent5 3" xfId="19"/>
    <cellStyle name="20% - Accent5 4" xfId="20"/>
    <cellStyle name="20% - Accent5 5" xfId="21"/>
    <cellStyle name="20% - Accent5 6" xfId="207"/>
    <cellStyle name="20% - Accent6 2" xfId="22"/>
    <cellStyle name="20% - Accent6 3" xfId="23"/>
    <cellStyle name="20% - Accent6 4" xfId="24"/>
    <cellStyle name="20% - Accent6 5" xfId="25"/>
    <cellStyle name="20% - Accent6 6" xfId="208"/>
    <cellStyle name="40% - Accent1 2" xfId="26"/>
    <cellStyle name="40% - Accent1 3" xfId="27"/>
    <cellStyle name="40% - Accent1 4" xfId="28"/>
    <cellStyle name="40% - Accent1 5" xfId="29"/>
    <cellStyle name="40% - Accent1 6" xfId="209"/>
    <cellStyle name="40% - Accent2 2" xfId="30"/>
    <cellStyle name="40% - Accent2 3" xfId="31"/>
    <cellStyle name="40% - Accent2 4" xfId="32"/>
    <cellStyle name="40% - Accent2 5" xfId="33"/>
    <cellStyle name="40% - Accent2 6" xfId="210"/>
    <cellStyle name="40% - Accent3 2" xfId="34"/>
    <cellStyle name="40% - Accent3 3" xfId="35"/>
    <cellStyle name="40% - Accent3 4" xfId="36"/>
    <cellStyle name="40% - Accent3 5" xfId="37"/>
    <cellStyle name="40% - Accent3 6" xfId="211"/>
    <cellStyle name="40% - Accent4 2" xfId="38"/>
    <cellStyle name="40% - Accent4 3" xfId="39"/>
    <cellStyle name="40% - Accent4 4" xfId="40"/>
    <cellStyle name="40% - Accent4 5" xfId="41"/>
    <cellStyle name="40% - Accent4 6" xfId="212"/>
    <cellStyle name="40% - Accent5 2" xfId="42"/>
    <cellStyle name="40% - Accent5 3" xfId="43"/>
    <cellStyle name="40% - Accent5 4" xfId="44"/>
    <cellStyle name="40% - Accent5 5" xfId="45"/>
    <cellStyle name="40% - Accent5 6" xfId="213"/>
    <cellStyle name="40% - Accent6 2" xfId="46"/>
    <cellStyle name="40% - Accent6 3" xfId="47"/>
    <cellStyle name="40% - Accent6 4" xfId="48"/>
    <cellStyle name="40% - Accent6 5" xfId="49"/>
    <cellStyle name="40% - Accent6 6" xfId="214"/>
    <cellStyle name="60% - Accent1 2" xfId="50"/>
    <cellStyle name="60% - Accent1 3" xfId="51"/>
    <cellStyle name="60% - Accent1 4" xfId="52"/>
    <cellStyle name="60% - Accent1 5" xfId="53"/>
    <cellStyle name="60% - Accent1 6" xfId="215"/>
    <cellStyle name="60% - Accent2 2" xfId="54"/>
    <cellStyle name="60% - Accent2 3" xfId="55"/>
    <cellStyle name="60% - Accent2 4" xfId="56"/>
    <cellStyle name="60% - Accent2 5" xfId="57"/>
    <cellStyle name="60% - Accent2 6" xfId="216"/>
    <cellStyle name="60% - Accent3 2" xfId="58"/>
    <cellStyle name="60% - Accent3 3" xfId="59"/>
    <cellStyle name="60% - Accent3 4" xfId="60"/>
    <cellStyle name="60% - Accent3 5" xfId="61"/>
    <cellStyle name="60% - Accent3 6" xfId="217"/>
    <cellStyle name="60% - Accent4 2" xfId="62"/>
    <cellStyle name="60% - Accent4 3" xfId="63"/>
    <cellStyle name="60% - Accent4 4" xfId="64"/>
    <cellStyle name="60% - Accent4 5" xfId="65"/>
    <cellStyle name="60% - Accent4 6" xfId="218"/>
    <cellStyle name="60% - Accent5 2" xfId="66"/>
    <cellStyle name="60% - Accent5 3" xfId="67"/>
    <cellStyle name="60% - Accent5 4" xfId="68"/>
    <cellStyle name="60% - Accent5 5" xfId="69"/>
    <cellStyle name="60% - Accent5 6" xfId="219"/>
    <cellStyle name="60% - Accent6 2" xfId="70"/>
    <cellStyle name="60% - Accent6 3" xfId="71"/>
    <cellStyle name="60% - Accent6 4" xfId="72"/>
    <cellStyle name="60% - Accent6 5" xfId="73"/>
    <cellStyle name="60% - Accent6 6" xfId="220"/>
    <cellStyle name="Accent1 2" xfId="74"/>
    <cellStyle name="Accent1 3" xfId="75"/>
    <cellStyle name="Accent1 4" xfId="76"/>
    <cellStyle name="Accent1 5" xfId="77"/>
    <cellStyle name="Accent1 6" xfId="221"/>
    <cellStyle name="Accent2 2" xfId="78"/>
    <cellStyle name="Accent2 3" xfId="79"/>
    <cellStyle name="Accent2 4" xfId="80"/>
    <cellStyle name="Accent2 5" xfId="81"/>
    <cellStyle name="Accent2 6" xfId="222"/>
    <cellStyle name="Accent3 2" xfId="82"/>
    <cellStyle name="Accent3 3" xfId="83"/>
    <cellStyle name="Accent3 4" xfId="84"/>
    <cellStyle name="Accent3 5" xfId="85"/>
    <cellStyle name="Accent3 6" xfId="223"/>
    <cellStyle name="Accent4 2" xfId="86"/>
    <cellStyle name="Accent4 3" xfId="87"/>
    <cellStyle name="Accent4 4" xfId="88"/>
    <cellStyle name="Accent4 5" xfId="89"/>
    <cellStyle name="Accent4 6" xfId="224"/>
    <cellStyle name="Accent5 2" xfId="90"/>
    <cellStyle name="Accent5 3" xfId="91"/>
    <cellStyle name="Accent5 4" xfId="92"/>
    <cellStyle name="Accent5 5" xfId="93"/>
    <cellStyle name="Accent5 6" xfId="225"/>
    <cellStyle name="Accent6 2" xfId="94"/>
    <cellStyle name="Accent6 3" xfId="95"/>
    <cellStyle name="Accent6 4" xfId="96"/>
    <cellStyle name="Accent6 5" xfId="97"/>
    <cellStyle name="Accent6 6" xfId="226"/>
    <cellStyle name="Bad 2" xfId="98"/>
    <cellStyle name="Bad 2 2" xfId="99"/>
    <cellStyle name="Bad 3" xfId="100"/>
    <cellStyle name="Bad 4" xfId="101"/>
    <cellStyle name="Bad 5" xfId="227"/>
    <cellStyle name="Calculation 2" xfId="102"/>
    <cellStyle name="Calculation 2 2" xfId="246"/>
    <cellStyle name="Calculation 3" xfId="103"/>
    <cellStyle name="Calculation 3 2" xfId="247"/>
    <cellStyle name="Calculation 4" xfId="104"/>
    <cellStyle name="Calculation 4 2" xfId="248"/>
    <cellStyle name="Calculation 5" xfId="105"/>
    <cellStyle name="Calculation 5 2" xfId="249"/>
    <cellStyle name="Calculation 6" xfId="228"/>
    <cellStyle name="Caption" xfId="271"/>
    <cellStyle name="Caption 2" xfId="272"/>
    <cellStyle name="Caption 3" xfId="273"/>
    <cellStyle name="Check Cell 2" xfId="106"/>
    <cellStyle name="Check Cell 3" xfId="107"/>
    <cellStyle name="Check Cell 4" xfId="108"/>
    <cellStyle name="Check Cell 5" xfId="109"/>
    <cellStyle name="Check Cell 6" xfId="229"/>
    <cellStyle name="Comma 2" xfId="110"/>
    <cellStyle name="Comma 2 2" xfId="111"/>
    <cellStyle name="Comma 3" xfId="274"/>
    <cellStyle name="Comma 3 2" xfId="275"/>
    <cellStyle name="Comma 4" xfId="276"/>
    <cellStyle name="Comma 5" xfId="277"/>
    <cellStyle name="Comma 6" xfId="278"/>
    <cellStyle name="Comma 7" xfId="279"/>
    <cellStyle name="Comma 8" xfId="280"/>
    <cellStyle name="Comma 9" xfId="281"/>
    <cellStyle name="Currency 2" xfId="282"/>
    <cellStyle name="Currency 2 2" xfId="283"/>
    <cellStyle name="Currency 2 3" xfId="284"/>
    <cellStyle name="Currency 2 4" xfId="285"/>
    <cellStyle name="Currency 2 5" xfId="286"/>
    <cellStyle name="Explanatory Text 2" xfId="112"/>
    <cellStyle name="Explanatory Text 3" xfId="113"/>
    <cellStyle name="Explanatory Text 4" xfId="114"/>
    <cellStyle name="Explanatory Text 5" xfId="115"/>
    <cellStyle name="Explanatory Text 6" xfId="230"/>
    <cellStyle name="Good 2" xfId="116"/>
    <cellStyle name="Good 3" xfId="117"/>
    <cellStyle name="Good 4" xfId="118"/>
    <cellStyle name="Good 5" xfId="119"/>
    <cellStyle name="Good 6" xfId="231"/>
    <cellStyle name="Heading 1 2" xfId="120"/>
    <cellStyle name="Heading 1 3" xfId="121"/>
    <cellStyle name="Heading 1 4" xfId="122"/>
    <cellStyle name="Heading 1 5" xfId="123"/>
    <cellStyle name="Heading 1 6" xfId="232"/>
    <cellStyle name="Heading 1 7" xfId="270"/>
    <cellStyle name="Heading 2 2" xfId="124"/>
    <cellStyle name="Heading 2 3" xfId="125"/>
    <cellStyle name="Heading 2 4" xfId="126"/>
    <cellStyle name="Heading 2 5" xfId="127"/>
    <cellStyle name="Heading 2 6" xfId="233"/>
    <cellStyle name="Heading 3 2" xfId="128"/>
    <cellStyle name="Heading 3 3" xfId="129"/>
    <cellStyle name="Heading 3 4" xfId="130"/>
    <cellStyle name="Heading 3 5" xfId="131"/>
    <cellStyle name="Heading 3 6" xfId="234"/>
    <cellStyle name="Heading 4 2" xfId="132"/>
    <cellStyle name="Heading 4 3" xfId="133"/>
    <cellStyle name="Heading 4 4" xfId="134"/>
    <cellStyle name="Heading 4 5" xfId="135"/>
    <cellStyle name="Heading 4 6" xfId="235"/>
    <cellStyle name="Hyperlink" xfId="244" builtinId="8"/>
    <cellStyle name="Hyperlink 2" xfId="136"/>
    <cellStyle name="Hyperlink 3" xfId="137"/>
    <cellStyle name="Hyperlink 3 2" xfId="138"/>
    <cellStyle name="Hyperlink 4" xfId="139"/>
    <cellStyle name="Hyperlink 5" xfId="287"/>
    <cellStyle name="Hyperlink 6" xfId="288"/>
    <cellStyle name="Hyperlink 7" xfId="289"/>
    <cellStyle name="Input 2" xfId="140"/>
    <cellStyle name="Input 2 2" xfId="250"/>
    <cellStyle name="Input 3" xfId="141"/>
    <cellStyle name="Input 3 2" xfId="251"/>
    <cellStyle name="Input 4" xfId="142"/>
    <cellStyle name="Input 4 2" xfId="252"/>
    <cellStyle name="Input 5" xfId="143"/>
    <cellStyle name="Input 5 2" xfId="253"/>
    <cellStyle name="Input 6" xfId="236"/>
    <cellStyle name="Linked Cell 2" xfId="144"/>
    <cellStyle name="Linked Cell 3" xfId="145"/>
    <cellStyle name="Linked Cell 4" xfId="146"/>
    <cellStyle name="Linked Cell 5" xfId="147"/>
    <cellStyle name="Linked Cell 6" xfId="237"/>
    <cellStyle name="Neutral 2" xfId="148"/>
    <cellStyle name="Neutral 3" xfId="149"/>
    <cellStyle name="Neutral 4" xfId="150"/>
    <cellStyle name="Neutral 5" xfId="151"/>
    <cellStyle name="Neutral 6" xfId="238"/>
    <cellStyle name="Normal" xfId="0" builtinId="0"/>
    <cellStyle name="Normal 10" xfId="290"/>
    <cellStyle name="Normal 11" xfId="291"/>
    <cellStyle name="Normal 12" xfId="292"/>
    <cellStyle name="Normal 13" xfId="293"/>
    <cellStyle name="Normal 14" xfId="294"/>
    <cellStyle name="Normal 2" xfId="152"/>
    <cellStyle name="Normal 2 2" xfId="153"/>
    <cellStyle name="Normal 2 2 2" xfId="154"/>
    <cellStyle name="Normal 2 2 3" xfId="295"/>
    <cellStyle name="Normal 2 3" xfId="155"/>
    <cellStyle name="Normal 2 4" xfId="156"/>
    <cellStyle name="Normal 2 5" xfId="296"/>
    <cellStyle name="Normal 2 6" xfId="297"/>
    <cellStyle name="Normal 3" xfId="157"/>
    <cellStyle name="Normal 3 2" xfId="158"/>
    <cellStyle name="Normal 3 2 2" xfId="159"/>
    <cellStyle name="Normal 3 2 3" xfId="298"/>
    <cellStyle name="Normal 3 3" xfId="160"/>
    <cellStyle name="Normal 3 4" xfId="161"/>
    <cellStyle name="Normal 3 5" xfId="162"/>
    <cellStyle name="Normal 4" xfId="163"/>
    <cellStyle name="Normal 4 2" xfId="164"/>
    <cellStyle name="Normal 4 2 2" xfId="165"/>
    <cellStyle name="Normal 4 2 3" xfId="299"/>
    <cellStyle name="Normal 4 3" xfId="166"/>
    <cellStyle name="Normal 5" xfId="167"/>
    <cellStyle name="Normal 5 2" xfId="168"/>
    <cellStyle name="Normal 5 2 2" xfId="169"/>
    <cellStyle name="Normal 5 2 3" xfId="300"/>
    <cellStyle name="Normal 5 3" xfId="170"/>
    <cellStyle name="Normal 6" xfId="171"/>
    <cellStyle name="Normal 6 2" xfId="172"/>
    <cellStyle name="Normal 6 2 2" xfId="301"/>
    <cellStyle name="Normal 6 3" xfId="173"/>
    <cellStyle name="Normal 6 4" xfId="302"/>
    <cellStyle name="Normal 6 5" xfId="303"/>
    <cellStyle name="Normal 6 6" xfId="304"/>
    <cellStyle name="Normal 7" xfId="174"/>
    <cellStyle name="Normal 7 2" xfId="175"/>
    <cellStyle name="Normal 7 3" xfId="305"/>
    <cellStyle name="Normal 7 4" xfId="306"/>
    <cellStyle name="Normal 7 5" xfId="307"/>
    <cellStyle name="Normal 8" xfId="1"/>
    <cellStyle name="Normal 8 2" xfId="308"/>
    <cellStyle name="Normal 8 3" xfId="309"/>
    <cellStyle name="Normal 8 4" xfId="310"/>
    <cellStyle name="Normal 9" xfId="245"/>
    <cellStyle name="Normal 9 2" xfId="268"/>
    <cellStyle name="Normal_OnlineTables" xfId="243"/>
    <cellStyle name="Note 2" xfId="176"/>
    <cellStyle name="Note 2 2" xfId="177"/>
    <cellStyle name="Note 2 2 2" xfId="255"/>
    <cellStyle name="Note 2 3" xfId="254"/>
    <cellStyle name="Note 3" xfId="178"/>
    <cellStyle name="Note 3 2" xfId="179"/>
    <cellStyle name="Note 3 2 2" xfId="257"/>
    <cellStyle name="Note 3 3" xfId="256"/>
    <cellStyle name="Note 4" xfId="180"/>
    <cellStyle name="Note 4 2" xfId="258"/>
    <cellStyle name="Note 5" xfId="181"/>
    <cellStyle name="Note 5 2" xfId="259"/>
    <cellStyle name="Note 6" xfId="239"/>
    <cellStyle name="NoteStyle" xfId="269"/>
    <cellStyle name="Output 2" xfId="182"/>
    <cellStyle name="Output 2 2" xfId="260"/>
    <cellStyle name="Output 3" xfId="183"/>
    <cellStyle name="Output 3 2" xfId="261"/>
    <cellStyle name="Output 4" xfId="184"/>
    <cellStyle name="Output 4 2" xfId="262"/>
    <cellStyle name="Output 5" xfId="185"/>
    <cellStyle name="Output 5 2" xfId="263"/>
    <cellStyle name="Output 6" xfId="240"/>
    <cellStyle name="Percent 2" xfId="186"/>
    <cellStyle name="Percent 2 2" xfId="187"/>
    <cellStyle name="Percent 2 3" xfId="188"/>
    <cellStyle name="Percent 3" xfId="189"/>
    <cellStyle name="Percent 3 2" xfId="190"/>
    <cellStyle name="Style 1" xfId="311"/>
    <cellStyle name="Style 2" xfId="312"/>
    <cellStyle name="TableHeading" xfId="313"/>
    <cellStyle name="TableSubHeading" xfId="314"/>
    <cellStyle name="Title" xfId="202" builtinId="15" customBuiltin="1"/>
    <cellStyle name="Title 2" xfId="191"/>
    <cellStyle name="Title 3" xfId="192"/>
    <cellStyle name="Title 4" xfId="193"/>
    <cellStyle name="Total 2" xfId="194"/>
    <cellStyle name="Total 2 2" xfId="264"/>
    <cellStyle name="Total 3" xfId="195"/>
    <cellStyle name="Total 3 2" xfId="265"/>
    <cellStyle name="Total 4" xfId="196"/>
    <cellStyle name="Total 4 2" xfId="266"/>
    <cellStyle name="Total 5" xfId="197"/>
    <cellStyle name="Total 5 2" xfId="267"/>
    <cellStyle name="Total 6" xfId="241"/>
    <cellStyle name="Warning Text 2" xfId="198"/>
    <cellStyle name="Warning Text 3" xfId="199"/>
    <cellStyle name="Warning Text 4" xfId="200"/>
    <cellStyle name="Warning Text 5" xfId="201"/>
    <cellStyle name="Warning Text 6" xfId="242"/>
  </cellStyles>
  <dxfs count="0"/>
  <tableStyles count="0" defaultTableStyle="TableStyleMedium2" defaultPivotStyle="PivotStyleLight16"/>
  <colors>
    <mruColors>
      <color rgb="FFEBF7F9"/>
      <color rgb="FFD9EFF3"/>
      <color rgb="FF7F7F7F"/>
      <color rgb="FF2B8CBE"/>
      <color rgb="FF92CDDC"/>
      <color rgb="FFF0F8FA"/>
      <color rgb="FFA6A6A6"/>
      <color rgb="FF23628D"/>
      <color rgb="FFE4F0F8"/>
      <color rgb="FFD4E7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ctrlProps/ctrlProp1.xml><?xml version="1.0" encoding="utf-8"?>
<formControlPr xmlns="http://schemas.microsoft.com/office/spreadsheetml/2009/9/main" objectType="Drop" dropLines="14" dropStyle="combo" dx="16" fmlaLink="$BV$4" fmlaRange="DefinedLists!$B$2:$B$12" noThreeD="1" sel="1" val="0"/>
</file>

<file path=xl/ctrlProps/ctrlProp2.xml><?xml version="1.0" encoding="utf-8"?>
<formControlPr xmlns="http://schemas.microsoft.com/office/spreadsheetml/2009/9/main" objectType="Drop" dropLines="2" dropStyle="combo" dx="16" fmlaLink="$BW$4" fmlaRange="DefinedLists!$B$15:$B$16" noThreeD="1" sel="2" val="0"/>
</file>

<file path=xl/ctrlProps/ctrlProp3.xml><?xml version="1.0" encoding="utf-8"?>
<formControlPr xmlns="http://schemas.microsoft.com/office/spreadsheetml/2009/9/main" objectType="Drop" dropLines="25" dropStyle="combo" dx="16" fmlaLink="$BZ$5" fmlaRange="DefinedLists!$B$92:$B$105" noThreeD="1" sel="1" val="0"/>
</file>

<file path=xl/ctrlProps/ctrlProp4.xml><?xml version="1.0" encoding="utf-8"?>
<formControlPr xmlns="http://schemas.microsoft.com/office/spreadsheetml/2009/9/main" objectType="Drop" dropLines="20" dropStyle="combo" dx="16" fmlaLink="$CC$12" fmlaRange="DefinedLists!$B$20:$B$90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1543051</xdr:colOff>
      <xdr:row>3</xdr:row>
      <xdr:rowOff>158949</xdr:rowOff>
    </xdr:to>
    <xdr:pic>
      <xdr:nvPicPr>
        <xdr:cNvPr id="2" name="Picture 1" title="Ministry of Health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543050" cy="7590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342900</xdr:colOff>
          <xdr:row>53</xdr:row>
          <xdr:rowOff>0</xdr:rowOff>
        </xdr:from>
        <xdr:to>
          <xdr:col>11</xdr:col>
          <xdr:colOff>104775</xdr:colOff>
          <xdr:row>53</xdr:row>
          <xdr:rowOff>0</xdr:rowOff>
        </xdr:to>
        <xdr:sp macro="" textlink="">
          <xdr:nvSpPr>
            <xdr:cNvPr id="120833" name="ComboBox3" hidden="1">
              <a:extLst>
                <a:ext uri="{63B3BB69-23CF-44E3-9099-C40C66FF867C}">
                  <a14:compatExt spid="_x0000_s1208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</xdr:row>
          <xdr:rowOff>19050</xdr:rowOff>
        </xdr:from>
        <xdr:to>
          <xdr:col>6</xdr:col>
          <xdr:colOff>266700</xdr:colOff>
          <xdr:row>2</xdr:row>
          <xdr:rowOff>266700</xdr:rowOff>
        </xdr:to>
        <xdr:sp macro="" textlink="">
          <xdr:nvSpPr>
            <xdr:cNvPr id="120834" name="Drop Down 2" hidden="1">
              <a:extLst>
                <a:ext uri="{63B3BB69-23CF-44E3-9099-C40C66FF867C}">
                  <a14:compatExt spid="_x0000_s1208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571500</xdr:colOff>
          <xdr:row>2</xdr:row>
          <xdr:rowOff>9525</xdr:rowOff>
        </xdr:from>
        <xdr:to>
          <xdr:col>11</xdr:col>
          <xdr:colOff>466725</xdr:colOff>
          <xdr:row>2</xdr:row>
          <xdr:rowOff>257175</xdr:rowOff>
        </xdr:to>
        <xdr:sp macro="" textlink="">
          <xdr:nvSpPr>
            <xdr:cNvPr id="120835" name="Drop Down 3" hidden="1">
              <a:extLst>
                <a:ext uri="{63B3BB69-23CF-44E3-9099-C40C66FF867C}">
                  <a14:compatExt spid="_x0000_s1208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1</xdr:row>
          <xdr:rowOff>180975</xdr:rowOff>
        </xdr:from>
        <xdr:to>
          <xdr:col>5</xdr:col>
          <xdr:colOff>161925</xdr:colOff>
          <xdr:row>3</xdr:row>
          <xdr:rowOff>47625</xdr:rowOff>
        </xdr:to>
        <xdr:sp macro="" textlink="">
          <xdr:nvSpPr>
            <xdr:cNvPr id="55301" name="Drop Down 5" hidden="1">
              <a:extLst>
                <a:ext uri="{63B3BB69-23CF-44E3-9099-C40C66FF867C}">
                  <a14:compatExt spid="_x0000_s55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</xdr:row>
          <xdr:rowOff>66675</xdr:rowOff>
        </xdr:from>
        <xdr:to>
          <xdr:col>7</xdr:col>
          <xdr:colOff>419100</xdr:colOff>
          <xdr:row>3</xdr:row>
          <xdr:rowOff>142875</xdr:rowOff>
        </xdr:to>
        <xdr:sp macro="" textlink="">
          <xdr:nvSpPr>
            <xdr:cNvPr id="56325" name="Drop Down 5" hidden="1">
              <a:extLst>
                <a:ext uri="{63B3BB69-23CF-44E3-9099-C40C66FF867C}">
                  <a14:compatExt spid="_x0000_s56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ata-enquiries@moh.govt.n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5:R31"/>
  <sheetViews>
    <sheetView tabSelected="1" zoomScaleNormal="100" zoomScaleSheetLayoutView="100" workbookViewId="0">
      <selection activeCell="B1" sqref="B1"/>
    </sheetView>
  </sheetViews>
  <sheetFormatPr defaultRowHeight="15.75"/>
  <cols>
    <col min="1" max="1" width="24.28515625" style="2" customWidth="1"/>
    <col min="2" max="2" width="12.7109375" style="1" customWidth="1"/>
    <col min="3" max="3" width="5.5703125" style="1" customWidth="1"/>
    <col min="4" max="16384" width="9.140625" style="1"/>
  </cols>
  <sheetData>
    <row r="5" spans="1:18" ht="12.75">
      <c r="A5" s="3"/>
      <c r="B5" s="4"/>
      <c r="C5" s="4"/>
      <c r="D5" s="4"/>
      <c r="E5" s="4"/>
      <c r="F5" s="4"/>
      <c r="G5" s="4"/>
      <c r="H5" s="4"/>
      <c r="I5" s="4"/>
      <c r="J5" s="4"/>
    </row>
    <row r="6" spans="1:18" s="6" customFormat="1" ht="15">
      <c r="A6" s="5" t="s">
        <v>64</v>
      </c>
      <c r="B6" s="119" t="s">
        <v>375</v>
      </c>
    </row>
    <row r="7" spans="1:18" ht="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8" ht="18" customHeight="1">
      <c r="A8" s="5" t="s">
        <v>65</v>
      </c>
      <c r="B8" s="79" t="s">
        <v>373</v>
      </c>
      <c r="C8" s="7"/>
      <c r="D8" s="7"/>
      <c r="E8" s="7"/>
      <c r="F8" s="7"/>
      <c r="G8" s="7"/>
      <c r="H8" s="7"/>
      <c r="I8" s="7"/>
      <c r="J8" s="7"/>
      <c r="K8" s="7"/>
      <c r="L8" s="7"/>
      <c r="M8" s="6"/>
      <c r="N8" s="6"/>
    </row>
    <row r="9" spans="1:18" ht="15">
      <c r="A9" s="5"/>
      <c r="B9" s="79" t="s">
        <v>1387</v>
      </c>
      <c r="C9" s="79"/>
      <c r="D9" s="79"/>
      <c r="E9" s="79"/>
      <c r="F9" s="79"/>
      <c r="G9" s="79"/>
      <c r="H9" s="79"/>
      <c r="I9" s="79"/>
      <c r="J9" s="7"/>
      <c r="K9" s="7"/>
      <c r="L9" s="7"/>
      <c r="M9" s="6"/>
      <c r="N9" s="6"/>
    </row>
    <row r="10" spans="1:18" ht="15">
      <c r="A10" s="5"/>
      <c r="B10" s="121" t="s">
        <v>1388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</row>
    <row r="11" spans="1:18" ht="15">
      <c r="A11" s="5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</row>
    <row r="12" spans="1:18" ht="15">
      <c r="A12" s="5"/>
      <c r="B12" s="121" t="s">
        <v>374</v>
      </c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</row>
    <row r="13" spans="1:18" ht="15">
      <c r="A13" s="5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</row>
    <row r="14" spans="1:18" ht="15">
      <c r="A14" s="5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</row>
    <row r="15" spans="1:18" ht="15">
      <c r="A15" s="5" t="s">
        <v>67</v>
      </c>
      <c r="B15" s="6" t="s">
        <v>372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8" ht="15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15">
      <c r="A17" s="5" t="s">
        <v>66</v>
      </c>
      <c r="B17" s="128">
        <v>42340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15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15" customHeight="1">
      <c r="A19" s="5" t="s">
        <v>81</v>
      </c>
      <c r="B19" s="120" t="s">
        <v>68</v>
      </c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6"/>
      <c r="N19" s="6"/>
    </row>
    <row r="20" spans="1:14" ht="15">
      <c r="A20" s="5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6"/>
      <c r="N20" s="6"/>
    </row>
    <row r="21" spans="1:14" ht="15">
      <c r="A21" s="5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6"/>
      <c r="N21" s="6"/>
    </row>
    <row r="22" spans="1:14" ht="15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15">
      <c r="A23" s="5"/>
      <c r="B23" s="6" t="s">
        <v>69</v>
      </c>
      <c r="C23" s="6"/>
      <c r="D23" s="6" t="s">
        <v>70</v>
      </c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15">
      <c r="A24" s="5"/>
      <c r="B24" s="6"/>
      <c r="C24" s="6"/>
      <c r="D24" s="6" t="s">
        <v>71</v>
      </c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15">
      <c r="A25" s="5"/>
      <c r="B25" s="6"/>
      <c r="C25" s="6"/>
      <c r="D25" s="6" t="s">
        <v>72</v>
      </c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15">
      <c r="A26" s="5"/>
      <c r="B26" s="6"/>
      <c r="C26" s="6"/>
      <c r="D26" s="6" t="s">
        <v>73</v>
      </c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15">
      <c r="A27" s="5"/>
      <c r="B27" s="6"/>
      <c r="C27" s="6"/>
      <c r="D27" s="6" t="s">
        <v>74</v>
      </c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15">
      <c r="A28" s="5"/>
      <c r="B28" s="6" t="s">
        <v>75</v>
      </c>
      <c r="C28" s="6"/>
      <c r="D28" s="8" t="s">
        <v>76</v>
      </c>
      <c r="E28" s="8"/>
      <c r="F28" s="8"/>
      <c r="G28" s="6"/>
      <c r="H28" s="6"/>
      <c r="I28" s="6"/>
      <c r="J28" s="6"/>
      <c r="K28" s="6"/>
      <c r="L28" s="6"/>
      <c r="M28" s="6"/>
      <c r="N28" s="6"/>
    </row>
    <row r="29" spans="1:14" ht="15">
      <c r="A29" s="5"/>
      <c r="B29" s="6" t="s">
        <v>77</v>
      </c>
      <c r="C29" s="6"/>
      <c r="D29" s="6" t="s">
        <v>78</v>
      </c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15">
      <c r="A30" s="5"/>
      <c r="B30" s="6" t="s">
        <v>79</v>
      </c>
      <c r="C30" s="6"/>
      <c r="D30" s="6" t="s">
        <v>80</v>
      </c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15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</sheetData>
  <mergeCells count="3">
    <mergeCell ref="B19:L21"/>
    <mergeCell ref="B10:R11"/>
    <mergeCell ref="B12:R14"/>
  </mergeCells>
  <hyperlinks>
    <hyperlink ref="D28:F28" r:id="rId1" display="data-enquiries@moh.govt.nz"/>
  </hyperlinks>
  <pageMargins left="0.7" right="0.7" top="0.75" bottom="0.75" header="0.3" footer="0.3"/>
  <pageSetup paperSize="9" scale="74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CG64"/>
  <sheetViews>
    <sheetView zoomScaleNormal="100" zoomScaleSheetLayoutView="100" workbookViewId="0"/>
  </sheetViews>
  <sheetFormatPr defaultRowHeight="12.75"/>
  <cols>
    <col min="1" max="1" width="3.5703125" style="61" customWidth="1"/>
    <col min="2" max="13" width="10.7109375" style="43" customWidth="1"/>
    <col min="14" max="14" width="10.7109375" style="48" customWidth="1"/>
    <col min="15" max="16" width="10.7109375" style="44" customWidth="1"/>
    <col min="17" max="17" width="6.85546875" style="44" customWidth="1"/>
    <col min="18" max="27" width="8" style="44" customWidth="1"/>
    <col min="28" max="38" width="9.140625" style="44"/>
    <col min="39" max="39" width="9.140625" style="45"/>
    <col min="40" max="40" width="7.7109375" style="46" customWidth="1"/>
    <col min="41" max="41" width="8.28515625" style="46" customWidth="1"/>
    <col min="42" max="42" width="9.140625" style="46"/>
    <col min="43" max="51" width="9.140625" style="44"/>
    <col min="55" max="63" width="9.140625" style="95"/>
    <col min="64" max="73" width="9.140625" style="44"/>
    <col min="74" max="74" width="13.7109375" style="61" customWidth="1"/>
    <col min="75" max="85" width="9.140625" style="61"/>
    <col min="86" max="16384" width="9.140625" style="43"/>
  </cols>
  <sheetData>
    <row r="1" spans="1:85" ht="29.25" customHeight="1">
      <c r="A1" s="41"/>
      <c r="B1" s="42" t="s">
        <v>131</v>
      </c>
      <c r="C1" s="41"/>
      <c r="D1" s="41"/>
      <c r="E1" s="41"/>
      <c r="F1" s="41"/>
      <c r="G1" s="41"/>
      <c r="H1" s="41"/>
      <c r="I1" s="41"/>
      <c r="J1" s="24"/>
      <c r="K1" s="41"/>
      <c r="L1" s="41"/>
      <c r="M1" s="24"/>
      <c r="N1" s="29"/>
      <c r="AZ1" s="43"/>
      <c r="BA1" s="43"/>
      <c r="BB1" s="43"/>
      <c r="BC1" s="44"/>
      <c r="BD1" s="44"/>
      <c r="BE1" s="44"/>
      <c r="BF1" s="44"/>
      <c r="BG1" s="44"/>
      <c r="BH1" s="44"/>
      <c r="BI1" s="44"/>
      <c r="BJ1" s="44"/>
      <c r="BK1" s="44"/>
    </row>
    <row r="2" spans="1:85" ht="18">
      <c r="A2" s="41"/>
      <c r="B2" s="39"/>
      <c r="C2" s="41"/>
      <c r="D2" s="41"/>
      <c r="E2" s="41"/>
      <c r="F2" s="41"/>
      <c r="G2" s="41"/>
      <c r="H2" s="41"/>
      <c r="I2" s="41"/>
      <c r="J2" s="39"/>
      <c r="K2" s="41"/>
      <c r="L2" s="41"/>
      <c r="M2" s="24"/>
      <c r="N2" s="29"/>
      <c r="AZ2" s="43"/>
      <c r="BA2" s="43"/>
      <c r="BB2" s="43"/>
      <c r="BC2" s="44"/>
      <c r="BD2" s="44"/>
      <c r="BE2" s="44"/>
      <c r="BF2" s="44"/>
      <c r="BG2" s="44"/>
      <c r="BH2" s="44"/>
      <c r="BI2" s="44"/>
      <c r="BJ2" s="44"/>
      <c r="BK2" s="44"/>
      <c r="BL2" s="45"/>
      <c r="BM2" s="46"/>
      <c r="BN2" s="46"/>
      <c r="BO2" s="46"/>
      <c r="BV2" s="90" t="s">
        <v>59</v>
      </c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</row>
    <row r="3" spans="1:85" ht="23.25" customHeight="1">
      <c r="A3" s="47"/>
      <c r="B3" s="39" t="s">
        <v>39</v>
      </c>
      <c r="C3" s="42"/>
      <c r="D3" s="42"/>
      <c r="E3" s="42"/>
      <c r="F3" s="42"/>
      <c r="G3" s="42"/>
      <c r="H3" s="42"/>
      <c r="I3" s="39" t="s">
        <v>34</v>
      </c>
      <c r="J3" s="42"/>
      <c r="K3" s="42"/>
      <c r="L3" s="42"/>
      <c r="M3" s="42"/>
      <c r="N3" s="29"/>
      <c r="O3" s="93"/>
      <c r="P3" s="93"/>
      <c r="Q3" s="93"/>
      <c r="R3" s="93"/>
      <c r="S3" s="93"/>
      <c r="T3" s="93"/>
      <c r="U3" s="93"/>
      <c r="V3" s="93"/>
      <c r="W3" s="93"/>
      <c r="X3" s="93"/>
      <c r="AZ3" s="43"/>
      <c r="BA3" s="43"/>
      <c r="BB3" s="43"/>
      <c r="BC3" s="44"/>
      <c r="BD3" s="44"/>
      <c r="BE3" s="44"/>
      <c r="BF3" s="44"/>
      <c r="BG3" s="44"/>
      <c r="BH3" s="44"/>
      <c r="BI3" s="44"/>
      <c r="BJ3" s="44"/>
      <c r="BK3" s="44"/>
      <c r="BL3" s="45"/>
      <c r="BM3" s="46"/>
      <c r="BN3" s="46"/>
      <c r="BO3" s="46"/>
      <c r="BV3" s="90" t="str">
        <f>VLOOKUP($BV$4,DefinedLists!$A$2:$B$12,2,FALSE)</f>
        <v>All cancers - C00–C96, D45–D47</v>
      </c>
      <c r="BW3" s="90" t="str">
        <f>VLOOKUP($BW$4,DefinedLists!$A$14:$B$16,2,FALSE)</f>
        <v>Number</v>
      </c>
      <c r="BX3" s="123" t="s">
        <v>50</v>
      </c>
      <c r="BY3" s="123"/>
      <c r="BZ3" s="123"/>
      <c r="CA3" s="123"/>
      <c r="CB3" s="123"/>
      <c r="CC3" s="123"/>
      <c r="CD3" s="123"/>
      <c r="CE3" s="123"/>
      <c r="CF3" s="123"/>
      <c r="CG3" s="123"/>
    </row>
    <row r="4" spans="1:85" ht="15" customHeight="1">
      <c r="A4" s="47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9"/>
      <c r="P4" s="93"/>
      <c r="Q4" s="93"/>
      <c r="R4" s="93"/>
      <c r="T4" s="93"/>
      <c r="U4" s="93"/>
      <c r="V4" s="93"/>
      <c r="W4" s="93"/>
      <c r="X4" s="93"/>
      <c r="AZ4" s="43"/>
      <c r="BA4" s="43"/>
      <c r="BB4" s="43"/>
      <c r="BC4" s="44"/>
      <c r="BD4" s="44"/>
      <c r="BE4" s="44"/>
      <c r="BF4" s="44"/>
      <c r="BG4" s="44"/>
      <c r="BH4" s="44"/>
      <c r="BI4" s="44"/>
      <c r="BJ4" s="44"/>
      <c r="BK4" s="44"/>
      <c r="BL4" s="45"/>
      <c r="BM4" s="46"/>
      <c r="BN4" s="46"/>
      <c r="BO4" s="46"/>
      <c r="BV4" s="90">
        <v>1</v>
      </c>
      <c r="BW4" s="47">
        <v>2</v>
      </c>
      <c r="BX4" s="47">
        <v>2004</v>
      </c>
      <c r="BY4" s="47">
        <v>2005</v>
      </c>
      <c r="BZ4" s="47">
        <v>2006</v>
      </c>
      <c r="CA4" s="47">
        <v>2007</v>
      </c>
      <c r="CB4" s="47">
        <v>2008</v>
      </c>
      <c r="CC4" s="47">
        <v>2009</v>
      </c>
      <c r="CD4" s="47">
        <v>2010</v>
      </c>
      <c r="CE4" s="47">
        <v>2011</v>
      </c>
      <c r="CF4" s="47">
        <v>2012</v>
      </c>
      <c r="CG4" s="90">
        <v>2013</v>
      </c>
    </row>
    <row r="5" spans="1:85" ht="15" customHeight="1">
      <c r="A5" s="47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9"/>
      <c r="O5" s="93"/>
      <c r="P5" s="93"/>
      <c r="Q5" s="93"/>
      <c r="R5" s="93"/>
      <c r="S5" s="93"/>
      <c r="T5" s="93"/>
      <c r="U5" s="93"/>
      <c r="V5" s="93"/>
      <c r="W5" s="93"/>
      <c r="X5" s="93"/>
      <c r="AZ5" s="43"/>
      <c r="BA5" s="43"/>
      <c r="BB5" s="43"/>
      <c r="BC5" s="44"/>
      <c r="BD5" s="44"/>
      <c r="BE5" s="44"/>
      <c r="BF5" s="44"/>
      <c r="BG5" s="44"/>
      <c r="BH5" s="44"/>
      <c r="BI5" s="44"/>
      <c r="BJ5" s="44"/>
      <c r="BK5" s="44"/>
      <c r="BL5" s="45"/>
      <c r="BM5" s="46"/>
      <c r="BN5" s="46"/>
      <c r="BO5" s="46"/>
      <c r="BV5" s="90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</row>
    <row r="6" spans="1:85" ht="15" customHeight="1">
      <c r="A6" s="47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9"/>
      <c r="O6" s="93"/>
      <c r="P6" s="93"/>
      <c r="Q6" s="93"/>
      <c r="R6" s="93"/>
      <c r="S6" s="93"/>
      <c r="T6" s="93"/>
      <c r="U6" s="93"/>
      <c r="V6" s="93"/>
      <c r="W6" s="93"/>
      <c r="X6" s="93"/>
      <c r="AZ6" s="43"/>
      <c r="BA6" s="43"/>
      <c r="BB6" s="43"/>
      <c r="BC6" s="44"/>
      <c r="BD6" s="44"/>
      <c r="BE6" s="44"/>
      <c r="BF6" s="44"/>
      <c r="BG6" s="44"/>
      <c r="BH6" s="44"/>
      <c r="BI6" s="44"/>
      <c r="BJ6" s="44"/>
      <c r="BK6" s="44"/>
      <c r="BL6" s="49"/>
      <c r="BM6" s="46"/>
      <c r="BN6" s="46"/>
      <c r="BO6" s="46"/>
      <c r="BV6" s="90" t="s">
        <v>32</v>
      </c>
      <c r="BW6" s="47" t="s">
        <v>2</v>
      </c>
      <c r="BX6" s="91">
        <f>VLOOKUP(BX$4&amp;$BV$3&amp;$BW6&amp;$BV$6&amp;$BW$3,L_Top10!$A$4:$F$1746,6,FALSE)</f>
        <v>19353</v>
      </c>
      <c r="BY6" s="91">
        <f>VLOOKUP(BY$4&amp;$BV$3&amp;$BW6&amp;$BV$6&amp;$BW$3,L_Top10!$A$4:$F$1746,6,FALSE)</f>
        <v>18776</v>
      </c>
      <c r="BZ6" s="91">
        <f>VLOOKUP(BZ$4&amp;$BV$3&amp;$BW6&amp;$BV$6&amp;$BW$3,L_Top10!$A$4:$F$1746,6,FALSE)</f>
        <v>18895</v>
      </c>
      <c r="CA6" s="91">
        <f>VLOOKUP(CA$4&amp;$BV$3&amp;$BW6&amp;$BV$6&amp;$BW$3,L_Top10!$A$4:$F$1746,6,FALSE)</f>
        <v>19736</v>
      </c>
      <c r="CB6" s="91">
        <f>VLOOKUP(CB$4&amp;$BV$3&amp;$BW6&amp;$BV$6&amp;$BW$3,L_Top10!$A$4:$F$1746,6,FALSE)</f>
        <v>20317</v>
      </c>
      <c r="CC6" s="91">
        <f>VLOOKUP(CC$4&amp;$BV$3&amp;$BW6&amp;$BV$6&amp;$BW$3,L_Top10!$A$4:$F$1746,6,FALSE)</f>
        <v>20875</v>
      </c>
      <c r="CD6" s="91">
        <f>VLOOKUP(CD$4&amp;$BV$3&amp;$BW6&amp;$BV$6&amp;$BW$3,L_Top10!$A$4:$F$1746,6,FALSE)</f>
        <v>21235</v>
      </c>
      <c r="CE6" s="91">
        <f>VLOOKUP(CE$4&amp;$BV$3&amp;$BW6&amp;$BV$6&amp;$BW$3,L_Top10!$A$4:$F$1746,6,FALSE)</f>
        <v>21050</v>
      </c>
      <c r="CF6" s="91">
        <f>VLOOKUP(CF$4&amp;$BV$3&amp;$BW6&amp;$BV$6&amp;$BW$3,L_Top10!$A$4:$F$1746,6,FALSE)</f>
        <v>21814</v>
      </c>
      <c r="CG6" s="91">
        <f>VLOOKUP(CG$4&amp;$BV$3&amp;$BW6&amp;$BV$6&amp;$BW$3,L_Top10!$A$4:$F$1746,6,FALSE)</f>
        <v>22166</v>
      </c>
    </row>
    <row r="7" spans="1:85" ht="15" customHeight="1">
      <c r="A7" s="47"/>
      <c r="B7" s="17" t="str">
        <f>BV3</f>
        <v>All cancers - C00–C96, D45–D47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9"/>
      <c r="O7" s="93"/>
      <c r="P7" s="93"/>
      <c r="Q7" s="93"/>
      <c r="R7" s="93"/>
      <c r="S7" s="93"/>
      <c r="T7" s="93"/>
      <c r="U7" s="93"/>
      <c r="V7" s="93"/>
      <c r="W7" s="93"/>
      <c r="X7" s="93"/>
      <c r="AZ7" s="43"/>
      <c r="BA7" s="43"/>
      <c r="BB7" s="43"/>
      <c r="BC7" s="44"/>
      <c r="BD7" s="44"/>
      <c r="BE7" s="44"/>
      <c r="BF7" s="44"/>
      <c r="BG7" s="44"/>
      <c r="BH7" s="44"/>
      <c r="BI7" s="44"/>
      <c r="BJ7" s="44"/>
      <c r="BK7" s="44"/>
      <c r="BL7" s="49"/>
      <c r="BM7" s="46"/>
      <c r="BN7" s="46"/>
      <c r="BO7" s="46"/>
      <c r="BV7" s="90"/>
      <c r="BW7" s="47" t="s">
        <v>1</v>
      </c>
      <c r="BX7" s="91">
        <f>VLOOKUP(BX$4&amp;$BV$3&amp;$BW7&amp;$BV$6&amp;$BW$3,L_Top10!$A$4:$F$1746,6,FALSE)</f>
        <v>10224</v>
      </c>
      <c r="BY7" s="91">
        <f>VLOOKUP(BY$4&amp;$BV$3&amp;$BW7&amp;$BV$6&amp;$BW$3,L_Top10!$A$4:$F$1746,6,FALSE)</f>
        <v>9754</v>
      </c>
      <c r="BZ7" s="91">
        <f>VLOOKUP(BZ$4&amp;$BV$3&amp;$BW7&amp;$BV$6&amp;$BW$3,L_Top10!$A$4:$F$1746,6,FALSE)</f>
        <v>9849</v>
      </c>
      <c r="CA7" s="91">
        <f>VLOOKUP(CA$4&amp;$BV$3&amp;$BW7&amp;$BV$6&amp;$BW$3,L_Top10!$A$4:$F$1746,6,FALSE)</f>
        <v>10425</v>
      </c>
      <c r="CB7" s="91">
        <f>VLOOKUP(CB$4&amp;$BV$3&amp;$BW7&amp;$BV$6&amp;$BW$3,L_Top10!$A$4:$F$1746,6,FALSE)</f>
        <v>10482</v>
      </c>
      <c r="CC7" s="91">
        <f>VLOOKUP(CC$4&amp;$BV$3&amp;$BW7&amp;$BV$6&amp;$BW$3,L_Top10!$A$4:$F$1746,6,FALSE)</f>
        <v>11151</v>
      </c>
      <c r="CD7" s="91">
        <f>VLOOKUP(CD$4&amp;$BV$3&amp;$BW7&amp;$BV$6&amp;$BW$3,L_Top10!$A$4:$F$1746,6,FALSE)</f>
        <v>11068</v>
      </c>
      <c r="CE7" s="91">
        <f>VLOOKUP(CE$4&amp;$BV$3&amp;$BW7&amp;$BV$6&amp;$BW$3,L_Top10!$A$4:$F$1746,6,FALSE)</f>
        <v>11057</v>
      </c>
      <c r="CF7" s="91">
        <f>VLOOKUP(CF$4&amp;$BV$3&amp;$BW7&amp;$BV$6&amp;$BW$3,L_Top10!$A$4:$F$1746,6,FALSE)</f>
        <v>11345</v>
      </c>
      <c r="CG7" s="91">
        <f>VLOOKUP(CG$4&amp;$BV$3&amp;$BW7&amp;$BV$6&amp;$BW$3,L_Top10!$A$4:$F$1746,6,FALSE)</f>
        <v>11491</v>
      </c>
    </row>
    <row r="8" spans="1:85" ht="15" customHeight="1">
      <c r="A8" s="47"/>
      <c r="B8" s="24"/>
      <c r="C8" s="24"/>
      <c r="D8" s="124" t="str">
        <f>BW21</f>
        <v>Number of registrations</v>
      </c>
      <c r="E8" s="124"/>
      <c r="F8" s="124"/>
      <c r="G8" s="124"/>
      <c r="H8" s="124"/>
      <c r="I8" s="124"/>
      <c r="J8" s="124"/>
      <c r="K8" s="124"/>
      <c r="L8" s="124"/>
      <c r="M8" s="124"/>
      <c r="N8" s="29"/>
      <c r="P8" s="93"/>
      <c r="Q8" s="93"/>
      <c r="R8" s="93"/>
      <c r="S8" s="93"/>
      <c r="T8" s="93"/>
      <c r="U8" s="93"/>
      <c r="V8" s="93"/>
      <c r="W8" s="93"/>
      <c r="X8" s="93"/>
      <c r="AZ8" s="43"/>
      <c r="BA8" s="43"/>
      <c r="BB8" s="43"/>
      <c r="BC8" s="44"/>
      <c r="BD8" s="44"/>
      <c r="BE8" s="44"/>
      <c r="BF8" s="44"/>
      <c r="BG8" s="44"/>
      <c r="BH8" s="44"/>
      <c r="BI8" s="44"/>
      <c r="BJ8" s="44"/>
      <c r="BK8" s="44"/>
      <c r="BL8" s="49"/>
      <c r="BM8" s="46"/>
      <c r="BN8" s="46"/>
      <c r="BO8" s="46"/>
      <c r="BV8" s="90"/>
      <c r="BW8" s="47" t="s">
        <v>0</v>
      </c>
      <c r="BX8" s="91">
        <f>VLOOKUP(BX$4&amp;$BV$3&amp;$BW8&amp;$BV$6&amp;$BW$3,L_Top10!$A$4:$F$1746,6,FALSE)</f>
        <v>9129</v>
      </c>
      <c r="BY8" s="91">
        <f>VLOOKUP(BY$4&amp;$BV$3&amp;$BW8&amp;$BV$6&amp;$BW$3,L_Top10!$A$4:$F$1746,6,FALSE)</f>
        <v>9022</v>
      </c>
      <c r="BZ8" s="91">
        <f>VLOOKUP(BZ$4&amp;$BV$3&amp;$BW8&amp;$BV$6&amp;$BW$3,L_Top10!$A$4:$F$1746,6,FALSE)</f>
        <v>9046</v>
      </c>
      <c r="CA8" s="91">
        <f>VLOOKUP(CA$4&amp;$BV$3&amp;$BW8&amp;$BV$6&amp;$BW$3,L_Top10!$A$4:$F$1746,6,FALSE)</f>
        <v>9311</v>
      </c>
      <c r="CB8" s="91">
        <f>VLOOKUP(CB$4&amp;$BV$3&amp;$BW8&amp;$BV$6&amp;$BW$3,L_Top10!$A$4:$F$1746,6,FALSE)</f>
        <v>9835</v>
      </c>
      <c r="CC8" s="91">
        <f>VLOOKUP(CC$4&amp;$BV$3&amp;$BW8&amp;$BV$6&amp;$BW$3,L_Top10!$A$4:$F$1746,6,FALSE)</f>
        <v>9724</v>
      </c>
      <c r="CD8" s="91">
        <f>VLOOKUP(CD$4&amp;$BV$3&amp;$BW8&amp;$BV$6&amp;$BW$3,L_Top10!$A$4:$F$1746,6,FALSE)</f>
        <v>10167</v>
      </c>
      <c r="CE8" s="91">
        <f>VLOOKUP(CE$4&amp;$BV$3&amp;$BW8&amp;$BV$6&amp;$BW$3,L_Top10!$A$4:$F$1746,6,FALSE)</f>
        <v>9993</v>
      </c>
      <c r="CF8" s="91">
        <f>VLOOKUP(CF$4&amp;$BV$3&amp;$BW8&amp;$BV$6&amp;$BW$3,L_Top10!$A$4:$F$1746,6,FALSE)</f>
        <v>10469</v>
      </c>
      <c r="CG8" s="91">
        <f>VLOOKUP(CG$4&amp;$BV$3&amp;$BW8&amp;$BV$6&amp;$BW$3,L_Top10!$A$4:$F$1746,6,FALSE)</f>
        <v>10675</v>
      </c>
    </row>
    <row r="9" spans="1:85" ht="15" customHeight="1">
      <c r="A9" s="47"/>
      <c r="B9" s="50"/>
      <c r="C9" s="24"/>
      <c r="D9" s="51">
        <v>2004</v>
      </c>
      <c r="E9" s="51">
        <v>2005</v>
      </c>
      <c r="F9" s="51">
        <v>2006</v>
      </c>
      <c r="G9" s="51">
        <v>2007</v>
      </c>
      <c r="H9" s="51">
        <v>2008</v>
      </c>
      <c r="I9" s="51">
        <v>2009</v>
      </c>
      <c r="J9" s="51">
        <v>2010</v>
      </c>
      <c r="K9" s="51">
        <v>2011</v>
      </c>
      <c r="L9" s="51">
        <v>2012</v>
      </c>
      <c r="M9" s="51">
        <v>2013</v>
      </c>
      <c r="N9" s="29"/>
      <c r="O9" s="93"/>
      <c r="P9" s="93"/>
      <c r="Q9" s="93"/>
      <c r="R9" s="93"/>
      <c r="S9" s="93"/>
      <c r="T9" s="93"/>
      <c r="U9" s="93"/>
      <c r="V9" s="93"/>
      <c r="W9" s="93"/>
      <c r="X9" s="93"/>
      <c r="AZ9" s="43"/>
      <c r="BA9" s="43"/>
      <c r="BB9" s="43"/>
      <c r="BC9" s="44"/>
      <c r="BD9" s="44"/>
      <c r="BE9" s="44"/>
      <c r="BF9" s="44"/>
      <c r="BG9" s="44"/>
      <c r="BH9" s="44"/>
      <c r="BI9" s="44"/>
      <c r="BJ9" s="44"/>
      <c r="BK9" s="44"/>
      <c r="BL9" s="45"/>
      <c r="BM9" s="46"/>
      <c r="BN9" s="46"/>
      <c r="BO9" s="46"/>
      <c r="BV9" s="90"/>
      <c r="BW9" s="90"/>
      <c r="BX9" s="92"/>
      <c r="BY9" s="92"/>
      <c r="BZ9" s="92"/>
      <c r="CA9" s="92"/>
      <c r="CB9" s="92"/>
      <c r="CC9" s="92"/>
      <c r="CD9" s="92"/>
      <c r="CE9" s="92"/>
      <c r="CF9" s="92"/>
      <c r="CG9" s="92"/>
    </row>
    <row r="10" spans="1:85" ht="15" customHeight="1">
      <c r="A10" s="47"/>
      <c r="B10" s="52" t="s">
        <v>51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29"/>
      <c r="O10" s="93"/>
      <c r="P10" s="93"/>
      <c r="Q10" s="93"/>
      <c r="R10" s="93"/>
      <c r="S10" s="93"/>
      <c r="T10" s="93"/>
      <c r="U10" s="93"/>
      <c r="V10" s="53"/>
      <c r="W10" s="93"/>
      <c r="X10" s="93"/>
      <c r="AZ10" s="43"/>
      <c r="BA10" s="43"/>
      <c r="BB10" s="43"/>
      <c r="BC10" s="44"/>
      <c r="BD10" s="44"/>
      <c r="BE10" s="44"/>
      <c r="BF10" s="44"/>
      <c r="BG10" s="44"/>
      <c r="BH10" s="44"/>
      <c r="BI10" s="44"/>
      <c r="BJ10" s="44"/>
      <c r="BK10" s="44"/>
      <c r="BL10" s="49"/>
      <c r="BM10" s="46"/>
      <c r="BN10" s="46"/>
      <c r="BO10" s="46"/>
      <c r="BV10" s="90" t="s">
        <v>49</v>
      </c>
      <c r="BW10" s="47" t="s">
        <v>2</v>
      </c>
      <c r="BX10" s="91">
        <f>VLOOKUP(BX$4&amp;$BV$3&amp;$BW10&amp;$BV$10&amp;$BW$3,L_Top10!$A$4:$F$1746,6,FALSE)</f>
        <v>1596</v>
      </c>
      <c r="BY10" s="91">
        <f>VLOOKUP(BY$4&amp;$BV$3&amp;$BW10&amp;$BV$10&amp;$BW$3,L_Top10!$A$4:$F$1746,6,FALSE)</f>
        <v>1554</v>
      </c>
      <c r="BZ10" s="91">
        <f>VLOOKUP(BZ$4&amp;$BV$3&amp;$BW10&amp;$BV$10&amp;$BW$3,L_Top10!$A$4:$F$1746,6,FALSE)</f>
        <v>1679</v>
      </c>
      <c r="CA10" s="91">
        <f>VLOOKUP(CA$4&amp;$BV$3&amp;$BW10&amp;$BV$10&amp;$BW$3,L_Top10!$A$4:$F$1746,6,FALSE)</f>
        <v>1692</v>
      </c>
      <c r="CB10" s="91">
        <f>VLOOKUP(CB$4&amp;$BV$3&amp;$BW10&amp;$BV$10&amp;$BW$3,L_Top10!$A$4:$F$1746,6,FALSE)</f>
        <v>1728</v>
      </c>
      <c r="CC10" s="91">
        <f>VLOOKUP(CC$4&amp;$BV$3&amp;$BW10&amp;$BV$10&amp;$BW$3,L_Top10!$A$4:$F$1746,6,FALSE)</f>
        <v>1888</v>
      </c>
      <c r="CD10" s="91">
        <f>VLOOKUP(CD$4&amp;$BV$3&amp;$BW10&amp;$BV$10&amp;$BW$3,L_Top10!$A$4:$F$1746,6,FALSE)</f>
        <v>2015</v>
      </c>
      <c r="CE10" s="91">
        <f>VLOOKUP(CE$4&amp;$BV$3&amp;$BW10&amp;$BV$10&amp;$BW$3,L_Top10!$A$4:$F$1746,6,FALSE)</f>
        <v>1991</v>
      </c>
      <c r="CF10" s="91">
        <f>VLOOKUP(CF$4&amp;$BV$3&amp;$BW10&amp;$BV$10&amp;$BW$3,L_Top10!$A$4:$F$1746,6,FALSE)</f>
        <v>2105</v>
      </c>
      <c r="CG10" s="91">
        <f>VLOOKUP(CG$4&amp;$BV$3&amp;$BW10&amp;$BV$10&amp;$BW$3,L_Top10!$A$4:$F$1746,6,FALSE)</f>
        <v>2220</v>
      </c>
    </row>
    <row r="11" spans="1:85" ht="15" customHeight="1">
      <c r="A11" s="47"/>
      <c r="B11" s="29" t="s">
        <v>35</v>
      </c>
      <c r="C11" s="24"/>
      <c r="D11" s="27" t="str">
        <f t="shared" ref="D11:M13" si="0">IF(ISNA(BX6)=TRUE,"-",IF($BW$3="Number",FIXED(BX6,0,TRUE),BX6))</f>
        <v>19353</v>
      </c>
      <c r="E11" s="27" t="str">
        <f t="shared" si="0"/>
        <v>18776</v>
      </c>
      <c r="F11" s="27" t="str">
        <f t="shared" si="0"/>
        <v>18895</v>
      </c>
      <c r="G11" s="27" t="str">
        <f t="shared" si="0"/>
        <v>19736</v>
      </c>
      <c r="H11" s="27" t="str">
        <f t="shared" si="0"/>
        <v>20317</v>
      </c>
      <c r="I11" s="27" t="str">
        <f t="shared" si="0"/>
        <v>20875</v>
      </c>
      <c r="J11" s="27" t="str">
        <f t="shared" si="0"/>
        <v>21235</v>
      </c>
      <c r="K11" s="27" t="str">
        <f t="shared" si="0"/>
        <v>21050</v>
      </c>
      <c r="L11" s="27" t="str">
        <f t="shared" si="0"/>
        <v>21814</v>
      </c>
      <c r="M11" s="27" t="str">
        <f t="shared" si="0"/>
        <v>22166</v>
      </c>
      <c r="N11" s="29"/>
      <c r="O11" s="93"/>
      <c r="P11" s="93"/>
      <c r="Q11" s="93"/>
      <c r="R11" s="93"/>
      <c r="S11" s="93"/>
      <c r="T11" s="93"/>
      <c r="U11" s="93"/>
      <c r="V11" s="93"/>
      <c r="W11" s="93"/>
      <c r="X11" s="93"/>
      <c r="AZ11" s="43"/>
      <c r="BA11" s="43"/>
      <c r="BB11" s="43"/>
      <c r="BC11" s="44"/>
      <c r="BD11" s="44"/>
      <c r="BE11" s="44"/>
      <c r="BF11" s="44"/>
      <c r="BG11" s="44"/>
      <c r="BH11" s="44"/>
      <c r="BI11" s="44"/>
      <c r="BJ11" s="44"/>
      <c r="BK11" s="44"/>
      <c r="BL11" s="49"/>
      <c r="BM11" s="46"/>
      <c r="BN11" s="46"/>
      <c r="BO11" s="46"/>
      <c r="BV11" s="90"/>
      <c r="BW11" s="47" t="s">
        <v>1</v>
      </c>
      <c r="BX11" s="91">
        <f>VLOOKUP(BX$4&amp;$BV$3&amp;$BW11&amp;$BV$10&amp;$BW$3,L_Top10!$A$4:$F$1746,6,FALSE)</f>
        <v>734</v>
      </c>
      <c r="BY11" s="91">
        <f>VLOOKUP(BY$4&amp;$BV$3&amp;$BW11&amp;$BV$10&amp;$BW$3,L_Top10!$A$4:$F$1746,6,FALSE)</f>
        <v>693</v>
      </c>
      <c r="BZ11" s="91">
        <f>VLOOKUP(BZ$4&amp;$BV$3&amp;$BW11&amp;$BV$10&amp;$BW$3,L_Top10!$A$4:$F$1746,6,FALSE)</f>
        <v>755</v>
      </c>
      <c r="CA11" s="91">
        <f>VLOOKUP(CA$4&amp;$BV$3&amp;$BW11&amp;$BV$10&amp;$BW$3,L_Top10!$A$4:$F$1746,6,FALSE)</f>
        <v>761</v>
      </c>
      <c r="CB11" s="91">
        <f>VLOOKUP(CB$4&amp;$BV$3&amp;$BW11&amp;$BV$10&amp;$BW$3,L_Top10!$A$4:$F$1746,6,FALSE)</f>
        <v>722</v>
      </c>
      <c r="CC11" s="91">
        <f>VLOOKUP(CC$4&amp;$BV$3&amp;$BW11&amp;$BV$10&amp;$BW$3,L_Top10!$A$4:$F$1746,6,FALSE)</f>
        <v>866</v>
      </c>
      <c r="CD11" s="91">
        <f>VLOOKUP(CD$4&amp;$BV$3&amp;$BW11&amp;$BV$10&amp;$BW$3,L_Top10!$A$4:$F$1746,6,FALSE)</f>
        <v>857</v>
      </c>
      <c r="CE11" s="91">
        <f>VLOOKUP(CE$4&amp;$BV$3&amp;$BW11&amp;$BV$10&amp;$BW$3,L_Top10!$A$4:$F$1746,6,FALSE)</f>
        <v>859</v>
      </c>
      <c r="CF11" s="91">
        <f>VLOOKUP(CF$4&amp;$BV$3&amp;$BW11&amp;$BV$10&amp;$BW$3,L_Top10!$A$4:$F$1746,6,FALSE)</f>
        <v>930</v>
      </c>
      <c r="CG11" s="91">
        <f>VLOOKUP(CG$4&amp;$BV$3&amp;$BW11&amp;$BV$10&amp;$BW$3,L_Top10!$A$4:$F$1746,6,FALSE)</f>
        <v>1008</v>
      </c>
    </row>
    <row r="12" spans="1:85" ht="15" customHeight="1">
      <c r="A12" s="47"/>
      <c r="B12" s="29" t="s">
        <v>1</v>
      </c>
      <c r="C12" s="24"/>
      <c r="D12" s="27" t="str">
        <f t="shared" si="0"/>
        <v>10224</v>
      </c>
      <c r="E12" s="27" t="str">
        <f t="shared" si="0"/>
        <v>9754</v>
      </c>
      <c r="F12" s="27" t="str">
        <f t="shared" si="0"/>
        <v>9849</v>
      </c>
      <c r="G12" s="27" t="str">
        <f t="shared" si="0"/>
        <v>10425</v>
      </c>
      <c r="H12" s="27" t="str">
        <f t="shared" si="0"/>
        <v>10482</v>
      </c>
      <c r="I12" s="27" t="str">
        <f t="shared" si="0"/>
        <v>11151</v>
      </c>
      <c r="J12" s="27" t="str">
        <f t="shared" si="0"/>
        <v>11068</v>
      </c>
      <c r="K12" s="27" t="str">
        <f t="shared" si="0"/>
        <v>11057</v>
      </c>
      <c r="L12" s="27" t="str">
        <f t="shared" si="0"/>
        <v>11345</v>
      </c>
      <c r="M12" s="27" t="str">
        <f t="shared" si="0"/>
        <v>11491</v>
      </c>
      <c r="N12" s="29"/>
      <c r="O12" s="93"/>
      <c r="P12" s="93"/>
      <c r="Q12" s="93"/>
      <c r="R12" s="93"/>
      <c r="S12" s="93"/>
      <c r="T12" s="93"/>
      <c r="U12" s="93"/>
      <c r="V12" s="93"/>
      <c r="W12" s="93"/>
      <c r="X12" s="93"/>
      <c r="AZ12" s="43"/>
      <c r="BA12" s="43"/>
      <c r="BB12" s="43"/>
      <c r="BC12" s="44"/>
      <c r="BD12" s="44"/>
      <c r="BE12" s="44"/>
      <c r="BF12" s="44"/>
      <c r="BG12" s="44"/>
      <c r="BH12" s="44"/>
      <c r="BI12" s="44"/>
      <c r="BJ12" s="44"/>
      <c r="BK12" s="44"/>
      <c r="BL12" s="49"/>
      <c r="BM12" s="46"/>
      <c r="BN12" s="46"/>
      <c r="BO12" s="46"/>
      <c r="BV12" s="90"/>
      <c r="BW12" s="47" t="s">
        <v>0</v>
      </c>
      <c r="BX12" s="91">
        <f>VLOOKUP(BX$4&amp;$BV$3&amp;$BW12&amp;$BV$10&amp;$BW$3,L_Top10!$A$4:$F$1746,6,FALSE)</f>
        <v>862</v>
      </c>
      <c r="BY12" s="91">
        <f>VLOOKUP(BY$4&amp;$BV$3&amp;$BW12&amp;$BV$10&amp;$BW$3,L_Top10!$A$4:$F$1746,6,FALSE)</f>
        <v>861</v>
      </c>
      <c r="BZ12" s="91">
        <f>VLOOKUP(BZ$4&amp;$BV$3&amp;$BW12&amp;$BV$10&amp;$BW$3,L_Top10!$A$4:$F$1746,6,FALSE)</f>
        <v>924</v>
      </c>
      <c r="CA12" s="91">
        <f>VLOOKUP(CA$4&amp;$BV$3&amp;$BW12&amp;$BV$10&amp;$BW$3,L_Top10!$A$4:$F$1746,6,FALSE)</f>
        <v>931</v>
      </c>
      <c r="CB12" s="91">
        <f>VLOOKUP(CB$4&amp;$BV$3&amp;$BW12&amp;$BV$10&amp;$BW$3,L_Top10!$A$4:$F$1746,6,FALSE)</f>
        <v>1006</v>
      </c>
      <c r="CC12" s="91">
        <f>VLOOKUP(CC$4&amp;$BV$3&amp;$BW12&amp;$BV$10&amp;$BW$3,L_Top10!$A$4:$F$1746,6,FALSE)</f>
        <v>1022</v>
      </c>
      <c r="CD12" s="91">
        <f>VLOOKUP(CD$4&amp;$BV$3&amp;$BW12&amp;$BV$10&amp;$BW$3,L_Top10!$A$4:$F$1746,6,FALSE)</f>
        <v>1158</v>
      </c>
      <c r="CE12" s="91">
        <f>VLOOKUP(CE$4&amp;$BV$3&amp;$BW12&amp;$BV$10&amp;$BW$3,L_Top10!$A$4:$F$1746,6,FALSE)</f>
        <v>1132</v>
      </c>
      <c r="CF12" s="91">
        <f>VLOOKUP(CF$4&amp;$BV$3&amp;$BW12&amp;$BV$10&amp;$BW$3,L_Top10!$A$4:$F$1746,6,FALSE)</f>
        <v>1175</v>
      </c>
      <c r="CG12" s="91">
        <f>VLOOKUP(CG$4&amp;$BV$3&amp;$BW12&amp;$BV$10&amp;$BW$3,L_Top10!$A$4:$F$1746,6,FALSE)</f>
        <v>1212</v>
      </c>
    </row>
    <row r="13" spans="1:85" ht="15" customHeight="1">
      <c r="A13" s="47"/>
      <c r="B13" s="29" t="s">
        <v>54</v>
      </c>
      <c r="C13" s="24"/>
      <c r="D13" s="27" t="str">
        <f t="shared" si="0"/>
        <v>9129</v>
      </c>
      <c r="E13" s="27" t="str">
        <f t="shared" si="0"/>
        <v>9022</v>
      </c>
      <c r="F13" s="27" t="str">
        <f t="shared" si="0"/>
        <v>9046</v>
      </c>
      <c r="G13" s="27" t="str">
        <f t="shared" si="0"/>
        <v>9311</v>
      </c>
      <c r="H13" s="27" t="str">
        <f t="shared" si="0"/>
        <v>9835</v>
      </c>
      <c r="I13" s="27" t="str">
        <f t="shared" si="0"/>
        <v>9724</v>
      </c>
      <c r="J13" s="27" t="str">
        <f t="shared" si="0"/>
        <v>10167</v>
      </c>
      <c r="K13" s="27" t="str">
        <f t="shared" si="0"/>
        <v>9993</v>
      </c>
      <c r="L13" s="27" t="str">
        <f t="shared" si="0"/>
        <v>10469</v>
      </c>
      <c r="M13" s="27" t="str">
        <f t="shared" si="0"/>
        <v>10675</v>
      </c>
      <c r="N13" s="29"/>
      <c r="O13" s="93"/>
      <c r="P13" s="93"/>
      <c r="Q13" s="93"/>
      <c r="R13" s="93"/>
      <c r="S13" s="93"/>
      <c r="T13" s="93"/>
      <c r="U13" s="93"/>
      <c r="V13" s="93"/>
      <c r="W13" s="93"/>
      <c r="X13" s="93"/>
      <c r="AZ13" s="43"/>
      <c r="BA13" s="43"/>
      <c r="BB13" s="43"/>
      <c r="BC13" s="44"/>
      <c r="BD13" s="44"/>
      <c r="BE13" s="44"/>
      <c r="BF13" s="44"/>
      <c r="BG13" s="44"/>
      <c r="BH13" s="44"/>
      <c r="BI13" s="44"/>
      <c r="BJ13" s="44"/>
      <c r="BK13" s="44"/>
      <c r="BL13" s="45"/>
      <c r="BM13" s="46"/>
      <c r="BN13" s="46"/>
      <c r="BO13" s="46"/>
      <c r="BV13" s="90"/>
      <c r="BW13" s="90"/>
      <c r="BX13" s="92"/>
      <c r="BY13" s="92"/>
      <c r="BZ13" s="92"/>
      <c r="CA13" s="92"/>
      <c r="CB13" s="92"/>
      <c r="CC13" s="92"/>
      <c r="CD13" s="92"/>
      <c r="CE13" s="92"/>
      <c r="CF13" s="92"/>
      <c r="CG13" s="92"/>
    </row>
    <row r="14" spans="1:85" ht="15" customHeight="1">
      <c r="A14" s="47"/>
      <c r="B14" s="52" t="s">
        <v>52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29"/>
      <c r="O14" s="93"/>
      <c r="P14" s="93"/>
      <c r="Q14" s="93"/>
      <c r="R14" s="93"/>
      <c r="S14" s="93"/>
      <c r="T14" s="93"/>
      <c r="U14" s="93"/>
      <c r="V14" s="93"/>
      <c r="W14" s="93"/>
      <c r="X14" s="93"/>
      <c r="AZ14" s="43"/>
      <c r="BA14" s="43"/>
      <c r="BB14" s="43"/>
      <c r="BC14" s="44"/>
      <c r="BD14" s="44"/>
      <c r="BE14" s="44"/>
      <c r="BF14" s="44"/>
      <c r="BG14" s="44"/>
      <c r="BH14" s="44"/>
      <c r="BI14" s="44"/>
      <c r="BJ14" s="44"/>
      <c r="BK14" s="44"/>
      <c r="BL14" s="49"/>
      <c r="BM14" s="46"/>
      <c r="BN14" s="46"/>
      <c r="BO14" s="46"/>
      <c r="BV14" s="90" t="s">
        <v>50</v>
      </c>
      <c r="BW14" s="47" t="s">
        <v>2</v>
      </c>
      <c r="BX14" s="91">
        <f>VLOOKUP(BX$4&amp;$BV$3&amp;$BW14&amp;$BV$14&amp;$BW$3,L_Top10!$A$4:$F$1746,6,FALSE)</f>
        <v>17757</v>
      </c>
      <c r="BY14" s="91">
        <f>VLOOKUP(BY$4&amp;$BV$3&amp;$BW14&amp;$BV$14&amp;$BW$3,L_Top10!$A$4:$F$1746,6,FALSE)</f>
        <v>17222</v>
      </c>
      <c r="BZ14" s="91">
        <f>VLOOKUP(BZ$4&amp;$BV$3&amp;$BW14&amp;$BV$14&amp;$BW$3,L_Top10!$A$4:$F$1746,6,FALSE)</f>
        <v>17216</v>
      </c>
      <c r="CA14" s="91">
        <f>VLOOKUP(CA$4&amp;$BV$3&amp;$BW14&amp;$BV$14&amp;$BW$3,L_Top10!$A$4:$F$1746,6,FALSE)</f>
        <v>18044</v>
      </c>
      <c r="CB14" s="91">
        <f>VLOOKUP(CB$4&amp;$BV$3&amp;$BW14&amp;$BV$14&amp;$BW$3,L_Top10!$A$4:$F$1746,6,FALSE)</f>
        <v>18589</v>
      </c>
      <c r="CC14" s="91">
        <f>VLOOKUP(CC$4&amp;$BV$3&amp;$BW14&amp;$BV$14&amp;$BW$3,L_Top10!$A$4:$F$1746,6,FALSE)</f>
        <v>18987</v>
      </c>
      <c r="CD14" s="91">
        <f>VLOOKUP(CD$4&amp;$BV$3&amp;$BW14&amp;$BV$14&amp;$BW$3,L_Top10!$A$4:$F$1746,6,FALSE)</f>
        <v>19220</v>
      </c>
      <c r="CE14" s="91">
        <f>VLOOKUP(CE$4&amp;$BV$3&amp;$BW14&amp;$BV$14&amp;$BW$3,L_Top10!$A$4:$F$1746,6,FALSE)</f>
        <v>19059</v>
      </c>
      <c r="CF14" s="91">
        <f>VLOOKUP(CF$4&amp;$BV$3&amp;$BW14&amp;$BV$14&amp;$BW$3,L_Top10!$A$4:$F$1746,6,FALSE)</f>
        <v>19709</v>
      </c>
      <c r="CG14" s="91">
        <f>VLOOKUP(CG$4&amp;$BV$3&amp;$BW14&amp;$BV$14&amp;$BW$3,L_Top10!$A$4:$F$1746,6,FALSE)</f>
        <v>19946</v>
      </c>
    </row>
    <row r="15" spans="1:85" ht="15" customHeight="1">
      <c r="A15" s="47"/>
      <c r="B15" s="29" t="s">
        <v>35</v>
      </c>
      <c r="C15" s="24"/>
      <c r="D15" s="27" t="str">
        <f t="shared" ref="D15:M17" si="1">IF(ISNA(BX10)=TRUE,"-",IF($BW$3="Number",FIXED(BX10,0,TRUE),BX10))</f>
        <v>1596</v>
      </c>
      <c r="E15" s="27" t="str">
        <f t="shared" si="1"/>
        <v>1554</v>
      </c>
      <c r="F15" s="27" t="str">
        <f t="shared" si="1"/>
        <v>1679</v>
      </c>
      <c r="G15" s="27" t="str">
        <f t="shared" si="1"/>
        <v>1692</v>
      </c>
      <c r="H15" s="27" t="str">
        <f t="shared" si="1"/>
        <v>1728</v>
      </c>
      <c r="I15" s="27" t="str">
        <f t="shared" si="1"/>
        <v>1888</v>
      </c>
      <c r="J15" s="27" t="str">
        <f t="shared" si="1"/>
        <v>2015</v>
      </c>
      <c r="K15" s="27" t="str">
        <f t="shared" si="1"/>
        <v>1991</v>
      </c>
      <c r="L15" s="27" t="str">
        <f t="shared" si="1"/>
        <v>2105</v>
      </c>
      <c r="M15" s="27" t="str">
        <f t="shared" si="1"/>
        <v>2220</v>
      </c>
      <c r="N15" s="29"/>
      <c r="O15" s="93"/>
      <c r="P15" s="93"/>
      <c r="Q15" s="93"/>
      <c r="R15" s="93"/>
      <c r="S15" s="93"/>
      <c r="T15" s="93"/>
      <c r="U15" s="93"/>
      <c r="V15" s="93"/>
      <c r="W15" s="93"/>
      <c r="X15" s="93"/>
      <c r="AZ15" s="43"/>
      <c r="BA15" s="43"/>
      <c r="BB15" s="43"/>
      <c r="BC15" s="44"/>
      <c r="BD15" s="44"/>
      <c r="BE15" s="44"/>
      <c r="BF15" s="44"/>
      <c r="BG15" s="44"/>
      <c r="BH15" s="44"/>
      <c r="BI15" s="44"/>
      <c r="BJ15" s="44"/>
      <c r="BK15" s="44"/>
      <c r="BL15" s="49"/>
      <c r="BM15" s="46"/>
      <c r="BN15" s="46"/>
      <c r="BO15" s="46"/>
      <c r="BV15" s="90"/>
      <c r="BW15" s="47" t="s">
        <v>1</v>
      </c>
      <c r="BX15" s="91">
        <f>VLOOKUP(BX$4&amp;$BV$3&amp;$BW15&amp;$BV$14&amp;$BW$3,L_Top10!$A$4:$F$1746,6,FALSE)</f>
        <v>9490</v>
      </c>
      <c r="BY15" s="91">
        <f>VLOOKUP(BY$4&amp;$BV$3&amp;$BW15&amp;$BV$14&amp;$BW$3,L_Top10!$A$4:$F$1746,6,FALSE)</f>
        <v>9061</v>
      </c>
      <c r="BZ15" s="91">
        <f>VLOOKUP(BZ$4&amp;$BV$3&amp;$BW15&amp;$BV$14&amp;$BW$3,L_Top10!$A$4:$F$1746,6,FALSE)</f>
        <v>9094</v>
      </c>
      <c r="CA15" s="91">
        <f>VLOOKUP(CA$4&amp;$BV$3&amp;$BW15&amp;$BV$14&amp;$BW$3,L_Top10!$A$4:$F$1746,6,FALSE)</f>
        <v>9664</v>
      </c>
      <c r="CB15" s="91">
        <f>VLOOKUP(CB$4&amp;$BV$3&amp;$BW15&amp;$BV$14&amp;$BW$3,L_Top10!$A$4:$F$1746,6,FALSE)</f>
        <v>9760</v>
      </c>
      <c r="CC15" s="91">
        <f>VLOOKUP(CC$4&amp;$BV$3&amp;$BW15&amp;$BV$14&amp;$BW$3,L_Top10!$A$4:$F$1746,6,FALSE)</f>
        <v>10285</v>
      </c>
      <c r="CD15" s="91">
        <f>VLOOKUP(CD$4&amp;$BV$3&amp;$BW15&amp;$BV$14&amp;$BW$3,L_Top10!$A$4:$F$1746,6,FALSE)</f>
        <v>10211</v>
      </c>
      <c r="CE15" s="91">
        <f>VLOOKUP(CE$4&amp;$BV$3&amp;$BW15&amp;$BV$14&amp;$BW$3,L_Top10!$A$4:$F$1746,6,FALSE)</f>
        <v>10198</v>
      </c>
      <c r="CF15" s="91">
        <f>VLOOKUP(CF$4&amp;$BV$3&amp;$BW15&amp;$BV$14&amp;$BW$3,L_Top10!$A$4:$F$1746,6,FALSE)</f>
        <v>10415</v>
      </c>
      <c r="CG15" s="91">
        <f>VLOOKUP(CG$4&amp;$BV$3&amp;$BW15&amp;$BV$14&amp;$BW$3,L_Top10!$A$4:$F$1746,6,FALSE)</f>
        <v>10483</v>
      </c>
    </row>
    <row r="16" spans="1:85" ht="15" customHeight="1">
      <c r="A16" s="47"/>
      <c r="B16" s="29" t="s">
        <v>1</v>
      </c>
      <c r="C16" s="24"/>
      <c r="D16" s="27" t="str">
        <f t="shared" si="1"/>
        <v>734</v>
      </c>
      <c r="E16" s="27" t="str">
        <f t="shared" si="1"/>
        <v>693</v>
      </c>
      <c r="F16" s="27" t="str">
        <f t="shared" si="1"/>
        <v>755</v>
      </c>
      <c r="G16" s="27" t="str">
        <f t="shared" si="1"/>
        <v>761</v>
      </c>
      <c r="H16" s="27" t="str">
        <f t="shared" si="1"/>
        <v>722</v>
      </c>
      <c r="I16" s="27" t="str">
        <f t="shared" si="1"/>
        <v>866</v>
      </c>
      <c r="J16" s="27" t="str">
        <f t="shared" si="1"/>
        <v>857</v>
      </c>
      <c r="K16" s="27" t="str">
        <f t="shared" si="1"/>
        <v>859</v>
      </c>
      <c r="L16" s="27" t="str">
        <f t="shared" si="1"/>
        <v>930</v>
      </c>
      <c r="M16" s="27" t="str">
        <f t="shared" si="1"/>
        <v>1008</v>
      </c>
      <c r="N16" s="29"/>
      <c r="O16" s="93"/>
      <c r="P16" s="93"/>
      <c r="Q16" s="93"/>
      <c r="R16" s="93"/>
      <c r="S16" s="93"/>
      <c r="T16" s="93"/>
      <c r="U16" s="93"/>
      <c r="V16" s="93"/>
      <c r="W16" s="93"/>
      <c r="X16" s="93"/>
      <c r="AZ16" s="43"/>
      <c r="BA16" s="43"/>
      <c r="BB16" s="43"/>
      <c r="BC16" s="44"/>
      <c r="BD16" s="44"/>
      <c r="BE16" s="44"/>
      <c r="BF16" s="44"/>
      <c r="BG16" s="44"/>
      <c r="BH16" s="44"/>
      <c r="BI16" s="44"/>
      <c r="BJ16" s="44"/>
      <c r="BK16" s="44"/>
      <c r="BL16" s="49"/>
      <c r="BM16" s="46"/>
      <c r="BN16" s="46"/>
      <c r="BO16" s="46"/>
      <c r="BV16" s="90"/>
      <c r="BW16" s="47" t="s">
        <v>0</v>
      </c>
      <c r="BX16" s="91">
        <f>VLOOKUP(BX$4&amp;$BV$3&amp;$BW16&amp;$BV$14&amp;$BW$3,L_Top10!$A$4:$F$1746,6,FALSE)</f>
        <v>8267</v>
      </c>
      <c r="BY16" s="91">
        <f>VLOOKUP(BY$4&amp;$BV$3&amp;$BW16&amp;$BV$14&amp;$BW$3,L_Top10!$A$4:$F$1746,6,FALSE)</f>
        <v>8161</v>
      </c>
      <c r="BZ16" s="91">
        <f>VLOOKUP(BZ$4&amp;$BV$3&amp;$BW16&amp;$BV$14&amp;$BW$3,L_Top10!$A$4:$F$1746,6,FALSE)</f>
        <v>8122</v>
      </c>
      <c r="CA16" s="91">
        <f>VLOOKUP(CA$4&amp;$BV$3&amp;$BW16&amp;$BV$14&amp;$BW$3,L_Top10!$A$4:$F$1746,6,FALSE)</f>
        <v>8380</v>
      </c>
      <c r="CB16" s="91">
        <f>VLOOKUP(CB$4&amp;$BV$3&amp;$BW16&amp;$BV$14&amp;$BW$3,L_Top10!$A$4:$F$1746,6,FALSE)</f>
        <v>8829</v>
      </c>
      <c r="CC16" s="91">
        <f>VLOOKUP(CC$4&amp;$BV$3&amp;$BW16&amp;$BV$14&amp;$BW$3,L_Top10!$A$4:$F$1746,6,FALSE)</f>
        <v>8702</v>
      </c>
      <c r="CD16" s="91">
        <f>VLOOKUP(CD$4&amp;$BV$3&amp;$BW16&amp;$BV$14&amp;$BW$3,L_Top10!$A$4:$F$1746,6,FALSE)</f>
        <v>9009</v>
      </c>
      <c r="CE16" s="91">
        <f>VLOOKUP(CE$4&amp;$BV$3&amp;$BW16&amp;$BV$14&amp;$BW$3,L_Top10!$A$4:$F$1746,6,FALSE)</f>
        <v>8861</v>
      </c>
      <c r="CF16" s="91">
        <f>VLOOKUP(CF$4&amp;$BV$3&amp;$BW16&amp;$BV$14&amp;$BW$3,L_Top10!$A$4:$F$1746,6,FALSE)</f>
        <v>9294</v>
      </c>
      <c r="CG16" s="91">
        <f>VLOOKUP(CG$4&amp;$BV$3&amp;$BW16&amp;$BV$14&amp;$BW$3,L_Top10!$A$4:$F$1746,6,FALSE)</f>
        <v>9463</v>
      </c>
    </row>
    <row r="17" spans="1:85" ht="15" customHeight="1">
      <c r="A17" s="47"/>
      <c r="B17" s="54" t="s">
        <v>0</v>
      </c>
      <c r="C17" s="54"/>
      <c r="D17" s="27" t="str">
        <f t="shared" si="1"/>
        <v>862</v>
      </c>
      <c r="E17" s="27" t="str">
        <f t="shared" si="1"/>
        <v>861</v>
      </c>
      <c r="F17" s="27" t="str">
        <f t="shared" si="1"/>
        <v>924</v>
      </c>
      <c r="G17" s="27" t="str">
        <f t="shared" si="1"/>
        <v>931</v>
      </c>
      <c r="H17" s="27" t="str">
        <f t="shared" si="1"/>
        <v>1006</v>
      </c>
      <c r="I17" s="27" t="str">
        <f t="shared" si="1"/>
        <v>1022</v>
      </c>
      <c r="J17" s="27" t="str">
        <f t="shared" si="1"/>
        <v>1158</v>
      </c>
      <c r="K17" s="27" t="str">
        <f t="shared" si="1"/>
        <v>1132</v>
      </c>
      <c r="L17" s="27" t="str">
        <f t="shared" si="1"/>
        <v>1175</v>
      </c>
      <c r="M17" s="27" t="str">
        <f t="shared" si="1"/>
        <v>1212</v>
      </c>
      <c r="N17" s="29"/>
      <c r="O17" s="93"/>
      <c r="P17" s="93"/>
      <c r="Q17" s="93"/>
      <c r="R17" s="93"/>
      <c r="S17" s="93"/>
      <c r="T17" s="93"/>
      <c r="U17" s="93"/>
      <c r="V17" s="93"/>
      <c r="W17" s="93"/>
      <c r="X17" s="93"/>
      <c r="AZ17" s="43"/>
      <c r="BA17" s="43"/>
      <c r="BB17" s="43"/>
      <c r="BC17" s="44"/>
      <c r="BD17" s="44"/>
      <c r="BE17" s="44"/>
      <c r="BF17" s="44"/>
      <c r="BG17" s="44"/>
      <c r="BH17" s="44"/>
      <c r="BI17" s="44"/>
      <c r="BJ17" s="44"/>
      <c r="BK17" s="44"/>
      <c r="BL17" s="45"/>
      <c r="BM17" s="46"/>
      <c r="BN17" s="46"/>
      <c r="BO17" s="46"/>
      <c r="BV17" s="90"/>
      <c r="BW17" s="90"/>
      <c r="BX17" s="123" t="s">
        <v>49</v>
      </c>
      <c r="BY17" s="123"/>
      <c r="BZ17" s="123"/>
      <c r="CA17" s="123"/>
      <c r="CB17" s="123"/>
      <c r="CC17" s="123"/>
      <c r="CD17" s="123"/>
      <c r="CE17" s="123"/>
      <c r="CF17" s="123"/>
      <c r="CG17" s="123"/>
    </row>
    <row r="18" spans="1:85" ht="15" customHeight="1">
      <c r="A18" s="47"/>
      <c r="B18" s="52" t="s">
        <v>53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29"/>
      <c r="O18" s="93"/>
      <c r="P18" s="93"/>
      <c r="Q18" s="93"/>
      <c r="R18" s="93"/>
      <c r="S18" s="93"/>
      <c r="T18" s="93"/>
      <c r="U18" s="93"/>
      <c r="V18" s="93"/>
      <c r="W18" s="93"/>
      <c r="X18" s="93"/>
      <c r="AZ18" s="43"/>
      <c r="BA18" s="43"/>
      <c r="BB18" s="43"/>
      <c r="BC18" s="44"/>
      <c r="BD18" s="44"/>
      <c r="BE18" s="44"/>
      <c r="BF18" s="44"/>
      <c r="BG18" s="44"/>
      <c r="BH18" s="44"/>
      <c r="BI18" s="44"/>
      <c r="BJ18" s="44"/>
      <c r="BK18" s="44"/>
      <c r="BL18" s="45"/>
      <c r="BM18" s="46"/>
      <c r="BN18" s="46"/>
      <c r="BO18" s="46"/>
      <c r="BV18" s="90"/>
      <c r="BW18" s="90"/>
      <c r="BX18" s="47">
        <v>2003</v>
      </c>
      <c r="BY18" s="47">
        <v>2004</v>
      </c>
      <c r="BZ18" s="47">
        <v>2005</v>
      </c>
      <c r="CA18" s="47">
        <v>2006</v>
      </c>
      <c r="CB18" s="47">
        <v>2007</v>
      </c>
      <c r="CC18" s="47">
        <v>2008</v>
      </c>
      <c r="CD18" s="47">
        <v>2009</v>
      </c>
      <c r="CE18" s="47">
        <v>2010</v>
      </c>
      <c r="CF18" s="47">
        <v>2011</v>
      </c>
      <c r="CG18" s="47">
        <v>2012</v>
      </c>
    </row>
    <row r="19" spans="1:85" ht="15" customHeight="1">
      <c r="A19" s="47"/>
      <c r="B19" s="29" t="s">
        <v>35</v>
      </c>
      <c r="C19" s="24"/>
      <c r="D19" s="27" t="str">
        <f t="shared" ref="D19:M21" si="2">IF(ISNA(BX14)=TRUE,"-",IF($BW$3="Number",FIXED(BX14,0,TRUE),BX14))</f>
        <v>17757</v>
      </c>
      <c r="E19" s="27" t="str">
        <f t="shared" si="2"/>
        <v>17222</v>
      </c>
      <c r="F19" s="27" t="str">
        <f t="shared" si="2"/>
        <v>17216</v>
      </c>
      <c r="G19" s="27" t="str">
        <f t="shared" si="2"/>
        <v>18044</v>
      </c>
      <c r="H19" s="27" t="str">
        <f t="shared" si="2"/>
        <v>18589</v>
      </c>
      <c r="I19" s="27" t="str">
        <f t="shared" si="2"/>
        <v>18987</v>
      </c>
      <c r="J19" s="27" t="str">
        <f t="shared" si="2"/>
        <v>19220</v>
      </c>
      <c r="K19" s="27" t="str">
        <f t="shared" si="2"/>
        <v>19059</v>
      </c>
      <c r="L19" s="27" t="str">
        <f t="shared" si="2"/>
        <v>19709</v>
      </c>
      <c r="M19" s="27" t="str">
        <f t="shared" si="2"/>
        <v>19946</v>
      </c>
      <c r="N19" s="29"/>
      <c r="O19" s="93"/>
      <c r="P19" s="93"/>
      <c r="Q19" s="93"/>
      <c r="R19" s="93"/>
      <c r="S19" s="93"/>
      <c r="T19" s="93"/>
      <c r="U19" s="93"/>
      <c r="V19" s="93"/>
      <c r="W19" s="93"/>
      <c r="X19" s="93"/>
      <c r="AZ19" s="43"/>
      <c r="BA19" s="43"/>
      <c r="BB19" s="43"/>
      <c r="BC19" s="44"/>
      <c r="BD19" s="44"/>
      <c r="BE19" s="44"/>
      <c r="BF19" s="44"/>
      <c r="BG19" s="44"/>
      <c r="BH19" s="44"/>
      <c r="BI19" s="44"/>
      <c r="BJ19" s="44"/>
      <c r="BK19" s="44"/>
      <c r="BL19" s="45"/>
      <c r="BM19" s="46"/>
      <c r="BN19" s="46"/>
      <c r="BO19" s="46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</row>
    <row r="20" spans="1:85" ht="15" customHeight="1">
      <c r="A20" s="47"/>
      <c r="B20" s="29" t="s">
        <v>1</v>
      </c>
      <c r="C20" s="24"/>
      <c r="D20" s="27" t="str">
        <f t="shared" si="2"/>
        <v>9490</v>
      </c>
      <c r="E20" s="27" t="str">
        <f t="shared" si="2"/>
        <v>9061</v>
      </c>
      <c r="F20" s="27" t="str">
        <f t="shared" si="2"/>
        <v>9094</v>
      </c>
      <c r="G20" s="27" t="str">
        <f t="shared" si="2"/>
        <v>9664</v>
      </c>
      <c r="H20" s="27" t="str">
        <f t="shared" si="2"/>
        <v>9760</v>
      </c>
      <c r="I20" s="27" t="str">
        <f t="shared" si="2"/>
        <v>10285</v>
      </c>
      <c r="J20" s="27" t="str">
        <f t="shared" si="2"/>
        <v>10211</v>
      </c>
      <c r="K20" s="27" t="str">
        <f t="shared" si="2"/>
        <v>10198</v>
      </c>
      <c r="L20" s="27" t="str">
        <f t="shared" si="2"/>
        <v>10415</v>
      </c>
      <c r="M20" s="27" t="str">
        <f t="shared" si="2"/>
        <v>10483</v>
      </c>
      <c r="N20" s="29"/>
      <c r="O20" s="93"/>
      <c r="P20" s="93"/>
      <c r="Q20" s="93"/>
      <c r="R20" s="93"/>
      <c r="S20" s="93"/>
      <c r="T20" s="93"/>
      <c r="U20" s="93"/>
      <c r="V20" s="93"/>
      <c r="W20" s="93"/>
      <c r="X20" s="93"/>
      <c r="AZ20" s="43"/>
      <c r="BA20" s="43"/>
      <c r="BB20" s="43"/>
      <c r="BC20" s="44"/>
      <c r="BD20" s="44"/>
      <c r="BE20" s="44"/>
      <c r="BF20" s="44"/>
      <c r="BG20" s="44"/>
      <c r="BH20" s="44"/>
      <c r="BI20" s="44"/>
      <c r="BJ20" s="44"/>
      <c r="BK20" s="44"/>
      <c r="BL20" s="45"/>
      <c r="BM20" s="46"/>
      <c r="BN20" s="46"/>
      <c r="BO20" s="46"/>
      <c r="BV20" s="90" t="s">
        <v>55</v>
      </c>
      <c r="BW20" s="90" t="str">
        <f>IF($BW$3="Rate","Registration rates, by ethnic group and sex, 2004–2013","Number of registrations, by ethnic group and sex, 2004–2013")</f>
        <v>Number of registrations, by ethnic group and sex, 2004–2013</v>
      </c>
      <c r="BX20" s="90"/>
      <c r="BY20" s="90"/>
      <c r="BZ20" s="90"/>
      <c r="CA20" s="90"/>
      <c r="CB20" s="90"/>
      <c r="CC20" s="90"/>
      <c r="CD20" s="90"/>
      <c r="CE20" s="90"/>
      <c r="CF20" s="90"/>
      <c r="CG20" s="90"/>
    </row>
    <row r="21" spans="1:85" ht="15" customHeight="1">
      <c r="A21" s="37"/>
      <c r="B21" s="54" t="s">
        <v>0</v>
      </c>
      <c r="C21" s="54"/>
      <c r="D21" s="55" t="str">
        <f t="shared" si="2"/>
        <v>8267</v>
      </c>
      <c r="E21" s="55" t="str">
        <f t="shared" si="2"/>
        <v>8161</v>
      </c>
      <c r="F21" s="55" t="str">
        <f t="shared" si="2"/>
        <v>8122</v>
      </c>
      <c r="G21" s="55" t="str">
        <f t="shared" si="2"/>
        <v>8380</v>
      </c>
      <c r="H21" s="55" t="str">
        <f t="shared" si="2"/>
        <v>8829</v>
      </c>
      <c r="I21" s="55" t="str">
        <f t="shared" si="2"/>
        <v>8702</v>
      </c>
      <c r="J21" s="55" t="str">
        <f t="shared" si="2"/>
        <v>9009</v>
      </c>
      <c r="K21" s="55" t="str">
        <f t="shared" si="2"/>
        <v>8861</v>
      </c>
      <c r="L21" s="55" t="str">
        <f t="shared" si="2"/>
        <v>9294</v>
      </c>
      <c r="M21" s="55" t="str">
        <f t="shared" si="2"/>
        <v>9463</v>
      </c>
      <c r="N21" s="29"/>
      <c r="O21" s="93"/>
      <c r="P21" s="93"/>
      <c r="Q21" s="93"/>
      <c r="R21" s="93"/>
      <c r="S21" s="93"/>
      <c r="T21" s="93"/>
      <c r="U21" s="93"/>
      <c r="V21" s="93"/>
      <c r="W21" s="93"/>
      <c r="X21" s="93"/>
      <c r="Z21" s="93"/>
      <c r="AZ21" s="43"/>
      <c r="BA21" s="43"/>
      <c r="BB21" s="43"/>
      <c r="BC21" s="44"/>
      <c r="BD21" s="44"/>
      <c r="BE21" s="44"/>
      <c r="BF21" s="44"/>
      <c r="BG21" s="44"/>
      <c r="BH21" s="44"/>
      <c r="BI21" s="44"/>
      <c r="BJ21" s="44"/>
      <c r="BK21" s="44"/>
      <c r="BL21" s="45"/>
      <c r="BM21" s="46"/>
      <c r="BN21" s="46"/>
      <c r="BO21" s="46"/>
      <c r="BV21" s="47" t="s">
        <v>60</v>
      </c>
      <c r="BW21" s="47" t="str">
        <f>IF($BW$3="Rate","Age-standardised registration rates (cases per 100,000)","Number of registrations")</f>
        <v>Number of registrations</v>
      </c>
      <c r="BX21" s="47"/>
      <c r="BY21" s="47"/>
      <c r="BZ21" s="47"/>
      <c r="CA21" s="47"/>
      <c r="CB21" s="47"/>
      <c r="CC21" s="47"/>
      <c r="CD21" s="47"/>
      <c r="CE21" s="47"/>
      <c r="CF21" s="47"/>
      <c r="CG21" s="47"/>
    </row>
    <row r="22" spans="1:85" ht="17.100000000000001" customHeight="1">
      <c r="A22" s="47"/>
      <c r="B22" s="56" t="s">
        <v>56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9"/>
      <c r="O22" s="93"/>
      <c r="P22" s="93"/>
      <c r="Q22" s="93"/>
      <c r="R22" s="93"/>
      <c r="S22" s="93"/>
      <c r="T22" s="93"/>
      <c r="U22" s="93"/>
      <c r="V22" s="93"/>
      <c r="W22" s="93"/>
      <c r="X22" s="93"/>
      <c r="Z22" s="93"/>
      <c r="AZ22" s="43"/>
      <c r="BA22" s="43"/>
      <c r="BB22" s="43"/>
      <c r="BC22" s="44"/>
      <c r="BD22" s="44"/>
      <c r="BE22" s="44"/>
      <c r="BF22" s="44"/>
      <c r="BG22" s="44"/>
      <c r="BH22" s="44"/>
      <c r="BI22" s="44"/>
      <c r="BJ22" s="44"/>
      <c r="BK22" s="44"/>
      <c r="BL22" s="45"/>
      <c r="BM22" s="46"/>
      <c r="BN22" s="46"/>
      <c r="BO22" s="46"/>
      <c r="CB22" s="47"/>
      <c r="CC22" s="47"/>
      <c r="CD22" s="47"/>
      <c r="CE22" s="47"/>
      <c r="CF22" s="47"/>
      <c r="CG22" s="47"/>
    </row>
    <row r="23" spans="1:85" ht="17.100000000000001" customHeight="1">
      <c r="A23" s="47"/>
      <c r="B23" s="40" t="s">
        <v>132</v>
      </c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29"/>
      <c r="Z23" s="93"/>
      <c r="AZ23" s="43"/>
      <c r="BA23" s="43"/>
      <c r="BB23" s="43"/>
      <c r="BC23" s="44"/>
      <c r="BD23" s="44"/>
      <c r="BE23" s="44"/>
      <c r="BF23" s="44"/>
      <c r="BG23" s="44"/>
      <c r="BH23" s="44"/>
      <c r="BI23" s="44"/>
      <c r="BJ23" s="44"/>
      <c r="BK23" s="44"/>
      <c r="BL23" s="45"/>
      <c r="BM23" s="46"/>
      <c r="BN23" s="46"/>
      <c r="BO23" s="46"/>
    </row>
    <row r="24" spans="1:85" ht="17.100000000000001" customHeight="1">
      <c r="A24" s="47"/>
      <c r="B24" s="80" t="s">
        <v>133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9"/>
      <c r="Z24" s="93"/>
      <c r="AZ24" s="43"/>
      <c r="BA24" s="43"/>
      <c r="BB24" s="43"/>
      <c r="BC24" s="44"/>
      <c r="BD24" s="44"/>
      <c r="BE24" s="44"/>
      <c r="BF24" s="44"/>
      <c r="BG24" s="44"/>
      <c r="BH24" s="44"/>
      <c r="BI24" s="44"/>
      <c r="BJ24" s="44"/>
      <c r="BK24" s="44"/>
      <c r="BL24" s="45"/>
      <c r="BM24" s="46"/>
      <c r="BN24" s="46"/>
      <c r="BO24" s="46"/>
    </row>
    <row r="25" spans="1:85" ht="17.100000000000001" customHeight="1">
      <c r="A25" s="47"/>
      <c r="B25" s="80" t="s">
        <v>134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9"/>
      <c r="Z25" s="93"/>
      <c r="AZ25" s="43"/>
      <c r="BA25" s="43"/>
      <c r="BB25" s="43"/>
      <c r="BC25" s="44"/>
      <c r="BD25" s="44"/>
      <c r="BE25" s="44"/>
      <c r="BF25" s="44"/>
      <c r="BG25" s="44"/>
      <c r="BH25" s="44"/>
      <c r="BI25" s="44"/>
      <c r="BJ25" s="44"/>
      <c r="BK25" s="44"/>
      <c r="BL25" s="45"/>
      <c r="BM25" s="46"/>
      <c r="BN25" s="46"/>
      <c r="BO25" s="46"/>
    </row>
    <row r="26" spans="1:85" ht="17.100000000000001" customHeight="1">
      <c r="A26" s="47"/>
      <c r="N26" s="29"/>
      <c r="Z26" s="93"/>
      <c r="AZ26" s="43"/>
      <c r="BA26" s="43"/>
      <c r="BB26" s="43"/>
      <c r="BC26" s="44"/>
      <c r="BD26" s="44"/>
      <c r="BE26" s="44"/>
      <c r="BF26" s="44"/>
      <c r="BG26" s="44"/>
      <c r="BH26" s="44"/>
      <c r="BI26" s="44"/>
      <c r="BJ26" s="44"/>
      <c r="BK26" s="44"/>
      <c r="BL26" s="45"/>
      <c r="BM26" s="46"/>
      <c r="BN26" s="46"/>
      <c r="BO26" s="46"/>
    </row>
    <row r="27" spans="1:85" ht="17.100000000000001" customHeight="1">
      <c r="A27" s="47"/>
      <c r="N27" s="29"/>
      <c r="Z27" s="93"/>
      <c r="AB27" s="93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Z27" s="43"/>
      <c r="BA27" s="43"/>
      <c r="BB27" s="43"/>
      <c r="BC27" s="44"/>
      <c r="BD27" s="44"/>
      <c r="BE27" s="44"/>
      <c r="BF27" s="44"/>
      <c r="BG27" s="44"/>
      <c r="BH27" s="44"/>
      <c r="BI27" s="44"/>
      <c r="BJ27" s="44"/>
      <c r="BK27" s="44"/>
    </row>
    <row r="28" spans="1:85" ht="17.100000000000001" customHeight="1">
      <c r="A28" s="47"/>
      <c r="B28" s="58"/>
      <c r="C28" s="58"/>
      <c r="D28" s="58"/>
      <c r="E28" s="58"/>
      <c r="F28" s="58"/>
      <c r="G28" s="58"/>
      <c r="H28" s="29"/>
      <c r="I28" s="29"/>
      <c r="J28" s="29"/>
      <c r="K28" s="29"/>
      <c r="L28" s="29"/>
      <c r="M28" s="29"/>
      <c r="N28" s="29"/>
      <c r="Z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Z28" s="43"/>
      <c r="BA28" s="43"/>
      <c r="BB28" s="43"/>
      <c r="BC28" s="44"/>
      <c r="BD28" s="44"/>
      <c r="BE28" s="44"/>
      <c r="BF28" s="44"/>
      <c r="BG28" s="44"/>
      <c r="BH28" s="44"/>
      <c r="BI28" s="44"/>
      <c r="BJ28" s="44"/>
      <c r="BK28" s="44"/>
    </row>
    <row r="29" spans="1:85" ht="17.100000000000001" customHeight="1">
      <c r="A29" s="59"/>
      <c r="B29" s="58"/>
      <c r="C29" s="58"/>
      <c r="D29" s="58"/>
      <c r="E29" s="58"/>
      <c r="F29" s="58"/>
      <c r="G29" s="58"/>
      <c r="H29" s="29"/>
      <c r="I29" s="29"/>
      <c r="J29" s="29"/>
      <c r="K29" s="29"/>
      <c r="L29" s="29"/>
      <c r="M29" s="29"/>
      <c r="N29" s="29"/>
      <c r="Z29" s="93"/>
      <c r="AB29" s="93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49"/>
      <c r="AZ29" s="43"/>
      <c r="BA29" s="43"/>
      <c r="BB29" s="43"/>
      <c r="BC29" s="44"/>
      <c r="BD29" s="44"/>
      <c r="BE29" s="44"/>
      <c r="BF29" s="44"/>
      <c r="BG29" s="44"/>
      <c r="BH29" s="44"/>
      <c r="BI29" s="44"/>
      <c r="BJ29" s="44"/>
      <c r="BK29" s="44"/>
    </row>
    <row r="30" spans="1:85" ht="18">
      <c r="A30" s="59"/>
      <c r="B30" s="58"/>
      <c r="C30" s="58"/>
      <c r="D30" s="58"/>
      <c r="E30" s="58"/>
      <c r="F30" s="58"/>
      <c r="G30" s="58"/>
      <c r="H30" s="29"/>
      <c r="I30" s="29"/>
      <c r="J30" s="29"/>
      <c r="K30" s="29"/>
      <c r="L30" s="29"/>
      <c r="M30" s="29"/>
      <c r="N30" s="29"/>
      <c r="Z30" s="93"/>
      <c r="AB30" s="93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49"/>
      <c r="AZ30" s="43"/>
      <c r="BA30" s="43"/>
      <c r="BB30" s="43"/>
      <c r="BC30" s="44"/>
      <c r="BD30" s="44"/>
      <c r="BE30" s="44"/>
      <c r="BF30" s="44"/>
      <c r="BG30" s="44"/>
      <c r="BH30" s="44"/>
      <c r="BI30" s="44"/>
      <c r="BJ30" s="44"/>
      <c r="BK30" s="44"/>
    </row>
    <row r="31" spans="1:85" ht="18">
      <c r="A31" s="59"/>
      <c r="B31" s="58"/>
      <c r="C31" s="58"/>
      <c r="D31" s="58"/>
      <c r="E31" s="58"/>
      <c r="F31" s="58"/>
      <c r="G31" s="58"/>
      <c r="H31" s="29"/>
      <c r="I31" s="29"/>
      <c r="J31" s="29"/>
      <c r="K31" s="29"/>
      <c r="L31" s="29"/>
      <c r="M31" s="29"/>
      <c r="N31" s="29"/>
      <c r="Z31" s="93"/>
      <c r="AB31" s="93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49"/>
      <c r="AZ31" s="43"/>
      <c r="BA31" s="43"/>
      <c r="BB31" s="43"/>
      <c r="BC31" s="44"/>
      <c r="BD31" s="44"/>
      <c r="BE31" s="44"/>
      <c r="BF31" s="44"/>
      <c r="BG31" s="44"/>
      <c r="BH31" s="44"/>
      <c r="BI31" s="44"/>
      <c r="BJ31" s="44"/>
      <c r="BK31" s="44"/>
    </row>
    <row r="32" spans="1:85" ht="18">
      <c r="A32" s="59"/>
      <c r="B32" s="58"/>
      <c r="C32" s="58"/>
      <c r="D32" s="58"/>
      <c r="E32" s="58"/>
      <c r="F32" s="58"/>
      <c r="G32" s="58"/>
      <c r="H32" s="29"/>
      <c r="I32" s="29"/>
      <c r="J32" s="29"/>
      <c r="K32" s="29"/>
      <c r="L32" s="29"/>
      <c r="M32" s="29"/>
      <c r="N32" s="29"/>
      <c r="Z32" s="93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Z32" s="43"/>
      <c r="BA32" s="43"/>
      <c r="BB32" s="43"/>
      <c r="BC32" s="44"/>
      <c r="BD32" s="44"/>
      <c r="BE32" s="44"/>
      <c r="BF32" s="44"/>
      <c r="BG32" s="44"/>
      <c r="BH32" s="44"/>
      <c r="BI32" s="44"/>
      <c r="BJ32" s="44"/>
      <c r="BK32" s="44"/>
    </row>
    <row r="33" spans="1:63" ht="18">
      <c r="A33" s="59"/>
      <c r="B33" s="58"/>
      <c r="C33" s="58"/>
      <c r="D33" s="58"/>
      <c r="E33" s="58"/>
      <c r="F33" s="58"/>
      <c r="G33" s="58"/>
      <c r="H33" s="29"/>
      <c r="I33" s="29"/>
      <c r="J33" s="29"/>
      <c r="K33" s="29"/>
      <c r="L33" s="29"/>
      <c r="M33" s="29"/>
      <c r="N33" s="29"/>
      <c r="Z33" s="93"/>
      <c r="AB33" s="93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49"/>
      <c r="AZ33" s="43"/>
      <c r="BA33" s="43"/>
      <c r="BB33" s="43"/>
      <c r="BC33" s="44"/>
      <c r="BD33" s="44"/>
      <c r="BE33" s="44"/>
      <c r="BF33" s="44"/>
      <c r="BG33" s="44"/>
      <c r="BH33" s="44"/>
      <c r="BI33" s="44"/>
      <c r="BJ33" s="44"/>
      <c r="BK33" s="44"/>
    </row>
    <row r="34" spans="1:63" ht="18">
      <c r="A34" s="59"/>
      <c r="B34" s="58"/>
      <c r="C34" s="58"/>
      <c r="D34" s="58"/>
      <c r="E34" s="58"/>
      <c r="F34" s="58"/>
      <c r="G34" s="58"/>
      <c r="H34" s="29"/>
      <c r="I34" s="29"/>
      <c r="J34" s="29"/>
      <c r="K34" s="29"/>
      <c r="L34" s="29"/>
      <c r="M34" s="29"/>
      <c r="N34" s="29"/>
      <c r="Z34" s="93"/>
      <c r="AB34" s="93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49"/>
      <c r="AZ34" s="43"/>
      <c r="BA34" s="43"/>
      <c r="BB34" s="43"/>
      <c r="BC34" s="44"/>
      <c r="BD34" s="44"/>
      <c r="BE34" s="44"/>
      <c r="BF34" s="44"/>
      <c r="BG34" s="44"/>
      <c r="BH34" s="44"/>
      <c r="BI34" s="44"/>
      <c r="BJ34" s="44"/>
      <c r="BK34" s="44"/>
    </row>
    <row r="35" spans="1:63" ht="18">
      <c r="A35" s="59"/>
      <c r="B35" s="58"/>
      <c r="C35" s="58"/>
      <c r="D35" s="58"/>
      <c r="E35" s="58"/>
      <c r="F35" s="58"/>
      <c r="G35" s="58"/>
      <c r="H35" s="29"/>
      <c r="I35" s="29"/>
      <c r="J35" s="29"/>
      <c r="K35" s="29"/>
      <c r="L35" s="29"/>
      <c r="M35" s="29"/>
      <c r="N35" s="29"/>
      <c r="AB35" s="93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49"/>
      <c r="AZ35" s="43"/>
      <c r="BA35" s="43"/>
      <c r="BB35" s="43"/>
      <c r="BC35" s="44"/>
      <c r="BD35" s="44"/>
      <c r="BE35" s="44"/>
      <c r="BF35" s="44"/>
      <c r="BG35" s="44"/>
      <c r="BH35" s="44"/>
      <c r="BI35" s="44"/>
      <c r="BJ35" s="44"/>
      <c r="BK35" s="44"/>
    </row>
    <row r="36" spans="1:63" ht="18">
      <c r="A36" s="59"/>
      <c r="B36" s="58"/>
      <c r="C36" s="58"/>
      <c r="D36" s="58"/>
      <c r="E36" s="58"/>
      <c r="F36" s="58"/>
      <c r="G36" s="58"/>
      <c r="H36" s="29"/>
      <c r="I36" s="29"/>
      <c r="J36" s="29"/>
      <c r="K36" s="29"/>
      <c r="L36" s="29"/>
      <c r="M36" s="29"/>
      <c r="N36" s="29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Z36" s="43"/>
      <c r="BA36" s="43"/>
      <c r="BB36" s="43"/>
      <c r="BC36" s="44"/>
      <c r="BD36" s="44"/>
      <c r="BE36" s="44"/>
      <c r="BF36" s="44"/>
      <c r="BG36" s="44"/>
      <c r="BH36" s="44"/>
      <c r="BI36" s="44"/>
      <c r="BJ36" s="44"/>
      <c r="BK36" s="44"/>
    </row>
    <row r="37" spans="1:63" ht="18">
      <c r="A37" s="59"/>
      <c r="N37" s="29"/>
      <c r="AB37" s="93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49"/>
      <c r="AZ37" s="43"/>
      <c r="BA37" s="43"/>
      <c r="BB37" s="43"/>
      <c r="BC37" s="44"/>
      <c r="BD37" s="44"/>
      <c r="BE37" s="44"/>
      <c r="BF37" s="44"/>
      <c r="BG37" s="44"/>
      <c r="BH37" s="44"/>
      <c r="BI37" s="44"/>
      <c r="BJ37" s="44"/>
      <c r="BK37" s="44"/>
    </row>
    <row r="38" spans="1:63" ht="18">
      <c r="A38" s="59"/>
      <c r="N38" s="29"/>
      <c r="T38" s="93"/>
      <c r="U38" s="93"/>
      <c r="V38" s="93"/>
      <c r="W38" s="93"/>
      <c r="X38" s="93"/>
      <c r="AB38" s="93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49"/>
      <c r="AZ38" s="43"/>
      <c r="BA38" s="43"/>
      <c r="BB38" s="43"/>
      <c r="BC38" s="44"/>
      <c r="BD38" s="44"/>
      <c r="BE38" s="44"/>
      <c r="BF38" s="44"/>
      <c r="BG38" s="44"/>
      <c r="BH38" s="44"/>
      <c r="BI38" s="44"/>
      <c r="BJ38" s="44"/>
      <c r="BK38" s="44"/>
    </row>
    <row r="39" spans="1:63" ht="18">
      <c r="A39" s="59"/>
      <c r="N39" s="29"/>
      <c r="P39" s="60"/>
      <c r="Q39" s="60"/>
      <c r="R39" s="60"/>
      <c r="S39" s="60"/>
      <c r="T39" s="57"/>
      <c r="U39" s="57"/>
      <c r="V39" s="57"/>
      <c r="W39" s="57"/>
      <c r="X39" s="57"/>
      <c r="Y39" s="60"/>
      <c r="Z39" s="60"/>
      <c r="AA39" s="60"/>
      <c r="AB39" s="93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49"/>
      <c r="AZ39" s="43"/>
      <c r="BA39" s="43"/>
      <c r="BB39" s="43"/>
      <c r="BC39" s="44"/>
      <c r="BD39" s="44"/>
      <c r="BE39" s="44"/>
      <c r="BF39" s="44"/>
      <c r="BG39" s="44"/>
      <c r="BH39" s="44"/>
      <c r="BI39" s="44"/>
      <c r="BJ39" s="44"/>
      <c r="BK39" s="44"/>
    </row>
    <row r="40" spans="1:63" ht="18">
      <c r="A40" s="59"/>
      <c r="N40" s="29"/>
      <c r="P40" s="60"/>
      <c r="Q40" s="60"/>
      <c r="R40" s="60"/>
      <c r="S40" s="60"/>
      <c r="T40" s="57"/>
      <c r="U40" s="57"/>
      <c r="V40" s="57"/>
      <c r="W40" s="57"/>
      <c r="X40" s="57"/>
      <c r="Y40" s="60"/>
      <c r="Z40" s="60"/>
      <c r="AA40" s="60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Z40" s="43"/>
      <c r="BA40" s="43"/>
      <c r="BB40" s="43"/>
      <c r="BC40" s="44"/>
      <c r="BD40" s="44"/>
      <c r="BE40" s="44"/>
      <c r="BF40" s="44"/>
      <c r="BG40" s="44"/>
      <c r="BH40" s="44"/>
      <c r="BI40" s="44"/>
      <c r="BJ40" s="44"/>
      <c r="BK40" s="44"/>
    </row>
    <row r="41" spans="1:63" ht="18">
      <c r="A41" s="59"/>
      <c r="N41" s="29"/>
      <c r="O41" s="93"/>
      <c r="P41" s="93"/>
      <c r="Q41" s="93"/>
      <c r="R41" s="93"/>
      <c r="S41" s="93"/>
      <c r="T41" s="93"/>
      <c r="U41" s="93"/>
      <c r="V41" s="93"/>
      <c r="W41" s="93"/>
      <c r="X41" s="93"/>
      <c r="AZ41" s="43"/>
      <c r="BA41" s="43"/>
      <c r="BB41" s="43"/>
      <c r="BC41" s="44"/>
      <c r="BD41" s="44"/>
      <c r="BE41" s="44"/>
      <c r="BF41" s="44"/>
      <c r="BG41" s="44"/>
      <c r="BH41" s="44"/>
      <c r="BI41" s="44"/>
      <c r="BJ41" s="44"/>
      <c r="BK41" s="44"/>
    </row>
    <row r="42" spans="1:63" ht="18">
      <c r="A42" s="59"/>
      <c r="N42" s="29"/>
      <c r="O42" s="93"/>
      <c r="P42" s="93"/>
      <c r="Q42" s="93"/>
      <c r="R42" s="93"/>
      <c r="S42" s="93"/>
      <c r="T42" s="93"/>
      <c r="U42" s="93"/>
      <c r="V42" s="93"/>
      <c r="W42" s="93"/>
      <c r="X42" s="93"/>
      <c r="AZ42" s="43"/>
      <c r="BA42" s="43"/>
      <c r="BB42" s="43"/>
      <c r="BC42" s="44"/>
      <c r="BD42" s="44"/>
      <c r="BE42" s="44"/>
      <c r="BF42" s="44"/>
      <c r="BG42" s="44"/>
      <c r="BH42" s="44"/>
      <c r="BI42" s="44"/>
      <c r="BJ42" s="44"/>
      <c r="BK42" s="44"/>
    </row>
    <row r="43" spans="1:63" ht="18">
      <c r="A43" s="59"/>
      <c r="N43" s="29"/>
      <c r="O43" s="93"/>
      <c r="P43" s="93"/>
      <c r="Q43" s="93"/>
      <c r="R43" s="93"/>
      <c r="S43" s="93"/>
      <c r="T43" s="93"/>
      <c r="U43" s="93"/>
      <c r="V43" s="93"/>
      <c r="W43" s="93"/>
      <c r="X43" s="93"/>
      <c r="AZ43" s="43"/>
      <c r="BA43" s="43"/>
      <c r="BB43" s="43"/>
      <c r="BC43" s="44"/>
      <c r="BD43" s="44"/>
      <c r="BE43" s="44"/>
      <c r="BF43" s="44"/>
      <c r="BG43" s="44"/>
      <c r="BH43" s="44"/>
      <c r="BI43" s="44"/>
      <c r="BJ43" s="44"/>
      <c r="BK43" s="44"/>
    </row>
    <row r="44" spans="1:63" ht="18">
      <c r="A44" s="59"/>
      <c r="N44" s="29"/>
      <c r="AZ44" s="43"/>
      <c r="BA44" s="43"/>
      <c r="BB44" s="43"/>
      <c r="BC44" s="44"/>
      <c r="BD44" s="44"/>
      <c r="BE44" s="44"/>
      <c r="BF44" s="44"/>
      <c r="BG44" s="44"/>
      <c r="BH44" s="44"/>
      <c r="BI44" s="44"/>
      <c r="BJ44" s="44"/>
      <c r="BK44" s="44"/>
    </row>
    <row r="45" spans="1:63" ht="18">
      <c r="A45" s="59"/>
      <c r="N45" s="29"/>
      <c r="AZ45" s="43"/>
      <c r="BA45" s="43"/>
      <c r="BB45" s="43"/>
      <c r="BC45" s="44"/>
      <c r="BD45" s="44"/>
      <c r="BE45" s="44"/>
      <c r="BF45" s="44"/>
      <c r="BG45" s="44"/>
      <c r="BH45" s="44"/>
      <c r="BI45" s="44"/>
      <c r="BJ45" s="44"/>
      <c r="BK45" s="44"/>
    </row>
    <row r="46" spans="1:63" ht="18">
      <c r="A46" s="59"/>
      <c r="N46" s="29"/>
      <c r="AZ46" s="43"/>
      <c r="BA46" s="43"/>
      <c r="BB46" s="43"/>
      <c r="BC46" s="44"/>
      <c r="BD46" s="44"/>
      <c r="BE46" s="44"/>
      <c r="BF46" s="44"/>
      <c r="BG46" s="44"/>
      <c r="BH46" s="44"/>
      <c r="BI46" s="44"/>
      <c r="BJ46" s="44"/>
      <c r="BK46" s="44"/>
    </row>
    <row r="47" spans="1:63" ht="18">
      <c r="A47" s="59"/>
      <c r="N47" s="29"/>
      <c r="AZ47" s="43"/>
      <c r="BA47" s="43"/>
      <c r="BB47" s="43"/>
      <c r="BC47" s="44"/>
      <c r="BD47" s="44"/>
      <c r="BE47" s="44"/>
      <c r="BF47" s="44"/>
      <c r="BG47" s="44"/>
      <c r="BH47" s="44"/>
      <c r="BI47" s="44"/>
      <c r="BJ47" s="44"/>
      <c r="BK47" s="44"/>
    </row>
    <row r="48" spans="1:63" ht="18">
      <c r="A48" s="59"/>
      <c r="N48" s="29"/>
      <c r="O48" s="93"/>
      <c r="P48" s="93"/>
      <c r="Q48" s="57"/>
      <c r="R48" s="93"/>
      <c r="S48" s="93"/>
      <c r="T48" s="93"/>
      <c r="U48" s="93"/>
      <c r="V48" s="93"/>
      <c r="W48" s="93"/>
      <c r="X48" s="93"/>
      <c r="AZ48" s="43"/>
      <c r="BA48" s="43"/>
      <c r="BB48" s="43"/>
      <c r="BC48" s="44"/>
      <c r="BD48" s="44"/>
      <c r="BE48" s="44"/>
      <c r="BF48" s="44"/>
      <c r="BG48" s="44"/>
      <c r="BH48" s="44"/>
      <c r="BI48" s="44"/>
      <c r="BJ48" s="44"/>
      <c r="BK48" s="44"/>
    </row>
    <row r="49" spans="1:63" ht="18">
      <c r="A49" s="59"/>
      <c r="N49" s="29"/>
      <c r="O49" s="93"/>
      <c r="P49" s="93"/>
      <c r="Q49" s="93"/>
      <c r="R49" s="93"/>
      <c r="S49" s="93"/>
      <c r="T49" s="93"/>
      <c r="U49" s="93"/>
      <c r="V49" s="93"/>
      <c r="W49" s="93"/>
      <c r="X49" s="93"/>
      <c r="AZ49" s="43"/>
      <c r="BA49" s="43"/>
      <c r="BB49" s="43"/>
      <c r="BC49" s="44"/>
      <c r="BD49" s="44"/>
      <c r="BE49" s="44"/>
      <c r="BF49" s="44"/>
      <c r="BG49" s="44"/>
      <c r="BH49" s="44"/>
      <c r="BI49" s="44"/>
      <c r="BJ49" s="44"/>
      <c r="BK49" s="44"/>
    </row>
    <row r="50" spans="1:63" ht="18">
      <c r="A50" s="59"/>
      <c r="N50" s="29"/>
      <c r="O50" s="93"/>
      <c r="P50" s="93"/>
      <c r="Q50" s="93"/>
      <c r="R50" s="93"/>
      <c r="S50" s="93"/>
      <c r="T50" s="93"/>
      <c r="U50" s="93"/>
      <c r="V50" s="93"/>
      <c r="W50" s="93"/>
      <c r="X50" s="93"/>
      <c r="AZ50" s="43"/>
      <c r="BA50" s="43"/>
      <c r="BB50" s="43"/>
      <c r="BC50" s="44"/>
      <c r="BD50" s="44"/>
      <c r="BE50" s="44"/>
      <c r="BF50" s="44"/>
      <c r="BG50" s="44"/>
      <c r="BH50" s="44"/>
      <c r="BI50" s="44"/>
      <c r="BJ50" s="44"/>
      <c r="BK50" s="44"/>
    </row>
    <row r="51" spans="1:63" ht="18">
      <c r="A51" s="59"/>
      <c r="N51" s="29"/>
      <c r="O51" s="93"/>
      <c r="P51" s="93"/>
      <c r="Q51" s="93"/>
      <c r="R51" s="93"/>
      <c r="S51" s="93"/>
      <c r="T51" s="93"/>
      <c r="U51" s="93"/>
      <c r="V51" s="93"/>
      <c r="W51" s="93"/>
      <c r="X51" s="93"/>
      <c r="AZ51" s="43"/>
      <c r="BA51" s="43"/>
      <c r="BB51" s="43"/>
      <c r="BC51" s="44"/>
      <c r="BD51" s="44"/>
      <c r="BE51" s="44"/>
      <c r="BF51" s="44"/>
      <c r="BG51" s="44"/>
      <c r="BH51" s="44"/>
      <c r="BI51" s="44"/>
      <c r="BJ51" s="44"/>
      <c r="BK51" s="44"/>
    </row>
    <row r="52" spans="1:63" ht="18" customHeight="1">
      <c r="A52" s="59"/>
      <c r="N52" s="29"/>
      <c r="O52" s="93"/>
      <c r="P52" s="93"/>
      <c r="Q52" s="93"/>
      <c r="R52" s="93"/>
      <c r="S52" s="93"/>
      <c r="T52" s="93"/>
      <c r="U52" s="93"/>
      <c r="V52" s="93"/>
      <c r="W52" s="93"/>
      <c r="X52" s="93"/>
      <c r="AZ52" s="43"/>
      <c r="BA52" s="43"/>
      <c r="BB52" s="43"/>
      <c r="BC52" s="44"/>
      <c r="BD52" s="44"/>
      <c r="BE52" s="44"/>
      <c r="BF52" s="44"/>
      <c r="BG52" s="44"/>
      <c r="BH52" s="44"/>
      <c r="BI52" s="44"/>
      <c r="BJ52" s="44"/>
      <c r="BK52" s="44"/>
    </row>
    <row r="53" spans="1:63" ht="18" customHeight="1">
      <c r="A53" s="59"/>
      <c r="N53" s="29"/>
      <c r="O53" s="93"/>
      <c r="P53" s="93"/>
      <c r="Q53" s="60"/>
      <c r="AZ53" s="43"/>
      <c r="BA53" s="43"/>
      <c r="BB53" s="43"/>
      <c r="BC53" s="44"/>
      <c r="BD53" s="44"/>
      <c r="BE53" s="44"/>
      <c r="BF53" s="44"/>
      <c r="BG53" s="44"/>
      <c r="BH53" s="44"/>
      <c r="BI53" s="44"/>
      <c r="BJ53" s="44"/>
      <c r="BK53" s="44"/>
    </row>
    <row r="54" spans="1:63">
      <c r="Q54" s="93"/>
      <c r="AZ54" s="43"/>
      <c r="BA54" s="43"/>
      <c r="BB54" s="43"/>
      <c r="BC54" s="44"/>
      <c r="BD54" s="44"/>
      <c r="BE54" s="44"/>
      <c r="BF54" s="44"/>
      <c r="BG54" s="44"/>
      <c r="BH54" s="44"/>
      <c r="BI54" s="44"/>
      <c r="BJ54" s="44"/>
      <c r="BK54" s="44"/>
    </row>
    <row r="55" spans="1:63">
      <c r="Q55" s="93"/>
      <c r="AZ55" s="43"/>
      <c r="BA55" s="43"/>
      <c r="BB55" s="43"/>
      <c r="BC55" s="44"/>
      <c r="BD55" s="44"/>
      <c r="BE55" s="44"/>
      <c r="BF55" s="44"/>
      <c r="BG55" s="44"/>
      <c r="BH55" s="44"/>
      <c r="BI55" s="44"/>
      <c r="BJ55" s="44"/>
      <c r="BK55" s="44"/>
    </row>
    <row r="56" spans="1:63">
      <c r="Q56" s="93"/>
      <c r="AZ56" s="43"/>
      <c r="BA56" s="43"/>
      <c r="BB56" s="43"/>
      <c r="BC56" s="44"/>
      <c r="BD56" s="44"/>
      <c r="BE56" s="44"/>
      <c r="BF56" s="44"/>
      <c r="BG56" s="44"/>
      <c r="BH56" s="44"/>
      <c r="BI56" s="44"/>
      <c r="BJ56" s="44"/>
      <c r="BK56" s="44"/>
    </row>
    <row r="57" spans="1:63">
      <c r="Q57" s="57"/>
      <c r="AZ57" s="43"/>
      <c r="BA57" s="43"/>
      <c r="BB57" s="43"/>
      <c r="BC57" s="44"/>
      <c r="BD57" s="44"/>
      <c r="BE57" s="44"/>
      <c r="BF57" s="44"/>
      <c r="BG57" s="44"/>
      <c r="BH57" s="44"/>
      <c r="BI57" s="44"/>
      <c r="BJ57" s="44"/>
      <c r="BK57" s="44"/>
    </row>
    <row r="58" spans="1:63">
      <c r="Q58" s="93"/>
      <c r="AZ58" s="43"/>
      <c r="BA58" s="43"/>
      <c r="BB58" s="43"/>
      <c r="BC58" s="44"/>
      <c r="BD58" s="44"/>
      <c r="BE58" s="44"/>
      <c r="BF58" s="44"/>
      <c r="BG58" s="44"/>
      <c r="BH58" s="44"/>
      <c r="BI58" s="44"/>
      <c r="BJ58" s="44"/>
      <c r="BK58" s="44"/>
    </row>
    <row r="59" spans="1:63">
      <c r="Q59" s="93"/>
      <c r="AZ59" s="43"/>
      <c r="BA59" s="43"/>
      <c r="BB59" s="43"/>
      <c r="BC59" s="44"/>
      <c r="BD59" s="44"/>
      <c r="BE59" s="44"/>
      <c r="BF59" s="44"/>
      <c r="BG59" s="44"/>
      <c r="BH59" s="44"/>
      <c r="BI59" s="44"/>
      <c r="BJ59" s="44"/>
      <c r="BK59" s="44"/>
    </row>
    <row r="60" spans="1:63">
      <c r="Q60" s="93"/>
      <c r="AZ60" s="43"/>
      <c r="BA60" s="43"/>
      <c r="BB60" s="43"/>
      <c r="BC60" s="44"/>
      <c r="BD60" s="44"/>
      <c r="BE60" s="44"/>
      <c r="BF60" s="44"/>
      <c r="BG60" s="44"/>
      <c r="BH60" s="44"/>
      <c r="BI60" s="44"/>
      <c r="BJ60" s="44"/>
      <c r="BK60" s="44"/>
    </row>
    <row r="61" spans="1:63">
      <c r="Q61" s="57"/>
      <c r="AZ61" s="43"/>
      <c r="BA61" s="43"/>
      <c r="BB61" s="43"/>
      <c r="BC61" s="44"/>
      <c r="BD61" s="44"/>
      <c r="BE61" s="44"/>
      <c r="BF61" s="44"/>
      <c r="BG61" s="44"/>
      <c r="BH61" s="44"/>
      <c r="BI61" s="44"/>
      <c r="BJ61" s="44"/>
      <c r="BK61" s="44"/>
    </row>
    <row r="62" spans="1:63">
      <c r="Q62" s="93"/>
      <c r="AZ62" s="43"/>
      <c r="BA62" s="43"/>
      <c r="BB62" s="43"/>
      <c r="BC62" s="44"/>
      <c r="BD62" s="44"/>
      <c r="BE62" s="44"/>
      <c r="BF62" s="44"/>
      <c r="BG62" s="44"/>
      <c r="BH62" s="44"/>
      <c r="BI62" s="44"/>
      <c r="BJ62" s="44"/>
      <c r="BK62" s="44"/>
    </row>
    <row r="63" spans="1:63">
      <c r="Q63" s="93"/>
      <c r="AZ63" s="43"/>
      <c r="BA63" s="43"/>
      <c r="BB63" s="43"/>
      <c r="BC63" s="44"/>
      <c r="BD63" s="44"/>
      <c r="BE63" s="44"/>
      <c r="BF63" s="44"/>
      <c r="BG63" s="44"/>
      <c r="BH63" s="44"/>
      <c r="BI63" s="44"/>
      <c r="BJ63" s="44"/>
      <c r="BK63" s="44"/>
    </row>
    <row r="64" spans="1:63">
      <c r="Q64" s="93"/>
      <c r="AZ64" s="43"/>
      <c r="BA64" s="43"/>
      <c r="BB64" s="43"/>
      <c r="BC64" s="44"/>
      <c r="BD64" s="44"/>
      <c r="BE64" s="44"/>
      <c r="BF64" s="44"/>
      <c r="BG64" s="44"/>
      <c r="BH64" s="44"/>
      <c r="BI64" s="44"/>
      <c r="BJ64" s="44"/>
      <c r="BK64" s="44"/>
    </row>
  </sheetData>
  <sheetProtection password="DF87" sheet="1" objects="1" scenarios="1" selectLockedCells="1"/>
  <mergeCells count="4">
    <mergeCell ref="AC40:AL40"/>
    <mergeCell ref="BX3:CG3"/>
    <mergeCell ref="BX17:CG17"/>
    <mergeCell ref="D8:M8"/>
  </mergeCells>
  <pageMargins left="0.7" right="0.7" top="0.75" bottom="0.75" header="0.3" footer="0.3"/>
  <pageSetup paperSize="9" scale="89" orientation="landscape" r:id="rId1"/>
  <rowBreaks count="1" manualBreakCount="1">
    <brk id="53" max="134" man="1"/>
  </rowBreaks>
  <colBreaks count="1" manualBreakCount="1">
    <brk id="14" max="1048575" man="1"/>
  </colBreaks>
  <ignoredErrors>
    <ignoredError sqref="B7:M21 BX6:CG16 BV3:BW3 BW20:BW21" unlockedFormula="1"/>
  </ignoredErrors>
  <drawing r:id="rId2"/>
  <legacyDrawing r:id="rId3"/>
  <controls>
    <mc:AlternateContent xmlns:mc="http://schemas.openxmlformats.org/markup-compatibility/2006">
      <mc:Choice Requires="x14">
        <control shapeId="120833" r:id="rId4" name="ComboBox3">
          <controlPr locked="0" defaultSize="0" autoLine="0" autoPict="0" linkedCell="#REF!" listFillRange="Tumour" r:id="rId5">
            <anchor moveWithCells="1" sizeWithCells="1">
              <from>
                <xdr:col>3</xdr:col>
                <xdr:colOff>342900</xdr:colOff>
                <xdr:row>53</xdr:row>
                <xdr:rowOff>0</xdr:rowOff>
              </from>
              <to>
                <xdr:col>11</xdr:col>
                <xdr:colOff>104775</xdr:colOff>
                <xdr:row>53</xdr:row>
                <xdr:rowOff>0</xdr:rowOff>
              </to>
            </anchor>
          </controlPr>
        </control>
      </mc:Choice>
      <mc:Fallback>
        <control shapeId="120833" r:id="rId4" name="ComboBox3"/>
      </mc:Fallback>
    </mc:AlternateContent>
    <mc:AlternateContent xmlns:mc="http://schemas.openxmlformats.org/markup-compatibility/2006">
      <mc:Choice Requires="x14">
        <control shapeId="120834" r:id="rId6" name="Drop Down 2">
          <controlPr defaultSize="0" autoLine="0" autoPict="0">
            <anchor moveWithCells="1">
              <from>
                <xdr:col>3</xdr:col>
                <xdr:colOff>57150</xdr:colOff>
                <xdr:row>2</xdr:row>
                <xdr:rowOff>19050</xdr:rowOff>
              </from>
              <to>
                <xdr:col>6</xdr:col>
                <xdr:colOff>266700</xdr:colOff>
                <xdr:row>2</xdr:row>
                <xdr:rowOff>266700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0835" r:id="rId7" name="Drop Down 3">
          <controlPr defaultSize="0" autoLine="0" autoPict="0">
            <anchor moveWithCells="1">
              <from>
                <xdr:col>9</xdr:col>
                <xdr:colOff>571500</xdr:colOff>
                <xdr:row>2</xdr:row>
                <xdr:rowOff>9525</xdr:rowOff>
              </from>
              <to>
                <xdr:col>11</xdr:col>
                <xdr:colOff>466725</xdr:colOff>
                <xdr:row>2</xdr:row>
                <xdr:rowOff>257175</xdr:rowOff>
              </to>
            </anchor>
          </controlPr>
        </control>
      </mc:Choice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46"/>
  <sheetViews>
    <sheetView topLeftCell="A1555" workbookViewId="0">
      <selection activeCell="H1566" sqref="H1566"/>
    </sheetView>
  </sheetViews>
  <sheetFormatPr defaultRowHeight="12.75"/>
  <cols>
    <col min="1" max="1" width="57.28515625" style="10" customWidth="1"/>
    <col min="2" max="2" width="10.7109375" style="10" customWidth="1"/>
    <col min="3" max="3" width="49.85546875" style="38" customWidth="1"/>
    <col min="4" max="10" width="9.140625" style="38"/>
  </cols>
  <sheetData>
    <row r="1" spans="1:10" s="10" customFormat="1">
      <c r="A1" s="10">
        <v>1</v>
      </c>
      <c r="B1" s="38">
        <v>2</v>
      </c>
      <c r="C1" s="38">
        <v>3</v>
      </c>
      <c r="D1" s="38">
        <v>4</v>
      </c>
      <c r="E1" s="38">
        <v>5</v>
      </c>
      <c r="F1" s="38">
        <v>6</v>
      </c>
      <c r="G1" s="38"/>
      <c r="H1" s="38"/>
      <c r="I1" s="38"/>
      <c r="J1" s="38"/>
    </row>
    <row r="2" spans="1:10">
      <c r="A2" s="10" t="s">
        <v>111</v>
      </c>
    </row>
    <row r="3" spans="1:10">
      <c r="B3" s="10" t="s">
        <v>5</v>
      </c>
      <c r="C3" s="38" t="s">
        <v>89</v>
      </c>
      <c r="D3" s="38" t="s">
        <v>3</v>
      </c>
      <c r="E3" s="38" t="s">
        <v>90</v>
      </c>
      <c r="F3" s="38" t="s">
        <v>8</v>
      </c>
    </row>
    <row r="4" spans="1:10">
      <c r="A4" s="10" t="str">
        <f>B4&amp;C4&amp;D4&amp;E4&amp;$F$3</f>
        <v>2004Breast - C50 AllSexAllEthRate</v>
      </c>
      <c r="B4" s="10">
        <v>2004</v>
      </c>
      <c r="C4" s="38" t="s">
        <v>273</v>
      </c>
      <c r="D4" s="38" t="s">
        <v>4</v>
      </c>
      <c r="E4" s="38" t="s">
        <v>32</v>
      </c>
      <c r="F4" s="38">
        <v>46.2247622105251</v>
      </c>
    </row>
    <row r="5" spans="1:10">
      <c r="A5" s="10" t="str">
        <f t="shared" ref="A5:A68" si="0">B5&amp;C5&amp;D5&amp;E5&amp;$F$3</f>
        <v>2004Breast - C50 AllSexMāoriRate</v>
      </c>
      <c r="B5" s="10">
        <v>2004</v>
      </c>
      <c r="C5" s="38" t="s">
        <v>273</v>
      </c>
      <c r="D5" s="38" t="s">
        <v>4</v>
      </c>
      <c r="E5" s="38" t="s">
        <v>49</v>
      </c>
      <c r="F5" s="38">
        <v>55.605585678854702</v>
      </c>
    </row>
    <row r="6" spans="1:10">
      <c r="A6" s="10" t="str">
        <f t="shared" si="0"/>
        <v>2004Breast - C50 AllSexNon-MāoriRate</v>
      </c>
      <c r="B6" s="10">
        <v>2004</v>
      </c>
      <c r="C6" s="38" t="s">
        <v>273</v>
      </c>
      <c r="D6" s="38" t="s">
        <v>4</v>
      </c>
      <c r="E6" s="38" t="s">
        <v>50</v>
      </c>
      <c r="F6" s="38">
        <v>45.225906392605701</v>
      </c>
    </row>
    <row r="7" spans="1:10">
      <c r="A7" s="10" t="str">
        <f t="shared" si="0"/>
        <v>2004Breast - C50 FemaleAllEthRate</v>
      </c>
      <c r="B7" s="10">
        <v>2004</v>
      </c>
      <c r="C7" s="38" t="s">
        <v>273</v>
      </c>
      <c r="D7" s="38" t="s">
        <v>0</v>
      </c>
      <c r="E7" s="38" t="s">
        <v>32</v>
      </c>
      <c r="F7" s="38">
        <v>88.0286668760628</v>
      </c>
    </row>
    <row r="8" spans="1:10">
      <c r="A8" s="10" t="str">
        <f t="shared" si="0"/>
        <v>2004Breast - C50 FemaleMāoriRate</v>
      </c>
      <c r="B8" s="10">
        <v>2004</v>
      </c>
      <c r="C8" s="38" t="s">
        <v>273</v>
      </c>
      <c r="D8" s="38" t="s">
        <v>0</v>
      </c>
      <c r="E8" s="38" t="s">
        <v>49</v>
      </c>
      <c r="F8" s="38">
        <v>105.37761038463699</v>
      </c>
    </row>
    <row r="9" spans="1:10">
      <c r="A9" s="10" t="str">
        <f t="shared" si="0"/>
        <v>2004Breast - C50 FemaleNon-MāoriRate</v>
      </c>
      <c r="B9" s="10">
        <v>2004</v>
      </c>
      <c r="C9" s="38" t="s">
        <v>273</v>
      </c>
      <c r="D9" s="38" t="s">
        <v>0</v>
      </c>
      <c r="E9" s="38" t="s">
        <v>50</v>
      </c>
      <c r="F9" s="38">
        <v>86.190432971815099</v>
      </c>
    </row>
    <row r="10" spans="1:10">
      <c r="A10" s="10" t="str">
        <f t="shared" si="0"/>
        <v>2004Breast - C50 MaleAllEthRate</v>
      </c>
      <c r="B10" s="10">
        <v>2004</v>
      </c>
      <c r="C10" s="38" t="s">
        <v>273</v>
      </c>
      <c r="D10" s="38" t="s">
        <v>1</v>
      </c>
      <c r="E10" s="38" t="s">
        <v>32</v>
      </c>
      <c r="F10" s="38">
        <v>0.85796215688536204</v>
      </c>
    </row>
    <row r="11" spans="1:10">
      <c r="A11" s="10" t="str">
        <f t="shared" si="0"/>
        <v>2004Breast - C50 MaleMāoriRate</v>
      </c>
      <c r="B11" s="10">
        <v>2004</v>
      </c>
      <c r="C11" s="38" t="s">
        <v>273</v>
      </c>
      <c r="D11" s="38" t="s">
        <v>1</v>
      </c>
      <c r="E11" s="38" t="s">
        <v>49</v>
      </c>
    </row>
    <row r="12" spans="1:10">
      <c r="A12" s="10" t="str">
        <f t="shared" si="0"/>
        <v>2004Breast - C50 MaleNon-MāoriRate</v>
      </c>
      <c r="B12" s="10">
        <v>2004</v>
      </c>
      <c r="C12" s="38" t="s">
        <v>273</v>
      </c>
      <c r="D12" s="38" t="s">
        <v>1</v>
      </c>
      <c r="E12" s="38" t="s">
        <v>50</v>
      </c>
      <c r="F12" s="38">
        <v>0.91263686531909405</v>
      </c>
    </row>
    <row r="13" spans="1:10">
      <c r="A13" s="10" t="str">
        <f t="shared" si="0"/>
        <v>2005Breast - C50 AllSexAllEthRate</v>
      </c>
      <c r="B13" s="10">
        <v>2005</v>
      </c>
      <c r="C13" s="38" t="s">
        <v>273</v>
      </c>
      <c r="D13" s="38" t="s">
        <v>4</v>
      </c>
      <c r="E13" s="38" t="s">
        <v>32</v>
      </c>
      <c r="F13" s="38">
        <v>47.932597154702499</v>
      </c>
    </row>
    <row r="14" spans="1:10">
      <c r="A14" s="10" t="str">
        <f t="shared" si="0"/>
        <v>2005Breast - C50 AllSexMāoriRate</v>
      </c>
      <c r="B14" s="10">
        <v>2005</v>
      </c>
      <c r="C14" s="38" t="s">
        <v>273</v>
      </c>
      <c r="D14" s="38" t="s">
        <v>4</v>
      </c>
      <c r="E14" s="38" t="s">
        <v>49</v>
      </c>
      <c r="F14" s="38">
        <v>60.8363865601413</v>
      </c>
    </row>
    <row r="15" spans="1:10">
      <c r="A15" s="10" t="str">
        <f t="shared" si="0"/>
        <v>2005Breast - C50 AllSexNon-MāoriRate</v>
      </c>
      <c r="B15" s="10">
        <v>2005</v>
      </c>
      <c r="C15" s="38" t="s">
        <v>273</v>
      </c>
      <c r="D15" s="38" t="s">
        <v>4</v>
      </c>
      <c r="E15" s="38" t="s">
        <v>50</v>
      </c>
      <c r="F15" s="38">
        <v>46.681175568756998</v>
      </c>
    </row>
    <row r="16" spans="1:10">
      <c r="A16" s="10" t="str">
        <f t="shared" si="0"/>
        <v>2005Breast - C50 FemaleAllEthRate</v>
      </c>
      <c r="B16" s="10">
        <v>2005</v>
      </c>
      <c r="C16" s="38" t="s">
        <v>273</v>
      </c>
      <c r="D16" s="38" t="s">
        <v>0</v>
      </c>
      <c r="E16" s="38" t="s">
        <v>32</v>
      </c>
      <c r="F16" s="38">
        <v>91.639498313186493</v>
      </c>
    </row>
    <row r="17" spans="1:6">
      <c r="A17" s="10" t="str">
        <f t="shared" si="0"/>
        <v>2005Breast - C50 FemaleMāoriRate</v>
      </c>
      <c r="B17" s="10">
        <v>2005</v>
      </c>
      <c r="C17" s="38" t="s">
        <v>273</v>
      </c>
      <c r="D17" s="38" t="s">
        <v>0</v>
      </c>
      <c r="E17" s="38" t="s">
        <v>49</v>
      </c>
      <c r="F17" s="38">
        <v>114.643668913868</v>
      </c>
    </row>
    <row r="18" spans="1:6">
      <c r="A18" s="10" t="str">
        <f t="shared" si="0"/>
        <v>2005Breast - C50 FemaleNon-MāoriRate</v>
      </c>
      <c r="B18" s="10">
        <v>2005</v>
      </c>
      <c r="C18" s="38" t="s">
        <v>273</v>
      </c>
      <c r="D18" s="38" t="s">
        <v>0</v>
      </c>
      <c r="E18" s="38" t="s">
        <v>50</v>
      </c>
      <c r="F18" s="38">
        <v>89.377818055376594</v>
      </c>
    </row>
    <row r="19" spans="1:6">
      <c r="A19" s="10" t="str">
        <f t="shared" si="0"/>
        <v>2005Breast - C50 MaleAllEthRate</v>
      </c>
      <c r="B19" s="10">
        <v>2005</v>
      </c>
      <c r="C19" s="38" t="s">
        <v>273</v>
      </c>
      <c r="D19" s="38" t="s">
        <v>1</v>
      </c>
      <c r="E19" s="38" t="s">
        <v>32</v>
      </c>
      <c r="F19" s="38">
        <v>0.79160817545187101</v>
      </c>
    </row>
    <row r="20" spans="1:6">
      <c r="A20" s="10" t="str">
        <f t="shared" si="0"/>
        <v>2005Breast - C50 MaleMāoriRate</v>
      </c>
      <c r="B20" s="10">
        <v>2005</v>
      </c>
      <c r="C20" s="38" t="s">
        <v>273</v>
      </c>
      <c r="D20" s="38" t="s">
        <v>1</v>
      </c>
      <c r="E20" s="38" t="s">
        <v>49</v>
      </c>
      <c r="F20" s="38">
        <v>0.43152099678456601</v>
      </c>
    </row>
    <row r="21" spans="1:6">
      <c r="A21" s="10" t="str">
        <f t="shared" si="0"/>
        <v>2005Breast - C50 MaleNon-MāoriRate</v>
      </c>
      <c r="B21" s="10">
        <v>2005</v>
      </c>
      <c r="C21" s="38" t="s">
        <v>273</v>
      </c>
      <c r="D21" s="38" t="s">
        <v>1</v>
      </c>
      <c r="E21" s="38" t="s">
        <v>50</v>
      </c>
      <c r="F21" s="38">
        <v>0.79948761051075901</v>
      </c>
    </row>
    <row r="22" spans="1:6">
      <c r="A22" s="10" t="str">
        <f t="shared" si="0"/>
        <v>2006Breast - C50 AllSexAllEthRate</v>
      </c>
      <c r="B22" s="10">
        <v>2006</v>
      </c>
      <c r="C22" s="38" t="s">
        <v>273</v>
      </c>
      <c r="D22" s="38" t="s">
        <v>4</v>
      </c>
      <c r="E22" s="38" t="s">
        <v>32</v>
      </c>
      <c r="F22" s="38">
        <v>48.142219282394201</v>
      </c>
    </row>
    <row r="23" spans="1:6">
      <c r="A23" s="10" t="str">
        <f t="shared" si="0"/>
        <v>2006Breast - C50 AllSexMāoriRate</v>
      </c>
      <c r="B23" s="10">
        <v>2006</v>
      </c>
      <c r="C23" s="38" t="s">
        <v>273</v>
      </c>
      <c r="D23" s="38" t="s">
        <v>4</v>
      </c>
      <c r="E23" s="38" t="s">
        <v>49</v>
      </c>
      <c r="F23" s="38">
        <v>63.117969868961801</v>
      </c>
    </row>
    <row r="24" spans="1:6">
      <c r="A24" s="10" t="str">
        <f t="shared" si="0"/>
        <v>2006Breast - C50 AllSexNon-MāoriRate</v>
      </c>
      <c r="B24" s="10">
        <v>2006</v>
      </c>
      <c r="C24" s="38" t="s">
        <v>273</v>
      </c>
      <c r="D24" s="38" t="s">
        <v>4</v>
      </c>
      <c r="E24" s="38" t="s">
        <v>50</v>
      </c>
      <c r="F24" s="38">
        <v>46.768149712551001</v>
      </c>
    </row>
    <row r="25" spans="1:6">
      <c r="A25" s="10" t="str">
        <f t="shared" si="0"/>
        <v>2006Breast - C50 FemaleAllEthRate</v>
      </c>
      <c r="B25" s="10">
        <v>2006</v>
      </c>
      <c r="C25" s="38" t="s">
        <v>273</v>
      </c>
      <c r="D25" s="38" t="s">
        <v>0</v>
      </c>
      <c r="E25" s="38" t="s">
        <v>32</v>
      </c>
      <c r="F25" s="38">
        <v>92.099702338493003</v>
      </c>
    </row>
    <row r="26" spans="1:6">
      <c r="A26" s="10" t="str">
        <f t="shared" si="0"/>
        <v>2006Breast - C50 FemaleMāoriRate</v>
      </c>
      <c r="B26" s="10">
        <v>2006</v>
      </c>
      <c r="C26" s="38" t="s">
        <v>273</v>
      </c>
      <c r="D26" s="38" t="s">
        <v>0</v>
      </c>
      <c r="E26" s="38" t="s">
        <v>49</v>
      </c>
      <c r="F26" s="38">
        <v>119.32359595284299</v>
      </c>
    </row>
    <row r="27" spans="1:6">
      <c r="A27" s="10" t="str">
        <f t="shared" si="0"/>
        <v>2006Breast - C50 FemaleNon-MāoriRate</v>
      </c>
      <c r="B27" s="10">
        <v>2006</v>
      </c>
      <c r="C27" s="38" t="s">
        <v>273</v>
      </c>
      <c r="D27" s="38" t="s">
        <v>0</v>
      </c>
      <c r="E27" s="38" t="s">
        <v>50</v>
      </c>
      <c r="F27" s="38">
        <v>89.566309457550801</v>
      </c>
    </row>
    <row r="28" spans="1:6">
      <c r="A28" s="10" t="str">
        <f t="shared" si="0"/>
        <v>2006Breast - C50 MaleAllEthRate</v>
      </c>
      <c r="B28" s="10">
        <v>2006</v>
      </c>
      <c r="C28" s="38" t="s">
        <v>273</v>
      </c>
      <c r="D28" s="38" t="s">
        <v>1</v>
      </c>
      <c r="E28" s="38" t="s">
        <v>32</v>
      </c>
      <c r="F28" s="38">
        <v>0.59169174276001102</v>
      </c>
    </row>
    <row r="29" spans="1:6">
      <c r="A29" s="10" t="str">
        <f t="shared" si="0"/>
        <v>2006Breast - C50 MaleMāoriRate</v>
      </c>
      <c r="B29" s="10">
        <v>2006</v>
      </c>
      <c r="C29" s="38" t="s">
        <v>273</v>
      </c>
      <c r="D29" s="38" t="s">
        <v>1</v>
      </c>
      <c r="E29" s="38" t="s">
        <v>49</v>
      </c>
    </row>
    <row r="30" spans="1:6">
      <c r="A30" s="10" t="str">
        <f t="shared" si="0"/>
        <v>2006Breast - C50 MaleNon-MāoriRate</v>
      </c>
      <c r="B30" s="10">
        <v>2006</v>
      </c>
      <c r="C30" s="38" t="s">
        <v>273</v>
      </c>
      <c r="D30" s="38" t="s">
        <v>1</v>
      </c>
      <c r="E30" s="38" t="s">
        <v>50</v>
      </c>
      <c r="F30" s="38">
        <v>0.63798722299848099</v>
      </c>
    </row>
    <row r="31" spans="1:6">
      <c r="A31" s="10" t="str">
        <f t="shared" si="0"/>
        <v>2007Breast - C50 AllSexAllEthRate</v>
      </c>
      <c r="B31" s="10">
        <v>2007</v>
      </c>
      <c r="C31" s="38" t="s">
        <v>273</v>
      </c>
      <c r="D31" s="38" t="s">
        <v>4</v>
      </c>
      <c r="E31" s="38" t="s">
        <v>32</v>
      </c>
      <c r="F31" s="38">
        <v>47.129862030414202</v>
      </c>
    </row>
    <row r="32" spans="1:6">
      <c r="A32" s="10" t="str">
        <f t="shared" si="0"/>
        <v>2007Breast - C50 AllSexMāoriRate</v>
      </c>
      <c r="B32" s="10">
        <v>2007</v>
      </c>
      <c r="C32" s="38" t="s">
        <v>273</v>
      </c>
      <c r="D32" s="38" t="s">
        <v>4</v>
      </c>
      <c r="E32" s="38" t="s">
        <v>49</v>
      </c>
      <c r="F32" s="38">
        <v>67.118688666786198</v>
      </c>
    </row>
    <row r="33" spans="1:6">
      <c r="A33" s="10" t="str">
        <f t="shared" si="0"/>
        <v>2007Breast - C50 AllSexNon-MāoriRate</v>
      </c>
      <c r="B33" s="10">
        <v>2007</v>
      </c>
      <c r="C33" s="38" t="s">
        <v>273</v>
      </c>
      <c r="D33" s="38" t="s">
        <v>4</v>
      </c>
      <c r="E33" s="38" t="s">
        <v>50</v>
      </c>
      <c r="F33" s="38">
        <v>45.414332027224503</v>
      </c>
    </row>
    <row r="34" spans="1:6">
      <c r="A34" s="10" t="str">
        <f t="shared" si="0"/>
        <v>2007Breast - C50 FemaleAllEthRate</v>
      </c>
      <c r="B34" s="10">
        <v>2007</v>
      </c>
      <c r="C34" s="38" t="s">
        <v>273</v>
      </c>
      <c r="D34" s="38" t="s">
        <v>0</v>
      </c>
      <c r="E34" s="38" t="s">
        <v>32</v>
      </c>
      <c r="F34" s="38">
        <v>90.335036891399994</v>
      </c>
    </row>
    <row r="35" spans="1:6">
      <c r="A35" s="10" t="str">
        <f t="shared" si="0"/>
        <v>2007Breast - C50 FemaleMāoriRate</v>
      </c>
      <c r="B35" s="10">
        <v>2007</v>
      </c>
      <c r="C35" s="38" t="s">
        <v>273</v>
      </c>
      <c r="D35" s="38" t="s">
        <v>0</v>
      </c>
      <c r="E35" s="38" t="s">
        <v>49</v>
      </c>
      <c r="F35" s="38">
        <v>124.404291062536</v>
      </c>
    </row>
    <row r="36" spans="1:6">
      <c r="A36" s="10" t="str">
        <f t="shared" si="0"/>
        <v>2007Breast - C50 FemaleNon-MāoriRate</v>
      </c>
      <c r="B36" s="10">
        <v>2007</v>
      </c>
      <c r="C36" s="38" t="s">
        <v>273</v>
      </c>
      <c r="D36" s="38" t="s">
        <v>0</v>
      </c>
      <c r="E36" s="38" t="s">
        <v>50</v>
      </c>
      <c r="F36" s="38">
        <v>87.2643244660064</v>
      </c>
    </row>
    <row r="37" spans="1:6">
      <c r="A37" s="10" t="str">
        <f t="shared" si="0"/>
        <v>2007Breast - C50 MaleAllEthRate</v>
      </c>
      <c r="B37" s="10">
        <v>2007</v>
      </c>
      <c r="C37" s="38" t="s">
        <v>273</v>
      </c>
      <c r="D37" s="38" t="s">
        <v>1</v>
      </c>
      <c r="E37" s="38" t="s">
        <v>32</v>
      </c>
      <c r="F37" s="38">
        <v>0.36064400092242199</v>
      </c>
    </row>
    <row r="38" spans="1:6">
      <c r="A38" s="10" t="str">
        <f t="shared" si="0"/>
        <v>2007Breast - C50 MaleMāoriRate</v>
      </c>
      <c r="B38" s="10">
        <v>2007</v>
      </c>
      <c r="C38" s="38" t="s">
        <v>273</v>
      </c>
      <c r="D38" s="38" t="s">
        <v>1</v>
      </c>
      <c r="E38" s="38" t="s">
        <v>49</v>
      </c>
      <c r="F38" s="38">
        <v>1.6272343155025899</v>
      </c>
    </row>
    <row r="39" spans="1:6">
      <c r="A39" s="10" t="str">
        <f t="shared" si="0"/>
        <v>2007Breast - C50 MaleNon-MāoriRate</v>
      </c>
      <c r="B39" s="10">
        <v>2007</v>
      </c>
      <c r="C39" s="38" t="s">
        <v>273</v>
      </c>
      <c r="D39" s="38" t="s">
        <v>1</v>
      </c>
      <c r="E39" s="38" t="s">
        <v>50</v>
      </c>
      <c r="F39" s="38">
        <v>0.31871864082520701</v>
      </c>
    </row>
    <row r="40" spans="1:6">
      <c r="A40" s="10" t="str">
        <f t="shared" si="0"/>
        <v>2008Breast - C50 AllSexAllEthRate</v>
      </c>
      <c r="B40" s="10">
        <v>2008</v>
      </c>
      <c r="C40" s="38" t="s">
        <v>273</v>
      </c>
      <c r="D40" s="38" t="s">
        <v>4</v>
      </c>
      <c r="E40" s="38" t="s">
        <v>32</v>
      </c>
      <c r="F40" s="38">
        <v>48.861935093551502</v>
      </c>
    </row>
    <row r="41" spans="1:6">
      <c r="A41" s="10" t="str">
        <f t="shared" si="0"/>
        <v>2008Breast - C50 AllSexMāoriRate</v>
      </c>
      <c r="B41" s="10">
        <v>2008</v>
      </c>
      <c r="C41" s="38" t="s">
        <v>273</v>
      </c>
      <c r="D41" s="38" t="s">
        <v>4</v>
      </c>
      <c r="E41" s="38" t="s">
        <v>49</v>
      </c>
      <c r="F41" s="38">
        <v>61.892576053283001</v>
      </c>
    </row>
    <row r="42" spans="1:6">
      <c r="A42" s="10" t="str">
        <f t="shared" si="0"/>
        <v>2008Breast - C50 AllSexNon-MāoriRate</v>
      </c>
      <c r="B42" s="10">
        <v>2008</v>
      </c>
      <c r="C42" s="38" t="s">
        <v>273</v>
      </c>
      <c r="D42" s="38" t="s">
        <v>4</v>
      </c>
      <c r="E42" s="38" t="s">
        <v>50</v>
      </c>
      <c r="F42" s="38">
        <v>47.427366665076804</v>
      </c>
    </row>
    <row r="43" spans="1:6">
      <c r="A43" s="10" t="str">
        <f t="shared" si="0"/>
        <v>2008Breast - C50 FemaleAllEthRate</v>
      </c>
      <c r="B43" s="10">
        <v>2008</v>
      </c>
      <c r="C43" s="38" t="s">
        <v>273</v>
      </c>
      <c r="D43" s="38" t="s">
        <v>0</v>
      </c>
      <c r="E43" s="38" t="s">
        <v>32</v>
      </c>
      <c r="F43" s="38">
        <v>93.235826414808002</v>
      </c>
    </row>
    <row r="44" spans="1:6">
      <c r="A44" s="10" t="str">
        <f t="shared" si="0"/>
        <v>2008Breast - C50 FemaleMāoriRate</v>
      </c>
      <c r="B44" s="10">
        <v>2008</v>
      </c>
      <c r="C44" s="38" t="s">
        <v>273</v>
      </c>
      <c r="D44" s="38" t="s">
        <v>0</v>
      </c>
      <c r="E44" s="38" t="s">
        <v>49</v>
      </c>
      <c r="F44" s="38">
        <v>116.42622017893299</v>
      </c>
    </row>
    <row r="45" spans="1:6">
      <c r="A45" s="10" t="str">
        <f t="shared" si="0"/>
        <v>2008Breast - C50 FemaleNon-MāoriRate</v>
      </c>
      <c r="B45" s="10">
        <v>2008</v>
      </c>
      <c r="C45" s="38" t="s">
        <v>273</v>
      </c>
      <c r="D45" s="38" t="s">
        <v>0</v>
      </c>
      <c r="E45" s="38" t="s">
        <v>50</v>
      </c>
      <c r="F45" s="38">
        <v>90.623426880147704</v>
      </c>
    </row>
    <row r="46" spans="1:6">
      <c r="A46" s="10" t="str">
        <f t="shared" si="0"/>
        <v>2008Breast - C50 MaleAllEthRate</v>
      </c>
      <c r="B46" s="10">
        <v>2008</v>
      </c>
      <c r="C46" s="38" t="s">
        <v>273</v>
      </c>
      <c r="D46" s="38" t="s">
        <v>1</v>
      </c>
      <c r="E46" s="38" t="s">
        <v>32</v>
      </c>
      <c r="F46" s="38">
        <v>0.66014659070431503</v>
      </c>
    </row>
    <row r="47" spans="1:6">
      <c r="A47" s="10" t="str">
        <f t="shared" si="0"/>
        <v>2008Breast - C50 MaleMāoriRate</v>
      </c>
      <c r="B47" s="10">
        <v>2008</v>
      </c>
      <c r="C47" s="38" t="s">
        <v>273</v>
      </c>
      <c r="D47" s="38" t="s">
        <v>1</v>
      </c>
      <c r="E47" s="38" t="s">
        <v>49</v>
      </c>
    </row>
    <row r="48" spans="1:6">
      <c r="A48" s="10" t="str">
        <f t="shared" si="0"/>
        <v>2008Breast - C50 MaleNon-MāoriRate</v>
      </c>
      <c r="B48" s="10">
        <v>2008</v>
      </c>
      <c r="C48" s="38" t="s">
        <v>273</v>
      </c>
      <c r="D48" s="38" t="s">
        <v>1</v>
      </c>
      <c r="E48" s="38" t="s">
        <v>50</v>
      </c>
      <c r="F48" s="38">
        <v>0.70827663337944902</v>
      </c>
    </row>
    <row r="49" spans="1:6">
      <c r="A49" s="10" t="str">
        <f t="shared" si="0"/>
        <v>2009Breast - C50 AllSexAllEthRate</v>
      </c>
      <c r="B49" s="10">
        <v>2009</v>
      </c>
      <c r="C49" s="38" t="s">
        <v>273</v>
      </c>
      <c r="D49" s="38" t="s">
        <v>4</v>
      </c>
      <c r="E49" s="38" t="s">
        <v>32</v>
      </c>
      <c r="F49" s="38">
        <v>48.712341688712101</v>
      </c>
    </row>
    <row r="50" spans="1:6">
      <c r="A50" s="10" t="str">
        <f t="shared" si="0"/>
        <v>2009Breast - C50 AllSexMāoriRate</v>
      </c>
      <c r="B50" s="10">
        <v>2009</v>
      </c>
      <c r="C50" s="38" t="s">
        <v>273</v>
      </c>
      <c r="D50" s="38" t="s">
        <v>4</v>
      </c>
      <c r="E50" s="38" t="s">
        <v>49</v>
      </c>
      <c r="F50" s="38">
        <v>66.407272897977506</v>
      </c>
    </row>
    <row r="51" spans="1:6">
      <c r="A51" s="10" t="str">
        <f t="shared" si="0"/>
        <v>2009Breast - C50 AllSexNon-MāoriRate</v>
      </c>
      <c r="B51" s="10">
        <v>2009</v>
      </c>
      <c r="C51" s="38" t="s">
        <v>273</v>
      </c>
      <c r="D51" s="38" t="s">
        <v>4</v>
      </c>
      <c r="E51" s="38" t="s">
        <v>50</v>
      </c>
      <c r="F51" s="38">
        <v>46.846663752093001</v>
      </c>
    </row>
    <row r="52" spans="1:6">
      <c r="A52" s="10" t="str">
        <f t="shared" si="0"/>
        <v>2009Breast - C50 FemaleAllEthRate</v>
      </c>
      <c r="B52" s="10">
        <v>2009</v>
      </c>
      <c r="C52" s="38" t="s">
        <v>273</v>
      </c>
      <c r="D52" s="38" t="s">
        <v>0</v>
      </c>
      <c r="E52" s="38" t="s">
        <v>32</v>
      </c>
      <c r="F52" s="38">
        <v>92.943141963141201</v>
      </c>
    </row>
    <row r="53" spans="1:6">
      <c r="A53" s="10" t="str">
        <f t="shared" si="0"/>
        <v>2009Breast - C50 FemaleMāoriRate</v>
      </c>
      <c r="B53" s="10">
        <v>2009</v>
      </c>
      <c r="C53" s="38" t="s">
        <v>273</v>
      </c>
      <c r="D53" s="38" t="s">
        <v>0</v>
      </c>
      <c r="E53" s="38" t="s">
        <v>49</v>
      </c>
      <c r="F53" s="38">
        <v>124.081469785504</v>
      </c>
    </row>
    <row r="54" spans="1:6">
      <c r="A54" s="10" t="str">
        <f t="shared" si="0"/>
        <v>2009Breast - C50 FemaleNon-MāoriRate</v>
      </c>
      <c r="B54" s="10">
        <v>2009</v>
      </c>
      <c r="C54" s="38" t="s">
        <v>273</v>
      </c>
      <c r="D54" s="38" t="s">
        <v>0</v>
      </c>
      <c r="E54" s="38" t="s">
        <v>50</v>
      </c>
      <c r="F54" s="38">
        <v>89.570258334064107</v>
      </c>
    </row>
    <row r="55" spans="1:6">
      <c r="A55" s="10" t="str">
        <f t="shared" si="0"/>
        <v>2009Breast - C50 MaleAllEthRate</v>
      </c>
      <c r="B55" s="10">
        <v>2009</v>
      </c>
      <c r="C55" s="38" t="s">
        <v>273</v>
      </c>
      <c r="D55" s="38" t="s">
        <v>1</v>
      </c>
      <c r="E55" s="38" t="s">
        <v>32</v>
      </c>
      <c r="F55" s="38">
        <v>0.75009495376925595</v>
      </c>
    </row>
    <row r="56" spans="1:6">
      <c r="A56" s="10" t="str">
        <f t="shared" si="0"/>
        <v>2009Breast - C50 MaleMāoriRate</v>
      </c>
      <c r="B56" s="10">
        <v>2009</v>
      </c>
      <c r="C56" s="38" t="s">
        <v>273</v>
      </c>
      <c r="D56" s="38" t="s">
        <v>1</v>
      </c>
      <c r="E56" s="38" t="s">
        <v>49</v>
      </c>
      <c r="F56" s="38">
        <v>0.78200290194803501</v>
      </c>
    </row>
    <row r="57" spans="1:6">
      <c r="A57" s="10" t="str">
        <f t="shared" si="0"/>
        <v>2009Breast - C50 MaleNon-MāoriRate</v>
      </c>
      <c r="B57" s="10">
        <v>2009</v>
      </c>
      <c r="C57" s="38" t="s">
        <v>273</v>
      </c>
      <c r="D57" s="38" t="s">
        <v>1</v>
      </c>
      <c r="E57" s="38" t="s">
        <v>50</v>
      </c>
      <c r="F57" s="38">
        <v>0.72450383537014396</v>
      </c>
    </row>
    <row r="58" spans="1:6">
      <c r="A58" s="10" t="str">
        <f t="shared" si="0"/>
        <v>2010Breast - C50 AllSexAllEthRate</v>
      </c>
      <c r="B58" s="10">
        <v>2010</v>
      </c>
      <c r="C58" s="38" t="s">
        <v>273</v>
      </c>
      <c r="D58" s="38" t="s">
        <v>4</v>
      </c>
      <c r="E58" s="38" t="s">
        <v>32</v>
      </c>
      <c r="F58" s="38">
        <v>48.236412839645602</v>
      </c>
    </row>
    <row r="59" spans="1:6">
      <c r="A59" s="10" t="str">
        <f t="shared" si="0"/>
        <v>2010Breast - C50 AllSexMāoriRate</v>
      </c>
      <c r="B59" s="10">
        <v>2010</v>
      </c>
      <c r="C59" s="38" t="s">
        <v>273</v>
      </c>
      <c r="D59" s="38" t="s">
        <v>4</v>
      </c>
      <c r="E59" s="38" t="s">
        <v>49</v>
      </c>
      <c r="F59" s="38">
        <v>72.072004831750903</v>
      </c>
    </row>
    <row r="60" spans="1:6">
      <c r="A60" s="10" t="str">
        <f t="shared" si="0"/>
        <v>2010Breast - C50 AllSexNon-MāoriRate</v>
      </c>
      <c r="B60" s="10">
        <v>2010</v>
      </c>
      <c r="C60" s="38" t="s">
        <v>273</v>
      </c>
      <c r="D60" s="38" t="s">
        <v>4</v>
      </c>
      <c r="E60" s="38" t="s">
        <v>50</v>
      </c>
      <c r="F60" s="38">
        <v>45.743649140036403</v>
      </c>
    </row>
    <row r="61" spans="1:6">
      <c r="A61" s="10" t="str">
        <f t="shared" si="0"/>
        <v>2010Breast - C50 FemaleAllEthRate</v>
      </c>
      <c r="B61" s="10">
        <v>2010</v>
      </c>
      <c r="C61" s="38" t="s">
        <v>273</v>
      </c>
      <c r="D61" s="38" t="s">
        <v>0</v>
      </c>
      <c r="E61" s="38" t="s">
        <v>32</v>
      </c>
      <c r="F61" s="38">
        <v>91.885138400181503</v>
      </c>
    </row>
    <row r="62" spans="1:6">
      <c r="A62" s="10" t="str">
        <f t="shared" si="0"/>
        <v>2010Breast - C50 FemaleMāoriRate</v>
      </c>
      <c r="B62" s="10">
        <v>2010</v>
      </c>
      <c r="C62" s="38" t="s">
        <v>273</v>
      </c>
      <c r="D62" s="38" t="s">
        <v>0</v>
      </c>
      <c r="E62" s="38" t="s">
        <v>49</v>
      </c>
      <c r="F62" s="38">
        <v>134.68914015216501</v>
      </c>
    </row>
    <row r="63" spans="1:6">
      <c r="A63" s="10" t="str">
        <f t="shared" si="0"/>
        <v>2010Breast - C50 FemaleNon-MāoriRate</v>
      </c>
      <c r="B63" s="10">
        <v>2010</v>
      </c>
      <c r="C63" s="38" t="s">
        <v>273</v>
      </c>
      <c r="D63" s="38" t="s">
        <v>0</v>
      </c>
      <c r="E63" s="38" t="s">
        <v>50</v>
      </c>
      <c r="F63" s="38">
        <v>87.251940462175597</v>
      </c>
    </row>
    <row r="64" spans="1:6">
      <c r="A64" s="10" t="str">
        <f t="shared" si="0"/>
        <v>2010Breast - C50 MaleAllEthRate</v>
      </c>
      <c r="B64" s="10">
        <v>2010</v>
      </c>
      <c r="C64" s="38" t="s">
        <v>273</v>
      </c>
      <c r="D64" s="38" t="s">
        <v>1</v>
      </c>
      <c r="E64" s="38" t="s">
        <v>32</v>
      </c>
      <c r="F64" s="38">
        <v>0.70039303255373997</v>
      </c>
    </row>
    <row r="65" spans="1:6">
      <c r="A65" s="10" t="str">
        <f t="shared" si="0"/>
        <v>2010Breast - C50 MaleMāoriRate</v>
      </c>
      <c r="B65" s="10">
        <v>2010</v>
      </c>
      <c r="C65" s="38" t="s">
        <v>273</v>
      </c>
      <c r="D65" s="38" t="s">
        <v>1</v>
      </c>
      <c r="E65" s="38" t="s">
        <v>49</v>
      </c>
    </row>
    <row r="66" spans="1:6">
      <c r="A66" s="10" t="str">
        <f t="shared" si="0"/>
        <v>2010Breast - C50 MaleNon-MāoriRate</v>
      </c>
      <c r="B66" s="10">
        <v>2010</v>
      </c>
      <c r="C66" s="38" t="s">
        <v>273</v>
      </c>
      <c r="D66" s="38" t="s">
        <v>1</v>
      </c>
      <c r="E66" s="38" t="s">
        <v>50</v>
      </c>
      <c r="F66" s="38">
        <v>0.75462944629187201</v>
      </c>
    </row>
    <row r="67" spans="1:6">
      <c r="A67" s="10" t="str">
        <f t="shared" si="0"/>
        <v>2011Breast - C50 AllSexAllEthRate</v>
      </c>
      <c r="B67" s="10">
        <v>2011</v>
      </c>
      <c r="C67" s="38" t="s">
        <v>273</v>
      </c>
      <c r="D67" s="38" t="s">
        <v>4</v>
      </c>
      <c r="E67" s="38" t="s">
        <v>32</v>
      </c>
      <c r="F67" s="38">
        <v>48.556493458557497</v>
      </c>
    </row>
    <row r="68" spans="1:6">
      <c r="A68" s="10" t="str">
        <f t="shared" si="0"/>
        <v>2011Breast - C50 AllSexMāoriRate</v>
      </c>
      <c r="B68" s="10">
        <v>2011</v>
      </c>
      <c r="C68" s="38" t="s">
        <v>273</v>
      </c>
      <c r="D68" s="38" t="s">
        <v>4</v>
      </c>
      <c r="E68" s="38" t="s">
        <v>49</v>
      </c>
      <c r="F68" s="38">
        <v>65.003209157070302</v>
      </c>
    </row>
    <row r="69" spans="1:6">
      <c r="A69" s="10" t="str">
        <f t="shared" ref="A69:A132" si="1">B69&amp;C69&amp;D69&amp;E69&amp;$F$3</f>
        <v>2011Breast - C50 AllSexNon-MāoriRate</v>
      </c>
      <c r="B69" s="10">
        <v>2011</v>
      </c>
      <c r="C69" s="38" t="s">
        <v>273</v>
      </c>
      <c r="D69" s="38" t="s">
        <v>4</v>
      </c>
      <c r="E69" s="38" t="s">
        <v>50</v>
      </c>
      <c r="F69" s="38">
        <v>46.667440400020503</v>
      </c>
    </row>
    <row r="70" spans="1:6">
      <c r="A70" s="10" t="str">
        <f t="shared" si="1"/>
        <v>2011Breast - C50 FemaleAllEthRate</v>
      </c>
      <c r="B70" s="10">
        <v>2011</v>
      </c>
      <c r="C70" s="38" t="s">
        <v>273</v>
      </c>
      <c r="D70" s="38" t="s">
        <v>0</v>
      </c>
      <c r="E70" s="38" t="s">
        <v>32</v>
      </c>
      <c r="F70" s="38">
        <v>92.333312927118797</v>
      </c>
    </row>
    <row r="71" spans="1:6">
      <c r="A71" s="10" t="str">
        <f t="shared" si="1"/>
        <v>2011Breast - C50 FemaleMāoriRate</v>
      </c>
      <c r="B71" s="10">
        <v>2011</v>
      </c>
      <c r="C71" s="38" t="s">
        <v>273</v>
      </c>
      <c r="D71" s="38" t="s">
        <v>0</v>
      </c>
      <c r="E71" s="38" t="s">
        <v>49</v>
      </c>
      <c r="F71" s="38">
        <v>120.420466380514</v>
      </c>
    </row>
    <row r="72" spans="1:6">
      <c r="A72" s="10" t="str">
        <f t="shared" si="1"/>
        <v>2011Breast - C50 FemaleNon-MāoriRate</v>
      </c>
      <c r="B72" s="10">
        <v>2011</v>
      </c>
      <c r="C72" s="38" t="s">
        <v>273</v>
      </c>
      <c r="D72" s="38" t="s">
        <v>0</v>
      </c>
      <c r="E72" s="38" t="s">
        <v>50</v>
      </c>
      <c r="F72" s="38">
        <v>88.953074906990295</v>
      </c>
    </row>
    <row r="73" spans="1:6">
      <c r="A73" s="10" t="str">
        <f t="shared" si="1"/>
        <v>2011Breast - C50 MaleAllEthRate</v>
      </c>
      <c r="B73" s="10">
        <v>2011</v>
      </c>
      <c r="C73" s="38" t="s">
        <v>273</v>
      </c>
      <c r="D73" s="38" t="s">
        <v>1</v>
      </c>
      <c r="E73" s="38" t="s">
        <v>32</v>
      </c>
      <c r="F73" s="38">
        <v>0.88942564271425895</v>
      </c>
    </row>
    <row r="74" spans="1:6">
      <c r="A74" s="10" t="str">
        <f t="shared" si="1"/>
        <v>2011Breast - C50 MaleMāoriRate</v>
      </c>
      <c r="B74" s="10">
        <v>2011</v>
      </c>
      <c r="C74" s="38" t="s">
        <v>273</v>
      </c>
      <c r="D74" s="38" t="s">
        <v>1</v>
      </c>
      <c r="E74" s="38" t="s">
        <v>49</v>
      </c>
      <c r="F74" s="38">
        <v>0.82446147944474102</v>
      </c>
    </row>
    <row r="75" spans="1:6">
      <c r="A75" s="10" t="str">
        <f t="shared" si="1"/>
        <v>2011Breast - C50 MaleNon-MāoriRate</v>
      </c>
      <c r="B75" s="10">
        <v>2011</v>
      </c>
      <c r="C75" s="38" t="s">
        <v>273</v>
      </c>
      <c r="D75" s="38" t="s">
        <v>1</v>
      </c>
      <c r="E75" s="38" t="s">
        <v>50</v>
      </c>
      <c r="F75" s="38">
        <v>0.88517785657526704</v>
      </c>
    </row>
    <row r="76" spans="1:6">
      <c r="A76" s="10" t="str">
        <f t="shared" si="1"/>
        <v>2012Breast - C50 AllSexAllEthRate</v>
      </c>
      <c r="B76" s="10">
        <v>2012</v>
      </c>
      <c r="C76" s="38" t="s">
        <v>273</v>
      </c>
      <c r="D76" s="38" t="s">
        <v>4</v>
      </c>
      <c r="E76" s="38" t="s">
        <v>32</v>
      </c>
      <c r="F76" s="38">
        <v>50.921651141644702</v>
      </c>
    </row>
    <row r="77" spans="1:6">
      <c r="A77" s="10" t="str">
        <f t="shared" si="1"/>
        <v>2012Breast - C50 AllSexMāoriRate</v>
      </c>
      <c r="B77" s="10">
        <v>2012</v>
      </c>
      <c r="C77" s="38" t="s">
        <v>273</v>
      </c>
      <c r="D77" s="38" t="s">
        <v>4</v>
      </c>
      <c r="E77" s="38" t="s">
        <v>49</v>
      </c>
      <c r="F77" s="38">
        <v>62.929603488343503</v>
      </c>
    </row>
    <row r="78" spans="1:6">
      <c r="A78" s="10" t="str">
        <f t="shared" si="1"/>
        <v>2012Breast - C50 AllSexNon-MāoriRate</v>
      </c>
      <c r="B78" s="10">
        <v>2012</v>
      </c>
      <c r="C78" s="38" t="s">
        <v>273</v>
      </c>
      <c r="D78" s="38" t="s">
        <v>4</v>
      </c>
      <c r="E78" s="38" t="s">
        <v>50</v>
      </c>
      <c r="F78" s="38">
        <v>49.544461723805398</v>
      </c>
    </row>
    <row r="79" spans="1:6">
      <c r="A79" s="10" t="str">
        <f t="shared" si="1"/>
        <v>2012Breast - C50 FemaleAllEthRate</v>
      </c>
      <c r="B79" s="10">
        <v>2012</v>
      </c>
      <c r="C79" s="38" t="s">
        <v>273</v>
      </c>
      <c r="D79" s="38" t="s">
        <v>0</v>
      </c>
      <c r="E79" s="38" t="s">
        <v>32</v>
      </c>
      <c r="F79" s="38">
        <v>96.891163120978007</v>
      </c>
    </row>
    <row r="80" spans="1:6">
      <c r="A80" s="10" t="str">
        <f t="shared" si="1"/>
        <v>2012Breast - C50 FemaleMāoriRate</v>
      </c>
      <c r="B80" s="10">
        <v>2012</v>
      </c>
      <c r="C80" s="38" t="s">
        <v>273</v>
      </c>
      <c r="D80" s="38" t="s">
        <v>0</v>
      </c>
      <c r="E80" s="38" t="s">
        <v>49</v>
      </c>
      <c r="F80" s="38">
        <v>116.41076764567001</v>
      </c>
    </row>
    <row r="81" spans="1:6">
      <c r="A81" s="10" t="str">
        <f t="shared" si="1"/>
        <v>2012Breast - C50 FemaleNon-MāoriRate</v>
      </c>
      <c r="B81" s="10">
        <v>2012</v>
      </c>
      <c r="C81" s="38" t="s">
        <v>273</v>
      </c>
      <c r="D81" s="38" t="s">
        <v>0</v>
      </c>
      <c r="E81" s="38" t="s">
        <v>50</v>
      </c>
      <c r="F81" s="38">
        <v>94.558776958336097</v>
      </c>
    </row>
    <row r="82" spans="1:6">
      <c r="A82" s="10" t="str">
        <f t="shared" si="1"/>
        <v>2012Breast - C50 MaleAllEthRate</v>
      </c>
      <c r="B82" s="10">
        <v>2012</v>
      </c>
      <c r="C82" s="38" t="s">
        <v>273</v>
      </c>
      <c r="D82" s="38" t="s">
        <v>1</v>
      </c>
      <c r="E82" s="38" t="s">
        <v>32</v>
      </c>
      <c r="F82" s="38">
        <v>0.91200735457410398</v>
      </c>
    </row>
    <row r="83" spans="1:6">
      <c r="A83" s="10" t="str">
        <f t="shared" si="1"/>
        <v>2012Breast - C50 MaleMāoriRate</v>
      </c>
      <c r="B83" s="10">
        <v>2012</v>
      </c>
      <c r="C83" s="38" t="s">
        <v>273</v>
      </c>
      <c r="D83" s="38" t="s">
        <v>1</v>
      </c>
      <c r="E83" s="38" t="s">
        <v>49</v>
      </c>
      <c r="F83" s="38">
        <v>1.26259458059506</v>
      </c>
    </row>
    <row r="84" spans="1:6">
      <c r="A84" s="10" t="str">
        <f t="shared" si="1"/>
        <v>2012Breast - C50 MaleNon-MāoriRate</v>
      </c>
      <c r="B84" s="10">
        <v>2012</v>
      </c>
      <c r="C84" s="38" t="s">
        <v>273</v>
      </c>
      <c r="D84" s="38" t="s">
        <v>1</v>
      </c>
      <c r="E84" s="38" t="s">
        <v>50</v>
      </c>
      <c r="F84" s="38">
        <v>0.87322013971580303</v>
      </c>
    </row>
    <row r="85" spans="1:6">
      <c r="A85" s="10" t="str">
        <f t="shared" si="1"/>
        <v>2013Breast - C50 AllSexAllEthRate</v>
      </c>
      <c r="B85" s="10">
        <v>2013</v>
      </c>
      <c r="C85" s="38" t="s">
        <v>273</v>
      </c>
      <c r="D85" s="38" t="s">
        <v>4</v>
      </c>
      <c r="E85" s="38" t="s">
        <v>32</v>
      </c>
      <c r="F85" s="38">
        <v>49.6501474468906</v>
      </c>
    </row>
    <row r="86" spans="1:6">
      <c r="A86" s="10" t="str">
        <f t="shared" si="1"/>
        <v>2013Breast - C50 AllSexMāoriRate</v>
      </c>
      <c r="B86" s="10">
        <v>2013</v>
      </c>
      <c r="C86" s="38" t="s">
        <v>273</v>
      </c>
      <c r="D86" s="38" t="s">
        <v>4</v>
      </c>
      <c r="E86" s="38" t="s">
        <v>49</v>
      </c>
      <c r="F86" s="38">
        <v>67.707699761657494</v>
      </c>
    </row>
    <row r="87" spans="1:6">
      <c r="A87" s="10" t="str">
        <f t="shared" si="1"/>
        <v>2013Breast - C50 AllSexNon-MāoriRate</v>
      </c>
      <c r="B87" s="10">
        <v>2013</v>
      </c>
      <c r="C87" s="38" t="s">
        <v>273</v>
      </c>
      <c r="D87" s="38" t="s">
        <v>4</v>
      </c>
      <c r="E87" s="38" t="s">
        <v>50</v>
      </c>
      <c r="F87" s="38">
        <v>47.945507315751499</v>
      </c>
    </row>
    <row r="88" spans="1:6">
      <c r="A88" s="10" t="str">
        <f t="shared" si="1"/>
        <v>2013Breast - C50 FemaleAllEthRate</v>
      </c>
      <c r="B88" s="10">
        <v>2013</v>
      </c>
      <c r="C88" s="38" t="s">
        <v>273</v>
      </c>
      <c r="D88" s="38" t="s">
        <v>0</v>
      </c>
      <c r="E88" s="38" t="s">
        <v>32</v>
      </c>
      <c r="F88" s="38">
        <v>94.405175951292193</v>
      </c>
    </row>
    <row r="89" spans="1:6">
      <c r="A89" s="10" t="str">
        <f t="shared" si="1"/>
        <v>2013Breast - C50 FemaleMāoriRate</v>
      </c>
      <c r="B89" s="10">
        <v>2013</v>
      </c>
      <c r="C89" s="38" t="s">
        <v>273</v>
      </c>
      <c r="D89" s="38" t="s">
        <v>0</v>
      </c>
      <c r="E89" s="38" t="s">
        <v>49</v>
      </c>
      <c r="F89" s="38">
        <v>125.39642011842599</v>
      </c>
    </row>
    <row r="90" spans="1:6">
      <c r="A90" s="10" t="str">
        <f t="shared" si="1"/>
        <v>2013Breast - C50 FemaleNon-MāoriRate</v>
      </c>
      <c r="B90" s="10">
        <v>2013</v>
      </c>
      <c r="C90" s="38" t="s">
        <v>273</v>
      </c>
      <c r="D90" s="38" t="s">
        <v>0</v>
      </c>
      <c r="E90" s="38" t="s">
        <v>50</v>
      </c>
      <c r="F90" s="38">
        <v>91.382036641031803</v>
      </c>
    </row>
    <row r="91" spans="1:6">
      <c r="A91" s="10" t="str">
        <f t="shared" si="1"/>
        <v>2013Breast - C50 MaleAllEthRate</v>
      </c>
      <c r="B91" s="10">
        <v>2013</v>
      </c>
      <c r="C91" s="38" t="s">
        <v>273</v>
      </c>
      <c r="D91" s="38" t="s">
        <v>1</v>
      </c>
      <c r="E91" s="38" t="s">
        <v>32</v>
      </c>
      <c r="F91" s="38">
        <v>0.80492782559937404</v>
      </c>
    </row>
    <row r="92" spans="1:6">
      <c r="A92" s="10" t="str">
        <f t="shared" si="1"/>
        <v>2013Breast - C50 MaleMāoriRate</v>
      </c>
      <c r="B92" s="10">
        <v>2013</v>
      </c>
      <c r="C92" s="38" t="s">
        <v>273</v>
      </c>
      <c r="D92" s="38" t="s">
        <v>1</v>
      </c>
      <c r="E92" s="38" t="s">
        <v>49</v>
      </c>
      <c r="F92" s="38">
        <v>0.415002019635344</v>
      </c>
    </row>
    <row r="93" spans="1:6">
      <c r="A93" s="10" t="str">
        <f t="shared" si="1"/>
        <v>2013Breast - C50 MaleNon-MāoriRate</v>
      </c>
      <c r="B93" s="10">
        <v>2013</v>
      </c>
      <c r="C93" s="38" t="s">
        <v>273</v>
      </c>
      <c r="D93" s="38" t="s">
        <v>1</v>
      </c>
      <c r="E93" s="38" t="s">
        <v>50</v>
      </c>
      <c r="F93" s="38">
        <v>0.84189936684376199</v>
      </c>
    </row>
    <row r="94" spans="1:6">
      <c r="A94" s="10" t="str">
        <f t="shared" si="1"/>
        <v>2004Colorectum - C18–C20 AllSexAllEthRate</v>
      </c>
      <c r="B94" s="10">
        <v>2004</v>
      </c>
      <c r="C94" s="38" t="s">
        <v>274</v>
      </c>
      <c r="D94" s="38" t="s">
        <v>4</v>
      </c>
      <c r="E94" s="38" t="s">
        <v>32</v>
      </c>
      <c r="F94" s="38">
        <v>47.639669416904702</v>
      </c>
    </row>
    <row r="95" spans="1:6">
      <c r="A95" s="10" t="str">
        <f t="shared" si="1"/>
        <v>2004Colorectum - C18–C20 AllSexMāoriRate</v>
      </c>
      <c r="B95" s="10">
        <v>2004</v>
      </c>
      <c r="C95" s="38" t="s">
        <v>274</v>
      </c>
      <c r="D95" s="38" t="s">
        <v>4</v>
      </c>
      <c r="E95" s="38" t="s">
        <v>49</v>
      </c>
      <c r="F95" s="38">
        <v>29.3735337540583</v>
      </c>
    </row>
    <row r="96" spans="1:6">
      <c r="A96" s="10" t="str">
        <f t="shared" si="1"/>
        <v>2004Colorectum - C18–C20 AllSexNon-MāoriRate</v>
      </c>
      <c r="B96" s="10">
        <v>2004</v>
      </c>
      <c r="C96" s="38" t="s">
        <v>274</v>
      </c>
      <c r="D96" s="38" t="s">
        <v>4</v>
      </c>
      <c r="E96" s="38" t="s">
        <v>50</v>
      </c>
      <c r="F96" s="38">
        <v>48.595975094925699</v>
      </c>
    </row>
    <row r="97" spans="1:6">
      <c r="A97" s="10" t="str">
        <f t="shared" si="1"/>
        <v>2004Colorectum - C18–C20 FemaleAllEthRate</v>
      </c>
      <c r="B97" s="10">
        <v>2004</v>
      </c>
      <c r="C97" s="38" t="s">
        <v>274</v>
      </c>
      <c r="D97" s="38" t="s">
        <v>0</v>
      </c>
      <c r="E97" s="38" t="s">
        <v>32</v>
      </c>
      <c r="F97" s="38">
        <v>43.289839720264403</v>
      </c>
    </row>
    <row r="98" spans="1:6">
      <c r="A98" s="10" t="str">
        <f t="shared" si="1"/>
        <v>2004Colorectum - C18–C20 FemaleMāoriRate</v>
      </c>
      <c r="B98" s="10">
        <v>2004</v>
      </c>
      <c r="C98" s="38" t="s">
        <v>274</v>
      </c>
      <c r="D98" s="38" t="s">
        <v>0</v>
      </c>
      <c r="E98" s="38" t="s">
        <v>49</v>
      </c>
      <c r="F98" s="38">
        <v>25.477679673172901</v>
      </c>
    </row>
    <row r="99" spans="1:6">
      <c r="A99" s="10" t="str">
        <f t="shared" si="1"/>
        <v>2004Colorectum - C18–C20 FemaleNon-MāoriRate</v>
      </c>
      <c r="B99" s="10">
        <v>2004</v>
      </c>
      <c r="C99" s="38" t="s">
        <v>274</v>
      </c>
      <c r="D99" s="38" t="s">
        <v>0</v>
      </c>
      <c r="E99" s="38" t="s">
        <v>50</v>
      </c>
      <c r="F99" s="38">
        <v>44.241532220619</v>
      </c>
    </row>
    <row r="100" spans="1:6">
      <c r="A100" s="10" t="str">
        <f t="shared" si="1"/>
        <v>2004Colorectum - C18–C20 MaleAllEthRate</v>
      </c>
      <c r="B100" s="10">
        <v>2004</v>
      </c>
      <c r="C100" s="38" t="s">
        <v>274</v>
      </c>
      <c r="D100" s="38" t="s">
        <v>1</v>
      </c>
      <c r="E100" s="38" t="s">
        <v>32</v>
      </c>
      <c r="F100" s="38">
        <v>52.994857663454702</v>
      </c>
    </row>
    <row r="101" spans="1:6">
      <c r="A101" s="10" t="str">
        <f t="shared" si="1"/>
        <v>2004Colorectum - C18–C20 MaleMāoriRate</v>
      </c>
      <c r="B101" s="10">
        <v>2004</v>
      </c>
      <c r="C101" s="38" t="s">
        <v>274</v>
      </c>
      <c r="D101" s="38" t="s">
        <v>1</v>
      </c>
      <c r="E101" s="38" t="s">
        <v>49</v>
      </c>
      <c r="F101" s="38">
        <v>34.630364206801403</v>
      </c>
    </row>
    <row r="102" spans="1:6">
      <c r="A102" s="10" t="str">
        <f t="shared" si="1"/>
        <v>2004Colorectum - C18–C20 MaleNon-MāoriRate</v>
      </c>
      <c r="B102" s="10">
        <v>2004</v>
      </c>
      <c r="C102" s="38" t="s">
        <v>274</v>
      </c>
      <c r="D102" s="38" t="s">
        <v>1</v>
      </c>
      <c r="E102" s="38" t="s">
        <v>50</v>
      </c>
      <c r="F102" s="38">
        <v>53.931439500606999</v>
      </c>
    </row>
    <row r="103" spans="1:6">
      <c r="A103" s="10" t="str">
        <f t="shared" si="1"/>
        <v>2005Colorectum - C18–C20 AllSexAllEthRate</v>
      </c>
      <c r="B103" s="10">
        <v>2005</v>
      </c>
      <c r="C103" s="38" t="s">
        <v>274</v>
      </c>
      <c r="D103" s="38" t="s">
        <v>4</v>
      </c>
      <c r="E103" s="38" t="s">
        <v>32</v>
      </c>
      <c r="F103" s="38">
        <v>46.257012858520199</v>
      </c>
    </row>
    <row r="104" spans="1:6">
      <c r="A104" s="10" t="str">
        <f t="shared" si="1"/>
        <v>2005Colorectum - C18–C20 AllSexMāoriRate</v>
      </c>
      <c r="B104" s="10">
        <v>2005</v>
      </c>
      <c r="C104" s="38" t="s">
        <v>274</v>
      </c>
      <c r="D104" s="38" t="s">
        <v>4</v>
      </c>
      <c r="E104" s="38" t="s">
        <v>49</v>
      </c>
      <c r="F104" s="38">
        <v>32.690980417059002</v>
      </c>
    </row>
    <row r="105" spans="1:6">
      <c r="A105" s="10" t="str">
        <f t="shared" si="1"/>
        <v>2005Colorectum - C18–C20 AllSexNon-MāoriRate</v>
      </c>
      <c r="B105" s="10">
        <v>2005</v>
      </c>
      <c r="C105" s="38" t="s">
        <v>274</v>
      </c>
      <c r="D105" s="38" t="s">
        <v>4</v>
      </c>
      <c r="E105" s="38" t="s">
        <v>50</v>
      </c>
      <c r="F105" s="38">
        <v>47.114462951191399</v>
      </c>
    </row>
    <row r="106" spans="1:6">
      <c r="A106" s="10" t="str">
        <f t="shared" si="1"/>
        <v>2005Colorectum - C18–C20 FemaleAllEthRate</v>
      </c>
      <c r="B106" s="10">
        <v>2005</v>
      </c>
      <c r="C106" s="38" t="s">
        <v>274</v>
      </c>
      <c r="D106" s="38" t="s">
        <v>0</v>
      </c>
      <c r="E106" s="38" t="s">
        <v>32</v>
      </c>
      <c r="F106" s="38">
        <v>42.527363361660598</v>
      </c>
    </row>
    <row r="107" spans="1:6">
      <c r="A107" s="10" t="str">
        <f t="shared" si="1"/>
        <v>2005Colorectum - C18–C20 FemaleMāoriRate</v>
      </c>
      <c r="B107" s="10">
        <v>2005</v>
      </c>
      <c r="C107" s="38" t="s">
        <v>274</v>
      </c>
      <c r="D107" s="38" t="s">
        <v>0</v>
      </c>
      <c r="E107" s="38" t="s">
        <v>49</v>
      </c>
      <c r="F107" s="38">
        <v>26.614416605633</v>
      </c>
    </row>
    <row r="108" spans="1:6">
      <c r="A108" s="10" t="str">
        <f t="shared" si="1"/>
        <v>2005Colorectum - C18–C20 FemaleNon-MāoriRate</v>
      </c>
      <c r="B108" s="10">
        <v>2005</v>
      </c>
      <c r="C108" s="38" t="s">
        <v>274</v>
      </c>
      <c r="D108" s="38" t="s">
        <v>0</v>
      </c>
      <c r="E108" s="38" t="s">
        <v>50</v>
      </c>
      <c r="F108" s="38">
        <v>43.5509959989446</v>
      </c>
    </row>
    <row r="109" spans="1:6">
      <c r="A109" s="10" t="str">
        <f t="shared" si="1"/>
        <v>2005Colorectum - C18–C20 MaleAllEthRate</v>
      </c>
      <c r="B109" s="10">
        <v>2005</v>
      </c>
      <c r="C109" s="38" t="s">
        <v>274</v>
      </c>
      <c r="D109" s="38" t="s">
        <v>1</v>
      </c>
      <c r="E109" s="38" t="s">
        <v>32</v>
      </c>
      <c r="F109" s="38">
        <v>50.386168108685197</v>
      </c>
    </row>
    <row r="110" spans="1:6">
      <c r="A110" s="10" t="str">
        <f t="shared" si="1"/>
        <v>2005Colorectum - C18–C20 MaleMāoriRate</v>
      </c>
      <c r="B110" s="10">
        <v>2005</v>
      </c>
      <c r="C110" s="38" t="s">
        <v>274</v>
      </c>
      <c r="D110" s="38" t="s">
        <v>1</v>
      </c>
      <c r="E110" s="38" t="s">
        <v>49</v>
      </c>
      <c r="F110" s="38">
        <v>39.126203257952703</v>
      </c>
    </row>
    <row r="111" spans="1:6">
      <c r="A111" s="10" t="str">
        <f t="shared" si="1"/>
        <v>2005Colorectum - C18–C20 MaleNon-MāoriRate</v>
      </c>
      <c r="B111" s="10">
        <v>2005</v>
      </c>
      <c r="C111" s="38" t="s">
        <v>274</v>
      </c>
      <c r="D111" s="38" t="s">
        <v>1</v>
      </c>
      <c r="E111" s="38" t="s">
        <v>50</v>
      </c>
      <c r="F111" s="38">
        <v>51.061362074695701</v>
      </c>
    </row>
    <row r="112" spans="1:6">
      <c r="A112" s="10" t="str">
        <f t="shared" si="1"/>
        <v>2006Colorectum - C18–C20 AllSexAllEthRate</v>
      </c>
      <c r="B112" s="10">
        <v>2006</v>
      </c>
      <c r="C112" s="38" t="s">
        <v>274</v>
      </c>
      <c r="D112" s="38" t="s">
        <v>4</v>
      </c>
      <c r="E112" s="38" t="s">
        <v>32</v>
      </c>
      <c r="F112" s="38">
        <v>46.516480774622899</v>
      </c>
    </row>
    <row r="113" spans="1:6">
      <c r="A113" s="10" t="str">
        <f t="shared" si="1"/>
        <v>2006Colorectum - C18–C20 AllSexMāoriRate</v>
      </c>
      <c r="B113" s="10">
        <v>2006</v>
      </c>
      <c r="C113" s="38" t="s">
        <v>274</v>
      </c>
      <c r="D113" s="38" t="s">
        <v>4</v>
      </c>
      <c r="E113" s="38" t="s">
        <v>49</v>
      </c>
      <c r="F113" s="38">
        <v>35.5981505645181</v>
      </c>
    </row>
    <row r="114" spans="1:6">
      <c r="A114" s="10" t="str">
        <f t="shared" si="1"/>
        <v>2006Colorectum - C18–C20 AllSexNon-MāoriRate</v>
      </c>
      <c r="B114" s="10">
        <v>2006</v>
      </c>
      <c r="C114" s="38" t="s">
        <v>274</v>
      </c>
      <c r="D114" s="38" t="s">
        <v>4</v>
      </c>
      <c r="E114" s="38" t="s">
        <v>50</v>
      </c>
      <c r="F114" s="38">
        <v>47.1308865975396</v>
      </c>
    </row>
    <row r="115" spans="1:6">
      <c r="A115" s="10" t="str">
        <f t="shared" si="1"/>
        <v>2006Colorectum - C18–C20 FemaleAllEthRate</v>
      </c>
      <c r="B115" s="10">
        <v>2006</v>
      </c>
      <c r="C115" s="38" t="s">
        <v>274</v>
      </c>
      <c r="D115" s="38" t="s">
        <v>0</v>
      </c>
      <c r="E115" s="38" t="s">
        <v>32</v>
      </c>
      <c r="F115" s="38">
        <v>39.291492780874499</v>
      </c>
    </row>
    <row r="116" spans="1:6">
      <c r="A116" s="10" t="str">
        <f t="shared" si="1"/>
        <v>2006Colorectum - C18–C20 FemaleMāoriRate</v>
      </c>
      <c r="B116" s="10">
        <v>2006</v>
      </c>
      <c r="C116" s="38" t="s">
        <v>274</v>
      </c>
      <c r="D116" s="38" t="s">
        <v>0</v>
      </c>
      <c r="E116" s="38" t="s">
        <v>49</v>
      </c>
      <c r="F116" s="38">
        <v>30.895071526789</v>
      </c>
    </row>
    <row r="117" spans="1:6">
      <c r="A117" s="10" t="str">
        <f t="shared" si="1"/>
        <v>2006Colorectum - C18–C20 FemaleNon-MāoriRate</v>
      </c>
      <c r="B117" s="10">
        <v>2006</v>
      </c>
      <c r="C117" s="38" t="s">
        <v>274</v>
      </c>
      <c r="D117" s="38" t="s">
        <v>0</v>
      </c>
      <c r="E117" s="38" t="s">
        <v>50</v>
      </c>
      <c r="F117" s="38">
        <v>39.7577724955976</v>
      </c>
    </row>
    <row r="118" spans="1:6">
      <c r="A118" s="10" t="str">
        <f t="shared" si="1"/>
        <v>2006Colorectum - C18–C20 MaleAllEthRate</v>
      </c>
      <c r="B118" s="10">
        <v>2006</v>
      </c>
      <c r="C118" s="38" t="s">
        <v>274</v>
      </c>
      <c r="D118" s="38" t="s">
        <v>1</v>
      </c>
      <c r="E118" s="38" t="s">
        <v>32</v>
      </c>
      <c r="F118" s="38">
        <v>54.692202892761699</v>
      </c>
    </row>
    <row r="119" spans="1:6">
      <c r="A119" s="10" t="str">
        <f t="shared" si="1"/>
        <v>2006Colorectum - C18–C20 MaleMāoriRate</v>
      </c>
      <c r="B119" s="10">
        <v>2006</v>
      </c>
      <c r="C119" s="38" t="s">
        <v>274</v>
      </c>
      <c r="D119" s="38" t="s">
        <v>1</v>
      </c>
      <c r="E119" s="38" t="s">
        <v>49</v>
      </c>
      <c r="F119" s="38">
        <v>41.352539699781801</v>
      </c>
    </row>
    <row r="120" spans="1:6">
      <c r="A120" s="10" t="str">
        <f t="shared" si="1"/>
        <v>2006Colorectum - C18–C20 MaleNon-MāoriRate</v>
      </c>
      <c r="B120" s="10">
        <v>2006</v>
      </c>
      <c r="C120" s="38" t="s">
        <v>274</v>
      </c>
      <c r="D120" s="38" t="s">
        <v>1</v>
      </c>
      <c r="E120" s="38" t="s">
        <v>50</v>
      </c>
      <c r="F120" s="38">
        <v>55.429009054649804</v>
      </c>
    </row>
    <row r="121" spans="1:6">
      <c r="A121" s="10" t="str">
        <f t="shared" si="1"/>
        <v>2007Colorectum - C18–C20 AllSexAllEthRate</v>
      </c>
      <c r="B121" s="10">
        <v>2007</v>
      </c>
      <c r="C121" s="38" t="s">
        <v>274</v>
      </c>
      <c r="D121" s="38" t="s">
        <v>4</v>
      </c>
      <c r="E121" s="38" t="s">
        <v>32</v>
      </c>
      <c r="F121" s="38">
        <v>44.8069370315946</v>
      </c>
    </row>
    <row r="122" spans="1:6">
      <c r="A122" s="10" t="str">
        <f t="shared" si="1"/>
        <v>2007Colorectum - C18–C20 AllSexMāoriRate</v>
      </c>
      <c r="B122" s="10">
        <v>2007</v>
      </c>
      <c r="C122" s="38" t="s">
        <v>274</v>
      </c>
      <c r="D122" s="38" t="s">
        <v>4</v>
      </c>
      <c r="E122" s="38" t="s">
        <v>49</v>
      </c>
      <c r="F122" s="38">
        <v>33.099907412318402</v>
      </c>
    </row>
    <row r="123" spans="1:6">
      <c r="A123" s="10" t="str">
        <f t="shared" si="1"/>
        <v>2007Colorectum - C18–C20 AllSexNon-MāoriRate</v>
      </c>
      <c r="B123" s="10">
        <v>2007</v>
      </c>
      <c r="C123" s="38" t="s">
        <v>274</v>
      </c>
      <c r="D123" s="38" t="s">
        <v>4</v>
      </c>
      <c r="E123" s="38" t="s">
        <v>50</v>
      </c>
      <c r="F123" s="38">
        <v>45.536010697241103</v>
      </c>
    </row>
    <row r="124" spans="1:6">
      <c r="A124" s="10" t="str">
        <f t="shared" si="1"/>
        <v>2007Colorectum - C18–C20 FemaleAllEthRate</v>
      </c>
      <c r="B124" s="10">
        <v>2007</v>
      </c>
      <c r="C124" s="38" t="s">
        <v>274</v>
      </c>
      <c r="D124" s="38" t="s">
        <v>0</v>
      </c>
      <c r="E124" s="38" t="s">
        <v>32</v>
      </c>
      <c r="F124" s="38">
        <v>39.433540546110798</v>
      </c>
    </row>
    <row r="125" spans="1:6">
      <c r="A125" s="10" t="str">
        <f t="shared" si="1"/>
        <v>2007Colorectum - C18–C20 FemaleMāoriRate</v>
      </c>
      <c r="B125" s="10">
        <v>2007</v>
      </c>
      <c r="C125" s="38" t="s">
        <v>274</v>
      </c>
      <c r="D125" s="38" t="s">
        <v>0</v>
      </c>
      <c r="E125" s="38" t="s">
        <v>49</v>
      </c>
      <c r="F125" s="38">
        <v>29.032440166790799</v>
      </c>
    </row>
    <row r="126" spans="1:6">
      <c r="A126" s="10" t="str">
        <f t="shared" si="1"/>
        <v>2007Colorectum - C18–C20 FemaleNon-MāoriRate</v>
      </c>
      <c r="B126" s="10">
        <v>2007</v>
      </c>
      <c r="C126" s="38" t="s">
        <v>274</v>
      </c>
      <c r="D126" s="38" t="s">
        <v>0</v>
      </c>
      <c r="E126" s="38" t="s">
        <v>50</v>
      </c>
      <c r="F126" s="38">
        <v>40.050576867100098</v>
      </c>
    </row>
    <row r="127" spans="1:6">
      <c r="A127" s="10" t="str">
        <f t="shared" si="1"/>
        <v>2007Colorectum - C18–C20 MaleAllEthRate</v>
      </c>
      <c r="B127" s="10">
        <v>2007</v>
      </c>
      <c r="C127" s="38" t="s">
        <v>274</v>
      </c>
      <c r="D127" s="38" t="s">
        <v>1</v>
      </c>
      <c r="E127" s="38" t="s">
        <v>32</v>
      </c>
      <c r="F127" s="38">
        <v>51.116026658615297</v>
      </c>
    </row>
    <row r="128" spans="1:6">
      <c r="A128" s="10" t="str">
        <f t="shared" si="1"/>
        <v>2007Colorectum - C18–C20 MaleMāoriRate</v>
      </c>
      <c r="B128" s="10">
        <v>2007</v>
      </c>
      <c r="C128" s="38" t="s">
        <v>274</v>
      </c>
      <c r="D128" s="38" t="s">
        <v>1</v>
      </c>
      <c r="E128" s="38" t="s">
        <v>49</v>
      </c>
      <c r="F128" s="38">
        <v>37.309519697728703</v>
      </c>
    </row>
    <row r="129" spans="1:6">
      <c r="A129" s="10" t="str">
        <f t="shared" si="1"/>
        <v>2007Colorectum - C18–C20 MaleNon-MāoriRate</v>
      </c>
      <c r="B129" s="10">
        <v>2007</v>
      </c>
      <c r="C129" s="38" t="s">
        <v>274</v>
      </c>
      <c r="D129" s="38" t="s">
        <v>1</v>
      </c>
      <c r="E129" s="38" t="s">
        <v>50</v>
      </c>
      <c r="F129" s="38">
        <v>51.957236592475702</v>
      </c>
    </row>
    <row r="130" spans="1:6">
      <c r="A130" s="10" t="str">
        <f t="shared" si="1"/>
        <v>2008Colorectum - C18–C20 AllSexAllEthRate</v>
      </c>
      <c r="B130" s="10">
        <v>2008</v>
      </c>
      <c r="C130" s="38" t="s">
        <v>274</v>
      </c>
      <c r="D130" s="38" t="s">
        <v>4</v>
      </c>
      <c r="E130" s="38" t="s">
        <v>32</v>
      </c>
      <c r="F130" s="38">
        <v>43.685917352915901</v>
      </c>
    </row>
    <row r="131" spans="1:6">
      <c r="A131" s="10" t="str">
        <f t="shared" si="1"/>
        <v>2008Colorectum - C18–C20 AllSexMāoriRate</v>
      </c>
      <c r="B131" s="10">
        <v>2008</v>
      </c>
      <c r="C131" s="38" t="s">
        <v>274</v>
      </c>
      <c r="D131" s="38" t="s">
        <v>4</v>
      </c>
      <c r="E131" s="38" t="s">
        <v>49</v>
      </c>
      <c r="F131" s="38">
        <v>28.9240809987195</v>
      </c>
    </row>
    <row r="132" spans="1:6">
      <c r="A132" s="10" t="str">
        <f t="shared" si="1"/>
        <v>2008Colorectum - C18–C20 AllSexNon-MāoriRate</v>
      </c>
      <c r="B132" s="10">
        <v>2008</v>
      </c>
      <c r="C132" s="38" t="s">
        <v>274</v>
      </c>
      <c r="D132" s="38" t="s">
        <v>4</v>
      </c>
      <c r="E132" s="38" t="s">
        <v>50</v>
      </c>
      <c r="F132" s="38">
        <v>44.5765572332825</v>
      </c>
    </row>
    <row r="133" spans="1:6">
      <c r="A133" s="10" t="str">
        <f t="shared" ref="A133:A196" si="2">B133&amp;C133&amp;D133&amp;E133&amp;$F$3</f>
        <v>2008Colorectum - C18–C20 FemaleAllEthRate</v>
      </c>
      <c r="B133" s="10">
        <v>2008</v>
      </c>
      <c r="C133" s="38" t="s">
        <v>274</v>
      </c>
      <c r="D133" s="38" t="s">
        <v>0</v>
      </c>
      <c r="E133" s="38" t="s">
        <v>32</v>
      </c>
      <c r="F133" s="38">
        <v>38.737239954933102</v>
      </c>
    </row>
    <row r="134" spans="1:6">
      <c r="A134" s="10" t="str">
        <f t="shared" si="2"/>
        <v>2008Colorectum - C18–C20 FemaleMāoriRate</v>
      </c>
      <c r="B134" s="10">
        <v>2008</v>
      </c>
      <c r="C134" s="38" t="s">
        <v>274</v>
      </c>
      <c r="D134" s="38" t="s">
        <v>0</v>
      </c>
      <c r="E134" s="38" t="s">
        <v>49</v>
      </c>
      <c r="F134" s="38">
        <v>22.796349351483698</v>
      </c>
    </row>
    <row r="135" spans="1:6">
      <c r="A135" s="10" t="str">
        <f t="shared" si="2"/>
        <v>2008Colorectum - C18–C20 FemaleNon-MāoriRate</v>
      </c>
      <c r="B135" s="10">
        <v>2008</v>
      </c>
      <c r="C135" s="38" t="s">
        <v>274</v>
      </c>
      <c r="D135" s="38" t="s">
        <v>0</v>
      </c>
      <c r="E135" s="38" t="s">
        <v>50</v>
      </c>
      <c r="F135" s="38">
        <v>39.670876775889198</v>
      </c>
    </row>
    <row r="136" spans="1:6">
      <c r="A136" s="10" t="str">
        <f t="shared" si="2"/>
        <v>2008Colorectum - C18–C20 MaleAllEthRate</v>
      </c>
      <c r="B136" s="10">
        <v>2008</v>
      </c>
      <c r="C136" s="38" t="s">
        <v>274</v>
      </c>
      <c r="D136" s="38" t="s">
        <v>1</v>
      </c>
      <c r="E136" s="38" t="s">
        <v>32</v>
      </c>
      <c r="F136" s="38">
        <v>49.418301341760099</v>
      </c>
    </row>
    <row r="137" spans="1:6">
      <c r="A137" s="10" t="str">
        <f t="shared" si="2"/>
        <v>2008Colorectum - C18–C20 MaleMāoriRate</v>
      </c>
      <c r="B137" s="10">
        <v>2008</v>
      </c>
      <c r="C137" s="38" t="s">
        <v>274</v>
      </c>
      <c r="D137" s="38" t="s">
        <v>1</v>
      </c>
      <c r="E137" s="38" t="s">
        <v>49</v>
      </c>
      <c r="F137" s="38">
        <v>36.965443271833102</v>
      </c>
    </row>
    <row r="138" spans="1:6">
      <c r="A138" s="10" t="str">
        <f t="shared" si="2"/>
        <v>2008Colorectum - C18–C20 MaleNon-MāoriRate</v>
      </c>
      <c r="B138" s="10">
        <v>2008</v>
      </c>
      <c r="C138" s="38" t="s">
        <v>274</v>
      </c>
      <c r="D138" s="38" t="s">
        <v>1</v>
      </c>
      <c r="E138" s="38" t="s">
        <v>50</v>
      </c>
      <c r="F138" s="38">
        <v>50.228747981897001</v>
      </c>
    </row>
    <row r="139" spans="1:6">
      <c r="A139" s="10" t="str">
        <f t="shared" si="2"/>
        <v>2009Colorectum - C18–C20 AllSexAllEthRate</v>
      </c>
      <c r="B139" s="10">
        <v>2009</v>
      </c>
      <c r="C139" s="38" t="s">
        <v>274</v>
      </c>
      <c r="D139" s="38" t="s">
        <v>4</v>
      </c>
      <c r="E139" s="38" t="s">
        <v>32</v>
      </c>
      <c r="F139" s="38">
        <v>43.6405400508689</v>
      </c>
    </row>
    <row r="140" spans="1:6">
      <c r="A140" s="10" t="str">
        <f t="shared" si="2"/>
        <v>2009Colorectum - C18–C20 AllSexMāoriRate</v>
      </c>
      <c r="B140" s="10">
        <v>2009</v>
      </c>
      <c r="C140" s="38" t="s">
        <v>274</v>
      </c>
      <c r="D140" s="38" t="s">
        <v>4</v>
      </c>
      <c r="E140" s="38" t="s">
        <v>49</v>
      </c>
      <c r="F140" s="38">
        <v>35.426011728351497</v>
      </c>
    </row>
    <row r="141" spans="1:6">
      <c r="A141" s="10" t="str">
        <f t="shared" si="2"/>
        <v>2009Colorectum - C18–C20 AllSexNon-MāoriRate</v>
      </c>
      <c r="B141" s="10">
        <v>2009</v>
      </c>
      <c r="C141" s="38" t="s">
        <v>274</v>
      </c>
      <c r="D141" s="38" t="s">
        <v>4</v>
      </c>
      <c r="E141" s="38" t="s">
        <v>50</v>
      </c>
      <c r="F141" s="38">
        <v>43.895848474522801</v>
      </c>
    </row>
    <row r="142" spans="1:6">
      <c r="A142" s="10" t="str">
        <f t="shared" si="2"/>
        <v>2009Colorectum - C18–C20 FemaleAllEthRate</v>
      </c>
      <c r="B142" s="10">
        <v>2009</v>
      </c>
      <c r="C142" s="38" t="s">
        <v>274</v>
      </c>
      <c r="D142" s="38" t="s">
        <v>0</v>
      </c>
      <c r="E142" s="38" t="s">
        <v>32</v>
      </c>
      <c r="F142" s="38">
        <v>38.670619073411601</v>
      </c>
    </row>
    <row r="143" spans="1:6">
      <c r="A143" s="10" t="str">
        <f t="shared" si="2"/>
        <v>2009Colorectum - C18–C20 FemaleMāoriRate</v>
      </c>
      <c r="B143" s="10">
        <v>2009</v>
      </c>
      <c r="C143" s="38" t="s">
        <v>274</v>
      </c>
      <c r="D143" s="38" t="s">
        <v>0</v>
      </c>
      <c r="E143" s="38" t="s">
        <v>49</v>
      </c>
      <c r="F143" s="38">
        <v>26.442378082578799</v>
      </c>
    </row>
    <row r="144" spans="1:6">
      <c r="A144" s="10" t="str">
        <f t="shared" si="2"/>
        <v>2009Colorectum - C18–C20 FemaleNon-MāoriRate</v>
      </c>
      <c r="B144" s="10">
        <v>2009</v>
      </c>
      <c r="C144" s="38" t="s">
        <v>274</v>
      </c>
      <c r="D144" s="38" t="s">
        <v>0</v>
      </c>
      <c r="E144" s="38" t="s">
        <v>50</v>
      </c>
      <c r="F144" s="38">
        <v>39.130755476507801</v>
      </c>
    </row>
    <row r="145" spans="1:6">
      <c r="A145" s="10" t="str">
        <f t="shared" si="2"/>
        <v>2009Colorectum - C18–C20 MaleAllEthRate</v>
      </c>
      <c r="B145" s="10">
        <v>2009</v>
      </c>
      <c r="C145" s="38" t="s">
        <v>274</v>
      </c>
      <c r="D145" s="38" t="s">
        <v>1</v>
      </c>
      <c r="E145" s="38" t="s">
        <v>32</v>
      </c>
      <c r="F145" s="38">
        <v>49.160543225199902</v>
      </c>
    </row>
    <row r="146" spans="1:6">
      <c r="A146" s="10" t="str">
        <f t="shared" si="2"/>
        <v>2009Colorectum - C18–C20 MaleMāoriRate</v>
      </c>
      <c r="B146" s="10">
        <v>2009</v>
      </c>
      <c r="C146" s="38" t="s">
        <v>274</v>
      </c>
      <c r="D146" s="38" t="s">
        <v>1</v>
      </c>
      <c r="E146" s="38" t="s">
        <v>49</v>
      </c>
      <c r="F146" s="38">
        <v>45.8169244270535</v>
      </c>
    </row>
    <row r="147" spans="1:6">
      <c r="A147" s="10" t="str">
        <f t="shared" si="2"/>
        <v>2009Colorectum - C18–C20 MaleNon-MāoriRate</v>
      </c>
      <c r="B147" s="10">
        <v>2009</v>
      </c>
      <c r="C147" s="38" t="s">
        <v>274</v>
      </c>
      <c r="D147" s="38" t="s">
        <v>1</v>
      </c>
      <c r="E147" s="38" t="s">
        <v>50</v>
      </c>
      <c r="F147" s="38">
        <v>49.174963930893398</v>
      </c>
    </row>
    <row r="148" spans="1:6">
      <c r="A148" s="10" t="str">
        <f t="shared" si="2"/>
        <v>2010Colorectum - C18–C20 AllSexAllEthRate</v>
      </c>
      <c r="B148" s="10">
        <v>2010</v>
      </c>
      <c r="C148" s="38" t="s">
        <v>274</v>
      </c>
      <c r="D148" s="38" t="s">
        <v>4</v>
      </c>
      <c r="E148" s="38" t="s">
        <v>32</v>
      </c>
      <c r="F148" s="38">
        <v>44.270232594851997</v>
      </c>
    </row>
    <row r="149" spans="1:6">
      <c r="A149" s="10" t="str">
        <f t="shared" si="2"/>
        <v>2010Colorectum - C18–C20 AllSexMāoriRate</v>
      </c>
      <c r="B149" s="10">
        <v>2010</v>
      </c>
      <c r="C149" s="38" t="s">
        <v>274</v>
      </c>
      <c r="D149" s="38" t="s">
        <v>4</v>
      </c>
      <c r="E149" s="38" t="s">
        <v>49</v>
      </c>
      <c r="F149" s="38">
        <v>33.0651617621903</v>
      </c>
    </row>
    <row r="150" spans="1:6">
      <c r="A150" s="10" t="str">
        <f t="shared" si="2"/>
        <v>2010Colorectum - C18–C20 AllSexNon-MāoriRate</v>
      </c>
      <c r="B150" s="10">
        <v>2010</v>
      </c>
      <c r="C150" s="38" t="s">
        <v>274</v>
      </c>
      <c r="D150" s="38" t="s">
        <v>4</v>
      </c>
      <c r="E150" s="38" t="s">
        <v>50</v>
      </c>
      <c r="F150" s="38">
        <v>45.08811963454</v>
      </c>
    </row>
    <row r="151" spans="1:6">
      <c r="A151" s="10" t="str">
        <f t="shared" si="2"/>
        <v>2010Colorectum - C18–C20 FemaleAllEthRate</v>
      </c>
      <c r="B151" s="10">
        <v>2010</v>
      </c>
      <c r="C151" s="38" t="s">
        <v>274</v>
      </c>
      <c r="D151" s="38" t="s">
        <v>0</v>
      </c>
      <c r="E151" s="38" t="s">
        <v>32</v>
      </c>
      <c r="F151" s="38">
        <v>40.041096419483402</v>
      </c>
    </row>
    <row r="152" spans="1:6">
      <c r="A152" s="10" t="str">
        <f t="shared" si="2"/>
        <v>2010Colorectum - C18–C20 FemaleMāoriRate</v>
      </c>
      <c r="B152" s="10">
        <v>2010</v>
      </c>
      <c r="C152" s="38" t="s">
        <v>274</v>
      </c>
      <c r="D152" s="38" t="s">
        <v>0</v>
      </c>
      <c r="E152" s="38" t="s">
        <v>49</v>
      </c>
      <c r="F152" s="38">
        <v>31.7417737372947</v>
      </c>
    </row>
    <row r="153" spans="1:6">
      <c r="A153" s="10" t="str">
        <f t="shared" si="2"/>
        <v>2010Colorectum - C18–C20 FemaleNon-MāoriRate</v>
      </c>
      <c r="B153" s="10">
        <v>2010</v>
      </c>
      <c r="C153" s="38" t="s">
        <v>274</v>
      </c>
      <c r="D153" s="38" t="s">
        <v>0</v>
      </c>
      <c r="E153" s="38" t="s">
        <v>50</v>
      </c>
      <c r="F153" s="38">
        <v>40.818416923176201</v>
      </c>
    </row>
    <row r="154" spans="1:6">
      <c r="A154" s="10" t="str">
        <f t="shared" si="2"/>
        <v>2010Colorectum - C18–C20 MaleAllEthRate</v>
      </c>
      <c r="B154" s="10">
        <v>2010</v>
      </c>
      <c r="C154" s="38" t="s">
        <v>274</v>
      </c>
      <c r="D154" s="38" t="s">
        <v>1</v>
      </c>
      <c r="E154" s="38" t="s">
        <v>32</v>
      </c>
      <c r="F154" s="38">
        <v>49.028147134717599</v>
      </c>
    </row>
    <row r="155" spans="1:6">
      <c r="A155" s="10" t="str">
        <f t="shared" si="2"/>
        <v>2010Colorectum - C18–C20 MaleMāoriRate</v>
      </c>
      <c r="B155" s="10">
        <v>2010</v>
      </c>
      <c r="C155" s="38" t="s">
        <v>274</v>
      </c>
      <c r="D155" s="38" t="s">
        <v>1</v>
      </c>
      <c r="E155" s="38" t="s">
        <v>49</v>
      </c>
      <c r="F155" s="38">
        <v>33.772089801986297</v>
      </c>
    </row>
    <row r="156" spans="1:6">
      <c r="A156" s="10" t="str">
        <f t="shared" si="2"/>
        <v>2010Colorectum - C18–C20 MaleNon-MāoriRate</v>
      </c>
      <c r="B156" s="10">
        <v>2010</v>
      </c>
      <c r="C156" s="38" t="s">
        <v>274</v>
      </c>
      <c r="D156" s="38" t="s">
        <v>1</v>
      </c>
      <c r="E156" s="38" t="s">
        <v>50</v>
      </c>
      <c r="F156" s="38">
        <v>49.894224892866802</v>
      </c>
    </row>
    <row r="157" spans="1:6">
      <c r="A157" s="10" t="str">
        <f t="shared" si="2"/>
        <v>2011Colorectum - C18–C20 AllSexAllEthRate</v>
      </c>
      <c r="B157" s="10">
        <v>2011</v>
      </c>
      <c r="C157" s="38" t="s">
        <v>274</v>
      </c>
      <c r="D157" s="38" t="s">
        <v>4</v>
      </c>
      <c r="E157" s="38" t="s">
        <v>32</v>
      </c>
      <c r="F157" s="38">
        <v>43.703823199610497</v>
      </c>
    </row>
    <row r="158" spans="1:6">
      <c r="A158" s="10" t="str">
        <f t="shared" si="2"/>
        <v>2011Colorectum - C18–C20 AllSexMāoriRate</v>
      </c>
      <c r="B158" s="10">
        <v>2011</v>
      </c>
      <c r="C158" s="38" t="s">
        <v>274</v>
      </c>
      <c r="D158" s="38" t="s">
        <v>4</v>
      </c>
      <c r="E158" s="38" t="s">
        <v>49</v>
      </c>
      <c r="F158" s="38">
        <v>33.606661265034198</v>
      </c>
    </row>
    <row r="159" spans="1:6">
      <c r="A159" s="10" t="str">
        <f t="shared" si="2"/>
        <v>2011Colorectum - C18–C20 AllSexNon-MāoriRate</v>
      </c>
      <c r="B159" s="10">
        <v>2011</v>
      </c>
      <c r="C159" s="38" t="s">
        <v>274</v>
      </c>
      <c r="D159" s="38" t="s">
        <v>4</v>
      </c>
      <c r="E159" s="38" t="s">
        <v>50</v>
      </c>
      <c r="F159" s="38">
        <v>44.399769674025599</v>
      </c>
    </row>
    <row r="160" spans="1:6">
      <c r="A160" s="10" t="str">
        <f t="shared" si="2"/>
        <v>2011Colorectum - C18–C20 FemaleAllEthRate</v>
      </c>
      <c r="B160" s="10">
        <v>2011</v>
      </c>
      <c r="C160" s="38" t="s">
        <v>274</v>
      </c>
      <c r="D160" s="38" t="s">
        <v>0</v>
      </c>
      <c r="E160" s="38" t="s">
        <v>32</v>
      </c>
      <c r="F160" s="38">
        <v>36.507412741718902</v>
      </c>
    </row>
    <row r="161" spans="1:6">
      <c r="A161" s="10" t="str">
        <f t="shared" si="2"/>
        <v>2011Colorectum - C18–C20 FemaleMāoriRate</v>
      </c>
      <c r="B161" s="10">
        <v>2011</v>
      </c>
      <c r="C161" s="38" t="s">
        <v>274</v>
      </c>
      <c r="D161" s="38" t="s">
        <v>0</v>
      </c>
      <c r="E161" s="38" t="s">
        <v>49</v>
      </c>
      <c r="F161" s="38">
        <v>30.6287175225707</v>
      </c>
    </row>
    <row r="162" spans="1:6">
      <c r="A162" s="10" t="str">
        <f t="shared" si="2"/>
        <v>2011Colorectum - C18–C20 FemaleNon-MāoriRate</v>
      </c>
      <c r="B162" s="10">
        <v>2011</v>
      </c>
      <c r="C162" s="38" t="s">
        <v>274</v>
      </c>
      <c r="D162" s="38" t="s">
        <v>0</v>
      </c>
      <c r="E162" s="38" t="s">
        <v>50</v>
      </c>
      <c r="F162" s="38">
        <v>37.0768006953152</v>
      </c>
    </row>
    <row r="163" spans="1:6">
      <c r="A163" s="10" t="str">
        <f t="shared" si="2"/>
        <v>2011Colorectum - C18–C20 MaleAllEthRate</v>
      </c>
      <c r="B163" s="10">
        <v>2011</v>
      </c>
      <c r="C163" s="38" t="s">
        <v>274</v>
      </c>
      <c r="D163" s="38" t="s">
        <v>1</v>
      </c>
      <c r="E163" s="38" t="s">
        <v>32</v>
      </c>
      <c r="F163" s="38">
        <v>51.6961164893453</v>
      </c>
    </row>
    <row r="164" spans="1:6">
      <c r="A164" s="10" t="str">
        <f t="shared" si="2"/>
        <v>2011Colorectum - C18–C20 MaleMāoriRate</v>
      </c>
      <c r="B164" s="10">
        <v>2011</v>
      </c>
      <c r="C164" s="38" t="s">
        <v>274</v>
      </c>
      <c r="D164" s="38" t="s">
        <v>1</v>
      </c>
      <c r="E164" s="38" t="s">
        <v>49</v>
      </c>
      <c r="F164" s="38">
        <v>36.5228193744206</v>
      </c>
    </row>
    <row r="165" spans="1:6">
      <c r="A165" s="10" t="str">
        <f t="shared" si="2"/>
        <v>2011Colorectum - C18–C20 MaleNon-MāoriRate</v>
      </c>
      <c r="B165" s="10">
        <v>2011</v>
      </c>
      <c r="C165" s="38" t="s">
        <v>274</v>
      </c>
      <c r="D165" s="38" t="s">
        <v>1</v>
      </c>
      <c r="E165" s="38" t="s">
        <v>50</v>
      </c>
      <c r="F165" s="38">
        <v>52.504594886800199</v>
      </c>
    </row>
    <row r="166" spans="1:6">
      <c r="A166" s="10" t="str">
        <f t="shared" si="2"/>
        <v>2012Colorectum - C18–C20 AllSexAllEthRate</v>
      </c>
      <c r="B166" s="10">
        <v>2012</v>
      </c>
      <c r="C166" s="38" t="s">
        <v>274</v>
      </c>
      <c r="D166" s="38" t="s">
        <v>4</v>
      </c>
      <c r="E166" s="38" t="s">
        <v>32</v>
      </c>
      <c r="F166" s="38">
        <v>42.409507794715701</v>
      </c>
    </row>
    <row r="167" spans="1:6">
      <c r="A167" s="10" t="str">
        <f t="shared" si="2"/>
        <v>2012Colorectum - C18–C20 AllSexMāoriRate</v>
      </c>
      <c r="B167" s="10">
        <v>2012</v>
      </c>
      <c r="C167" s="38" t="s">
        <v>274</v>
      </c>
      <c r="D167" s="38" t="s">
        <v>4</v>
      </c>
      <c r="E167" s="38" t="s">
        <v>49</v>
      </c>
      <c r="F167" s="38">
        <v>33.245456421786599</v>
      </c>
    </row>
    <row r="168" spans="1:6">
      <c r="A168" s="10" t="str">
        <f t="shared" si="2"/>
        <v>2012Colorectum - C18–C20 AllSexNon-MāoriRate</v>
      </c>
      <c r="B168" s="10">
        <v>2012</v>
      </c>
      <c r="C168" s="38" t="s">
        <v>274</v>
      </c>
      <c r="D168" s="38" t="s">
        <v>4</v>
      </c>
      <c r="E168" s="38" t="s">
        <v>50</v>
      </c>
      <c r="F168" s="38">
        <v>43.154933323836602</v>
      </c>
    </row>
    <row r="169" spans="1:6">
      <c r="A169" s="10" t="str">
        <f t="shared" si="2"/>
        <v>2012Colorectum - C18–C20 FemaleAllEthRate</v>
      </c>
      <c r="B169" s="10">
        <v>2012</v>
      </c>
      <c r="C169" s="38" t="s">
        <v>274</v>
      </c>
      <c r="D169" s="38" t="s">
        <v>0</v>
      </c>
      <c r="E169" s="38" t="s">
        <v>32</v>
      </c>
      <c r="F169" s="38">
        <v>36.999603557574297</v>
      </c>
    </row>
    <row r="170" spans="1:6">
      <c r="A170" s="10" t="str">
        <f t="shared" si="2"/>
        <v>2012Colorectum - C18–C20 FemaleMāoriRate</v>
      </c>
      <c r="B170" s="10">
        <v>2012</v>
      </c>
      <c r="C170" s="38" t="s">
        <v>274</v>
      </c>
      <c r="D170" s="38" t="s">
        <v>0</v>
      </c>
      <c r="E170" s="38" t="s">
        <v>49</v>
      </c>
      <c r="F170" s="38">
        <v>27.174411744982301</v>
      </c>
    </row>
    <row r="171" spans="1:6">
      <c r="A171" s="10" t="str">
        <f t="shared" si="2"/>
        <v>2012Colorectum - C18–C20 FemaleNon-MāoriRate</v>
      </c>
      <c r="B171" s="10">
        <v>2012</v>
      </c>
      <c r="C171" s="38" t="s">
        <v>274</v>
      </c>
      <c r="D171" s="38" t="s">
        <v>0</v>
      </c>
      <c r="E171" s="38" t="s">
        <v>50</v>
      </c>
      <c r="F171" s="38">
        <v>37.777578268220601</v>
      </c>
    </row>
    <row r="172" spans="1:6">
      <c r="A172" s="10" t="str">
        <f t="shared" si="2"/>
        <v>2012Colorectum - C18–C20 MaleAllEthRate</v>
      </c>
      <c r="B172" s="10">
        <v>2012</v>
      </c>
      <c r="C172" s="38" t="s">
        <v>274</v>
      </c>
      <c r="D172" s="38" t="s">
        <v>1</v>
      </c>
      <c r="E172" s="38" t="s">
        <v>32</v>
      </c>
      <c r="F172" s="38">
        <v>48.461460024629503</v>
      </c>
    </row>
    <row r="173" spans="1:6">
      <c r="A173" s="10" t="str">
        <f t="shared" si="2"/>
        <v>2012Colorectum - C18–C20 MaleMāoriRate</v>
      </c>
      <c r="B173" s="10">
        <v>2012</v>
      </c>
      <c r="C173" s="38" t="s">
        <v>274</v>
      </c>
      <c r="D173" s="38" t="s">
        <v>1</v>
      </c>
      <c r="E173" s="38" t="s">
        <v>49</v>
      </c>
      <c r="F173" s="38">
        <v>41.606096863567203</v>
      </c>
    </row>
    <row r="174" spans="1:6">
      <c r="A174" s="10" t="str">
        <f t="shared" si="2"/>
        <v>2012Colorectum - C18–C20 MaleNon-MāoriRate</v>
      </c>
      <c r="B174" s="10">
        <v>2012</v>
      </c>
      <c r="C174" s="38" t="s">
        <v>274</v>
      </c>
      <c r="D174" s="38" t="s">
        <v>1</v>
      </c>
      <c r="E174" s="38" t="s">
        <v>50</v>
      </c>
      <c r="F174" s="38">
        <v>49.116810122573</v>
      </c>
    </row>
    <row r="175" spans="1:6">
      <c r="A175" s="10" t="str">
        <f t="shared" si="2"/>
        <v>2013Colorectum - C18–C20 AllSexAllEthRate</v>
      </c>
      <c r="B175" s="10">
        <v>2013</v>
      </c>
      <c r="C175" s="38" t="s">
        <v>274</v>
      </c>
      <c r="D175" s="38" t="s">
        <v>4</v>
      </c>
      <c r="E175" s="38" t="s">
        <v>32</v>
      </c>
      <c r="F175" s="38">
        <v>42.054011171912599</v>
      </c>
    </row>
    <row r="176" spans="1:6">
      <c r="A176" s="10" t="str">
        <f t="shared" si="2"/>
        <v>2013Colorectum - C18–C20 AllSexMāoriRate</v>
      </c>
      <c r="B176" s="10">
        <v>2013</v>
      </c>
      <c r="C176" s="38" t="s">
        <v>274</v>
      </c>
      <c r="D176" s="38" t="s">
        <v>4</v>
      </c>
      <c r="E176" s="38" t="s">
        <v>49</v>
      </c>
      <c r="F176" s="38">
        <v>33.578669542216197</v>
      </c>
    </row>
    <row r="177" spans="1:6">
      <c r="A177" s="10" t="str">
        <f t="shared" si="2"/>
        <v>2013Colorectum - C18–C20 AllSexNon-MāoriRate</v>
      </c>
      <c r="B177" s="10">
        <v>2013</v>
      </c>
      <c r="C177" s="38" t="s">
        <v>274</v>
      </c>
      <c r="D177" s="38" t="s">
        <v>4</v>
      </c>
      <c r="E177" s="38" t="s">
        <v>50</v>
      </c>
      <c r="F177" s="38">
        <v>42.764131583822497</v>
      </c>
    </row>
    <row r="178" spans="1:6">
      <c r="A178" s="10" t="str">
        <f t="shared" si="2"/>
        <v>2013Colorectum - C18–C20 FemaleAllEthRate</v>
      </c>
      <c r="B178" s="10">
        <v>2013</v>
      </c>
      <c r="C178" s="38" t="s">
        <v>274</v>
      </c>
      <c r="D178" s="38" t="s">
        <v>0</v>
      </c>
      <c r="E178" s="38" t="s">
        <v>32</v>
      </c>
      <c r="F178" s="38">
        <v>36.695010142656201</v>
      </c>
    </row>
    <row r="179" spans="1:6">
      <c r="A179" s="10" t="str">
        <f t="shared" si="2"/>
        <v>2013Colorectum - C18–C20 FemaleMāoriRate</v>
      </c>
      <c r="B179" s="10">
        <v>2013</v>
      </c>
      <c r="C179" s="38" t="s">
        <v>274</v>
      </c>
      <c r="D179" s="38" t="s">
        <v>0</v>
      </c>
      <c r="E179" s="38" t="s">
        <v>49</v>
      </c>
      <c r="F179" s="38">
        <v>25.410809140004801</v>
      </c>
    </row>
    <row r="180" spans="1:6">
      <c r="A180" s="10" t="str">
        <f t="shared" si="2"/>
        <v>2013Colorectum - C18–C20 FemaleNon-MāoriRate</v>
      </c>
      <c r="B180" s="10">
        <v>2013</v>
      </c>
      <c r="C180" s="38" t="s">
        <v>274</v>
      </c>
      <c r="D180" s="38" t="s">
        <v>0</v>
      </c>
      <c r="E180" s="38" t="s">
        <v>50</v>
      </c>
      <c r="F180" s="38">
        <v>37.648228194065197</v>
      </c>
    </row>
    <row r="181" spans="1:6">
      <c r="A181" s="10" t="str">
        <f t="shared" si="2"/>
        <v>2013Colorectum - C18–C20 MaleAllEthRate</v>
      </c>
      <c r="B181" s="10">
        <v>2013</v>
      </c>
      <c r="C181" s="38" t="s">
        <v>274</v>
      </c>
      <c r="D181" s="38" t="s">
        <v>1</v>
      </c>
      <c r="E181" s="38" t="s">
        <v>32</v>
      </c>
      <c r="F181" s="38">
        <v>48.113945509576702</v>
      </c>
    </row>
    <row r="182" spans="1:6">
      <c r="A182" s="10" t="str">
        <f t="shared" si="2"/>
        <v>2013Colorectum - C18–C20 MaleMāoriRate</v>
      </c>
      <c r="B182" s="10">
        <v>2013</v>
      </c>
      <c r="C182" s="38" t="s">
        <v>274</v>
      </c>
      <c r="D182" s="38" t="s">
        <v>1</v>
      </c>
      <c r="E182" s="38" t="s">
        <v>49</v>
      </c>
      <c r="F182" s="38">
        <v>43.59467304591</v>
      </c>
    </row>
    <row r="183" spans="1:6">
      <c r="A183" s="10" t="str">
        <f t="shared" si="2"/>
        <v>2013Colorectum - C18–C20 MaleNon-MāoriRate</v>
      </c>
      <c r="B183" s="10">
        <v>2013</v>
      </c>
      <c r="C183" s="38" t="s">
        <v>274</v>
      </c>
      <c r="D183" s="38" t="s">
        <v>1</v>
      </c>
      <c r="E183" s="38" t="s">
        <v>50</v>
      </c>
      <c r="F183" s="38">
        <v>48.529519133272203</v>
      </c>
    </row>
    <row r="184" spans="1:6">
      <c r="A184" s="10" t="str">
        <f t="shared" si="2"/>
        <v>2004Kidney - C64 AllSexAllEthRate</v>
      </c>
      <c r="B184" s="10">
        <v>2004</v>
      </c>
      <c r="C184" s="38" t="s">
        <v>275</v>
      </c>
      <c r="D184" s="38" t="s">
        <v>4</v>
      </c>
      <c r="E184" s="38" t="s">
        <v>32</v>
      </c>
      <c r="F184" s="38">
        <v>7.9390289501489297</v>
      </c>
    </row>
    <row r="185" spans="1:6">
      <c r="A185" s="10" t="str">
        <f t="shared" si="2"/>
        <v>2004Kidney - C64 AllSexMāoriRate</v>
      </c>
      <c r="B185" s="10">
        <v>2004</v>
      </c>
      <c r="C185" s="38" t="s">
        <v>275</v>
      </c>
      <c r="D185" s="38" t="s">
        <v>4</v>
      </c>
      <c r="E185" s="38" t="s">
        <v>49</v>
      </c>
      <c r="F185" s="38">
        <v>9.3581559382613708</v>
      </c>
    </row>
    <row r="186" spans="1:6">
      <c r="A186" s="10" t="str">
        <f t="shared" si="2"/>
        <v>2004Kidney - C64 AllSexNon-MāoriRate</v>
      </c>
      <c r="B186" s="10">
        <v>2004</v>
      </c>
      <c r="C186" s="38" t="s">
        <v>275</v>
      </c>
      <c r="D186" s="38" t="s">
        <v>4</v>
      </c>
      <c r="E186" s="38" t="s">
        <v>50</v>
      </c>
      <c r="F186" s="38">
        <v>7.8482469639006496</v>
      </c>
    </row>
    <row r="187" spans="1:6">
      <c r="A187" s="10" t="str">
        <f t="shared" si="2"/>
        <v>2004Kidney - C64 FemaleAllEthRate</v>
      </c>
      <c r="B187" s="10">
        <v>2004</v>
      </c>
      <c r="C187" s="38" t="s">
        <v>275</v>
      </c>
      <c r="D187" s="38" t="s">
        <v>0</v>
      </c>
      <c r="E187" s="38" t="s">
        <v>32</v>
      </c>
      <c r="F187" s="38">
        <v>5.3925215271879496</v>
      </c>
    </row>
    <row r="188" spans="1:6">
      <c r="A188" s="10" t="str">
        <f t="shared" si="2"/>
        <v>2004Kidney - C64 FemaleMāoriRate</v>
      </c>
      <c r="B188" s="10">
        <v>2004</v>
      </c>
      <c r="C188" s="38" t="s">
        <v>275</v>
      </c>
      <c r="D188" s="38" t="s">
        <v>0</v>
      </c>
      <c r="E188" s="38" t="s">
        <v>49</v>
      </c>
      <c r="F188" s="38">
        <v>5.4218141411977498</v>
      </c>
    </row>
    <row r="189" spans="1:6">
      <c r="A189" s="10" t="str">
        <f t="shared" si="2"/>
        <v>2004Kidney - C64 FemaleNon-MāoriRate</v>
      </c>
      <c r="B189" s="10">
        <v>2004</v>
      </c>
      <c r="C189" s="38" t="s">
        <v>275</v>
      </c>
      <c r="D189" s="38" t="s">
        <v>0</v>
      </c>
      <c r="E189" s="38" t="s">
        <v>50</v>
      </c>
      <c r="F189" s="38">
        <v>5.4436210818351203</v>
      </c>
    </row>
    <row r="190" spans="1:6">
      <c r="A190" s="10" t="str">
        <f t="shared" si="2"/>
        <v>2004Kidney - C64 MaleAllEthRate</v>
      </c>
      <c r="B190" s="10">
        <v>2004</v>
      </c>
      <c r="C190" s="38" t="s">
        <v>275</v>
      </c>
      <c r="D190" s="38" t="s">
        <v>1</v>
      </c>
      <c r="E190" s="38" t="s">
        <v>32</v>
      </c>
      <c r="F190" s="38">
        <v>10.800687718665801</v>
      </c>
    </row>
    <row r="191" spans="1:6">
      <c r="A191" s="10" t="str">
        <f t="shared" si="2"/>
        <v>2004Kidney - C64 MaleMāoriRate</v>
      </c>
      <c r="B191" s="10">
        <v>2004</v>
      </c>
      <c r="C191" s="38" t="s">
        <v>275</v>
      </c>
      <c r="D191" s="38" t="s">
        <v>1</v>
      </c>
      <c r="E191" s="38" t="s">
        <v>49</v>
      </c>
      <c r="F191" s="38">
        <v>14.1490903021575</v>
      </c>
    </row>
    <row r="192" spans="1:6">
      <c r="A192" s="10" t="str">
        <f t="shared" si="2"/>
        <v>2004Kidney - C64 MaleNon-MāoriRate</v>
      </c>
      <c r="B192" s="10">
        <v>2004</v>
      </c>
      <c r="C192" s="38" t="s">
        <v>275</v>
      </c>
      <c r="D192" s="38" t="s">
        <v>1</v>
      </c>
      <c r="E192" s="38" t="s">
        <v>50</v>
      </c>
      <c r="F192" s="38">
        <v>10.549083486115199</v>
      </c>
    </row>
    <row r="193" spans="1:6">
      <c r="A193" s="10" t="str">
        <f t="shared" si="2"/>
        <v>2005Kidney - C64 AllSexAllEthRate</v>
      </c>
      <c r="B193" s="10">
        <v>2005</v>
      </c>
      <c r="C193" s="38" t="s">
        <v>275</v>
      </c>
      <c r="D193" s="38" t="s">
        <v>4</v>
      </c>
      <c r="E193" s="38" t="s">
        <v>32</v>
      </c>
      <c r="F193" s="38">
        <v>6.8343030333021302</v>
      </c>
    </row>
    <row r="194" spans="1:6">
      <c r="A194" s="10" t="str">
        <f t="shared" si="2"/>
        <v>2005Kidney - C64 AllSexMāoriRate</v>
      </c>
      <c r="B194" s="10">
        <v>2005</v>
      </c>
      <c r="C194" s="38" t="s">
        <v>275</v>
      </c>
      <c r="D194" s="38" t="s">
        <v>4</v>
      </c>
      <c r="E194" s="38" t="s">
        <v>49</v>
      </c>
      <c r="F194" s="38">
        <v>8.6905174158285998</v>
      </c>
    </row>
    <row r="195" spans="1:6">
      <c r="A195" s="10" t="str">
        <f t="shared" si="2"/>
        <v>2005Kidney - C64 AllSexNon-MāoriRate</v>
      </c>
      <c r="B195" s="10">
        <v>2005</v>
      </c>
      <c r="C195" s="38" t="s">
        <v>275</v>
      </c>
      <c r="D195" s="38" t="s">
        <v>4</v>
      </c>
      <c r="E195" s="38" t="s">
        <v>50</v>
      </c>
      <c r="F195" s="38">
        <v>6.5693425106783199</v>
      </c>
    </row>
    <row r="196" spans="1:6">
      <c r="A196" s="10" t="str">
        <f t="shared" si="2"/>
        <v>2005Kidney - C64 FemaleAllEthRate</v>
      </c>
      <c r="B196" s="10">
        <v>2005</v>
      </c>
      <c r="C196" s="38" t="s">
        <v>275</v>
      </c>
      <c r="D196" s="38" t="s">
        <v>0</v>
      </c>
      <c r="E196" s="38" t="s">
        <v>32</v>
      </c>
      <c r="F196" s="38">
        <v>4.9775038478295501</v>
      </c>
    </row>
    <row r="197" spans="1:6">
      <c r="A197" s="10" t="str">
        <f t="shared" ref="A197:A260" si="3">B197&amp;C197&amp;D197&amp;E197&amp;$F$3</f>
        <v>2005Kidney - C64 FemaleMāoriRate</v>
      </c>
      <c r="B197" s="10">
        <v>2005</v>
      </c>
      <c r="C197" s="38" t="s">
        <v>275</v>
      </c>
      <c r="D197" s="38" t="s">
        <v>0</v>
      </c>
      <c r="E197" s="38" t="s">
        <v>49</v>
      </c>
      <c r="F197" s="38">
        <v>4.9197456203852301</v>
      </c>
    </row>
    <row r="198" spans="1:6">
      <c r="A198" s="10" t="str">
        <f t="shared" si="3"/>
        <v>2005Kidney - C64 FemaleNon-MāoriRate</v>
      </c>
      <c r="B198" s="10">
        <v>2005</v>
      </c>
      <c r="C198" s="38" t="s">
        <v>275</v>
      </c>
      <c r="D198" s="38" t="s">
        <v>0</v>
      </c>
      <c r="E198" s="38" t="s">
        <v>50</v>
      </c>
      <c r="F198" s="38">
        <v>4.9456092912501903</v>
      </c>
    </row>
    <row r="199" spans="1:6">
      <c r="A199" s="10" t="str">
        <f t="shared" si="3"/>
        <v>2005Kidney - C64 MaleAllEthRate</v>
      </c>
      <c r="B199" s="10">
        <v>2005</v>
      </c>
      <c r="C199" s="38" t="s">
        <v>275</v>
      </c>
      <c r="D199" s="38" t="s">
        <v>1</v>
      </c>
      <c r="E199" s="38" t="s">
        <v>32</v>
      </c>
      <c r="F199" s="38">
        <v>8.8551164177173494</v>
      </c>
    </row>
    <row r="200" spans="1:6">
      <c r="A200" s="10" t="str">
        <f t="shared" si="3"/>
        <v>2005Kidney - C64 MaleMāoriRate</v>
      </c>
      <c r="B200" s="10">
        <v>2005</v>
      </c>
      <c r="C200" s="38" t="s">
        <v>275</v>
      </c>
      <c r="D200" s="38" t="s">
        <v>1</v>
      </c>
      <c r="E200" s="38" t="s">
        <v>49</v>
      </c>
      <c r="F200" s="38">
        <v>12.8297671381884</v>
      </c>
    </row>
    <row r="201" spans="1:6">
      <c r="A201" s="10" t="str">
        <f t="shared" si="3"/>
        <v>2005Kidney - C64 MaleNon-MāoriRate</v>
      </c>
      <c r="B201" s="10">
        <v>2005</v>
      </c>
      <c r="C201" s="38" t="s">
        <v>275</v>
      </c>
      <c r="D201" s="38" t="s">
        <v>1</v>
      </c>
      <c r="E201" s="38" t="s">
        <v>50</v>
      </c>
      <c r="F201" s="38">
        <v>8.3463674661132305</v>
      </c>
    </row>
    <row r="202" spans="1:6">
      <c r="A202" s="10" t="str">
        <f t="shared" si="3"/>
        <v>2006Kidney - C64 AllSexAllEthRate</v>
      </c>
      <c r="B202" s="10">
        <v>2006</v>
      </c>
      <c r="C202" s="38" t="s">
        <v>275</v>
      </c>
      <c r="D202" s="38" t="s">
        <v>4</v>
      </c>
      <c r="E202" s="38" t="s">
        <v>32</v>
      </c>
      <c r="F202" s="38">
        <v>6.7509350218915003</v>
      </c>
    </row>
    <row r="203" spans="1:6">
      <c r="A203" s="10" t="str">
        <f t="shared" si="3"/>
        <v>2006Kidney - C64 AllSexMāoriRate</v>
      </c>
      <c r="B203" s="10">
        <v>2006</v>
      </c>
      <c r="C203" s="38" t="s">
        <v>275</v>
      </c>
      <c r="D203" s="38" t="s">
        <v>4</v>
      </c>
      <c r="E203" s="38" t="s">
        <v>49</v>
      </c>
      <c r="F203" s="38">
        <v>10.963627252209699</v>
      </c>
    </row>
    <row r="204" spans="1:6">
      <c r="A204" s="10" t="str">
        <f t="shared" si="3"/>
        <v>2006Kidney - C64 AllSexNon-MāoriRate</v>
      </c>
      <c r="B204" s="10">
        <v>2006</v>
      </c>
      <c r="C204" s="38" t="s">
        <v>275</v>
      </c>
      <c r="D204" s="38" t="s">
        <v>4</v>
      </c>
      <c r="E204" s="38" t="s">
        <v>50</v>
      </c>
      <c r="F204" s="38">
        <v>6.3872820891689797</v>
      </c>
    </row>
    <row r="205" spans="1:6">
      <c r="A205" s="10" t="str">
        <f t="shared" si="3"/>
        <v>2006Kidney - C64 FemaleAllEthRate</v>
      </c>
      <c r="B205" s="10">
        <v>2006</v>
      </c>
      <c r="C205" s="38" t="s">
        <v>275</v>
      </c>
      <c r="D205" s="38" t="s">
        <v>0</v>
      </c>
      <c r="E205" s="38" t="s">
        <v>32</v>
      </c>
      <c r="F205" s="38">
        <v>3.9760813960026402</v>
      </c>
    </row>
    <row r="206" spans="1:6">
      <c r="A206" s="10" t="str">
        <f t="shared" si="3"/>
        <v>2006Kidney - C64 FemaleMāoriRate</v>
      </c>
      <c r="B206" s="10">
        <v>2006</v>
      </c>
      <c r="C206" s="38" t="s">
        <v>275</v>
      </c>
      <c r="D206" s="38" t="s">
        <v>0</v>
      </c>
      <c r="E206" s="38" t="s">
        <v>49</v>
      </c>
      <c r="F206" s="38">
        <v>7.3495868728592102</v>
      </c>
    </row>
    <row r="207" spans="1:6">
      <c r="A207" s="10" t="str">
        <f t="shared" si="3"/>
        <v>2006Kidney - C64 FemaleNon-MāoriRate</v>
      </c>
      <c r="B207" s="10">
        <v>2006</v>
      </c>
      <c r="C207" s="38" t="s">
        <v>275</v>
      </c>
      <c r="D207" s="38" t="s">
        <v>0</v>
      </c>
      <c r="E207" s="38" t="s">
        <v>50</v>
      </c>
      <c r="F207" s="38">
        <v>3.76716400651036</v>
      </c>
    </row>
    <row r="208" spans="1:6">
      <c r="A208" s="10" t="str">
        <f t="shared" si="3"/>
        <v>2006Kidney - C64 MaleAllEthRate</v>
      </c>
      <c r="B208" s="10">
        <v>2006</v>
      </c>
      <c r="C208" s="38" t="s">
        <v>275</v>
      </c>
      <c r="D208" s="38" t="s">
        <v>1</v>
      </c>
      <c r="E208" s="38" t="s">
        <v>32</v>
      </c>
      <c r="F208" s="38">
        <v>9.8187295735138207</v>
      </c>
    </row>
    <row r="209" spans="1:6">
      <c r="A209" s="10" t="str">
        <f t="shared" si="3"/>
        <v>2006Kidney - C64 MaleMāoriRate</v>
      </c>
      <c r="B209" s="10">
        <v>2006</v>
      </c>
      <c r="C209" s="38" t="s">
        <v>275</v>
      </c>
      <c r="D209" s="38" t="s">
        <v>1</v>
      </c>
      <c r="E209" s="38" t="s">
        <v>49</v>
      </c>
      <c r="F209" s="38">
        <v>14.9281704851265</v>
      </c>
    </row>
    <row r="210" spans="1:6">
      <c r="A210" s="10" t="str">
        <f t="shared" si="3"/>
        <v>2006Kidney - C64 MaleNon-MāoriRate</v>
      </c>
      <c r="B210" s="10">
        <v>2006</v>
      </c>
      <c r="C210" s="38" t="s">
        <v>275</v>
      </c>
      <c r="D210" s="38" t="s">
        <v>1</v>
      </c>
      <c r="E210" s="38" t="s">
        <v>50</v>
      </c>
      <c r="F210" s="38">
        <v>9.2849328333849108</v>
      </c>
    </row>
    <row r="211" spans="1:6">
      <c r="A211" s="10" t="str">
        <f t="shared" si="3"/>
        <v>2007Kidney - C64 AllSexAllEthRate</v>
      </c>
      <c r="B211" s="10">
        <v>2007</v>
      </c>
      <c r="C211" s="38" t="s">
        <v>275</v>
      </c>
      <c r="D211" s="38" t="s">
        <v>4</v>
      </c>
      <c r="E211" s="38" t="s">
        <v>32</v>
      </c>
      <c r="F211" s="38">
        <v>7.83576571880901</v>
      </c>
    </row>
    <row r="212" spans="1:6">
      <c r="A212" s="10" t="str">
        <f t="shared" si="3"/>
        <v>2007Kidney - C64 AllSexMāoriRate</v>
      </c>
      <c r="B212" s="10">
        <v>2007</v>
      </c>
      <c r="C212" s="38" t="s">
        <v>275</v>
      </c>
      <c r="D212" s="38" t="s">
        <v>4</v>
      </c>
      <c r="E212" s="38" t="s">
        <v>49</v>
      </c>
      <c r="F212" s="38">
        <v>7.4495284085907603</v>
      </c>
    </row>
    <row r="213" spans="1:6">
      <c r="A213" s="10" t="str">
        <f t="shared" si="3"/>
        <v>2007Kidney - C64 AllSexNon-MāoriRate</v>
      </c>
      <c r="B213" s="10">
        <v>2007</v>
      </c>
      <c r="C213" s="38" t="s">
        <v>275</v>
      </c>
      <c r="D213" s="38" t="s">
        <v>4</v>
      </c>
      <c r="E213" s="38" t="s">
        <v>50</v>
      </c>
      <c r="F213" s="38">
        <v>7.78260917949126</v>
      </c>
    </row>
    <row r="214" spans="1:6">
      <c r="A214" s="10" t="str">
        <f t="shared" si="3"/>
        <v>2007Kidney - C64 FemaleAllEthRate</v>
      </c>
      <c r="B214" s="10">
        <v>2007</v>
      </c>
      <c r="C214" s="38" t="s">
        <v>275</v>
      </c>
      <c r="D214" s="38" t="s">
        <v>0</v>
      </c>
      <c r="E214" s="38" t="s">
        <v>32</v>
      </c>
      <c r="F214" s="38">
        <v>4.9537859541814102</v>
      </c>
    </row>
    <row r="215" spans="1:6">
      <c r="A215" s="10" t="str">
        <f t="shared" si="3"/>
        <v>2007Kidney - C64 FemaleMāoriRate</v>
      </c>
      <c r="B215" s="10">
        <v>2007</v>
      </c>
      <c r="C215" s="38" t="s">
        <v>275</v>
      </c>
      <c r="D215" s="38" t="s">
        <v>0</v>
      </c>
      <c r="E215" s="38" t="s">
        <v>49</v>
      </c>
      <c r="F215" s="38">
        <v>4.1444931911052603</v>
      </c>
    </row>
    <row r="216" spans="1:6">
      <c r="A216" s="10" t="str">
        <f t="shared" si="3"/>
        <v>2007Kidney - C64 FemaleNon-MāoriRate</v>
      </c>
      <c r="B216" s="10">
        <v>2007</v>
      </c>
      <c r="C216" s="38" t="s">
        <v>275</v>
      </c>
      <c r="D216" s="38" t="s">
        <v>0</v>
      </c>
      <c r="E216" s="38" t="s">
        <v>50</v>
      </c>
      <c r="F216" s="38">
        <v>4.9420660694612497</v>
      </c>
    </row>
    <row r="217" spans="1:6">
      <c r="A217" s="10" t="str">
        <f t="shared" si="3"/>
        <v>2007Kidney - C64 MaleAllEthRate</v>
      </c>
      <c r="B217" s="10">
        <v>2007</v>
      </c>
      <c r="C217" s="38" t="s">
        <v>275</v>
      </c>
      <c r="D217" s="38" t="s">
        <v>1</v>
      </c>
      <c r="E217" s="38" t="s">
        <v>32</v>
      </c>
      <c r="F217" s="38">
        <v>11.0528159856004</v>
      </c>
    </row>
    <row r="218" spans="1:6">
      <c r="A218" s="10" t="str">
        <f t="shared" si="3"/>
        <v>2007Kidney - C64 MaleMāoriRate</v>
      </c>
      <c r="B218" s="10">
        <v>2007</v>
      </c>
      <c r="C218" s="38" t="s">
        <v>275</v>
      </c>
      <c r="D218" s="38" t="s">
        <v>1</v>
      </c>
      <c r="E218" s="38" t="s">
        <v>49</v>
      </c>
      <c r="F218" s="38">
        <v>11.175893428990401</v>
      </c>
    </row>
    <row r="219" spans="1:6">
      <c r="A219" s="10" t="str">
        <f t="shared" si="3"/>
        <v>2007Kidney - C64 MaleNon-MāoriRate</v>
      </c>
      <c r="B219" s="10">
        <v>2007</v>
      </c>
      <c r="C219" s="38" t="s">
        <v>275</v>
      </c>
      <c r="D219" s="38" t="s">
        <v>1</v>
      </c>
      <c r="E219" s="38" t="s">
        <v>50</v>
      </c>
      <c r="F219" s="38">
        <v>10.9434812266504</v>
      </c>
    </row>
    <row r="220" spans="1:6">
      <c r="A220" s="10" t="str">
        <f t="shared" si="3"/>
        <v>2008Kidney - C64 AllSexAllEthRate</v>
      </c>
      <c r="B220" s="10">
        <v>2008</v>
      </c>
      <c r="C220" s="38" t="s">
        <v>275</v>
      </c>
      <c r="D220" s="38" t="s">
        <v>4</v>
      </c>
      <c r="E220" s="38" t="s">
        <v>32</v>
      </c>
      <c r="F220" s="38">
        <v>8.3789278162507905</v>
      </c>
    </row>
    <row r="221" spans="1:6">
      <c r="A221" s="10" t="str">
        <f t="shared" si="3"/>
        <v>2008Kidney - C64 AllSexMāoriRate</v>
      </c>
      <c r="B221" s="10">
        <v>2008</v>
      </c>
      <c r="C221" s="38" t="s">
        <v>275</v>
      </c>
      <c r="D221" s="38" t="s">
        <v>4</v>
      </c>
      <c r="E221" s="38" t="s">
        <v>49</v>
      </c>
      <c r="F221" s="38">
        <v>9.0745903845018692</v>
      </c>
    </row>
    <row r="222" spans="1:6">
      <c r="A222" s="10" t="str">
        <f t="shared" si="3"/>
        <v>2008Kidney - C64 AllSexNon-MāoriRate</v>
      </c>
      <c r="B222" s="10">
        <v>2008</v>
      </c>
      <c r="C222" s="38" t="s">
        <v>275</v>
      </c>
      <c r="D222" s="38" t="s">
        <v>4</v>
      </c>
      <c r="E222" s="38" t="s">
        <v>50</v>
      </c>
      <c r="F222" s="38">
        <v>8.2535816205465604</v>
      </c>
    </row>
    <row r="223" spans="1:6">
      <c r="A223" s="10" t="str">
        <f t="shared" si="3"/>
        <v>2008Kidney - C64 FemaleAllEthRate</v>
      </c>
      <c r="B223" s="10">
        <v>2008</v>
      </c>
      <c r="C223" s="38" t="s">
        <v>275</v>
      </c>
      <c r="D223" s="38" t="s">
        <v>0</v>
      </c>
      <c r="E223" s="38" t="s">
        <v>32</v>
      </c>
      <c r="F223" s="38">
        <v>5.6225076127328197</v>
      </c>
    </row>
    <row r="224" spans="1:6">
      <c r="A224" s="10" t="str">
        <f t="shared" si="3"/>
        <v>2008Kidney - C64 FemaleMāoriRate</v>
      </c>
      <c r="B224" s="10">
        <v>2008</v>
      </c>
      <c r="C224" s="38" t="s">
        <v>275</v>
      </c>
      <c r="D224" s="38" t="s">
        <v>0</v>
      </c>
      <c r="E224" s="38" t="s">
        <v>49</v>
      </c>
      <c r="F224" s="38">
        <v>6.0939704118934399</v>
      </c>
    </row>
    <row r="225" spans="1:6">
      <c r="A225" s="10" t="str">
        <f t="shared" si="3"/>
        <v>2008Kidney - C64 FemaleNon-MāoriRate</v>
      </c>
      <c r="B225" s="10">
        <v>2008</v>
      </c>
      <c r="C225" s="38" t="s">
        <v>275</v>
      </c>
      <c r="D225" s="38" t="s">
        <v>0</v>
      </c>
      <c r="E225" s="38" t="s">
        <v>50</v>
      </c>
      <c r="F225" s="38">
        <v>5.5184908855002197</v>
      </c>
    </row>
    <row r="226" spans="1:6">
      <c r="A226" s="10" t="str">
        <f t="shared" si="3"/>
        <v>2008Kidney - C64 MaleAllEthRate</v>
      </c>
      <c r="B226" s="10">
        <v>2008</v>
      </c>
      <c r="C226" s="38" t="s">
        <v>275</v>
      </c>
      <c r="D226" s="38" t="s">
        <v>1</v>
      </c>
      <c r="E226" s="38" t="s">
        <v>32</v>
      </c>
      <c r="F226" s="38">
        <v>11.461466986114001</v>
      </c>
    </row>
    <row r="227" spans="1:6">
      <c r="A227" s="10" t="str">
        <f t="shared" si="3"/>
        <v>2008Kidney - C64 MaleMāoriRate</v>
      </c>
      <c r="B227" s="10">
        <v>2008</v>
      </c>
      <c r="C227" s="38" t="s">
        <v>275</v>
      </c>
      <c r="D227" s="38" t="s">
        <v>1</v>
      </c>
      <c r="E227" s="38" t="s">
        <v>49</v>
      </c>
      <c r="F227" s="38">
        <v>12.445816361597901</v>
      </c>
    </row>
    <row r="228" spans="1:6">
      <c r="A228" s="10" t="str">
        <f t="shared" si="3"/>
        <v>2008Kidney - C64 MaleNon-MāoriRate</v>
      </c>
      <c r="B228" s="10">
        <v>2008</v>
      </c>
      <c r="C228" s="38" t="s">
        <v>275</v>
      </c>
      <c r="D228" s="38" t="s">
        <v>1</v>
      </c>
      <c r="E228" s="38" t="s">
        <v>50</v>
      </c>
      <c r="F228" s="38">
        <v>11.3063227736813</v>
      </c>
    </row>
    <row r="229" spans="1:6">
      <c r="A229" s="10" t="str">
        <f t="shared" si="3"/>
        <v>2009Kidney - C64 AllSexAllEthRate</v>
      </c>
      <c r="B229" s="10">
        <v>2009</v>
      </c>
      <c r="C229" s="38" t="s">
        <v>275</v>
      </c>
      <c r="D229" s="38" t="s">
        <v>4</v>
      </c>
      <c r="E229" s="38" t="s">
        <v>32</v>
      </c>
      <c r="F229" s="38">
        <v>7.78856762990159</v>
      </c>
    </row>
    <row r="230" spans="1:6">
      <c r="A230" s="10" t="str">
        <f t="shared" si="3"/>
        <v>2009Kidney - C64 AllSexMāoriRate</v>
      </c>
      <c r="B230" s="10">
        <v>2009</v>
      </c>
      <c r="C230" s="38" t="s">
        <v>275</v>
      </c>
      <c r="D230" s="38" t="s">
        <v>4</v>
      </c>
      <c r="E230" s="38" t="s">
        <v>49</v>
      </c>
      <c r="F230" s="38">
        <v>8.7744984930642005</v>
      </c>
    </row>
    <row r="231" spans="1:6">
      <c r="A231" s="10" t="str">
        <f t="shared" si="3"/>
        <v>2009Kidney - C64 AllSexNon-MāoriRate</v>
      </c>
      <c r="B231" s="10">
        <v>2009</v>
      </c>
      <c r="C231" s="38" t="s">
        <v>275</v>
      </c>
      <c r="D231" s="38" t="s">
        <v>4</v>
      </c>
      <c r="E231" s="38" t="s">
        <v>50</v>
      </c>
      <c r="F231" s="38">
        <v>7.76276178967038</v>
      </c>
    </row>
    <row r="232" spans="1:6">
      <c r="A232" s="10" t="str">
        <f t="shared" si="3"/>
        <v>2009Kidney - C64 FemaleAllEthRate</v>
      </c>
      <c r="B232" s="10">
        <v>2009</v>
      </c>
      <c r="C232" s="38" t="s">
        <v>275</v>
      </c>
      <c r="D232" s="38" t="s">
        <v>0</v>
      </c>
      <c r="E232" s="38" t="s">
        <v>32</v>
      </c>
      <c r="F232" s="38">
        <v>5.4268678143228204</v>
      </c>
    </row>
    <row r="233" spans="1:6">
      <c r="A233" s="10" t="str">
        <f t="shared" si="3"/>
        <v>2009Kidney - C64 FemaleMāoriRate</v>
      </c>
      <c r="B233" s="10">
        <v>2009</v>
      </c>
      <c r="C233" s="38" t="s">
        <v>275</v>
      </c>
      <c r="D233" s="38" t="s">
        <v>0</v>
      </c>
      <c r="E233" s="38" t="s">
        <v>49</v>
      </c>
      <c r="F233" s="38">
        <v>7.9619876335469701</v>
      </c>
    </row>
    <row r="234" spans="1:6">
      <c r="A234" s="10" t="str">
        <f t="shared" si="3"/>
        <v>2009Kidney - C64 FemaleNon-MāoriRate</v>
      </c>
      <c r="B234" s="10">
        <v>2009</v>
      </c>
      <c r="C234" s="38" t="s">
        <v>275</v>
      </c>
      <c r="D234" s="38" t="s">
        <v>0</v>
      </c>
      <c r="E234" s="38" t="s">
        <v>50</v>
      </c>
      <c r="F234" s="38">
        <v>5.32267171967914</v>
      </c>
    </row>
    <row r="235" spans="1:6">
      <c r="A235" s="10" t="str">
        <f t="shared" si="3"/>
        <v>2009Kidney - C64 MaleAllEthRate</v>
      </c>
      <c r="B235" s="10">
        <v>2009</v>
      </c>
      <c r="C235" s="38" t="s">
        <v>275</v>
      </c>
      <c r="D235" s="38" t="s">
        <v>1</v>
      </c>
      <c r="E235" s="38" t="s">
        <v>32</v>
      </c>
      <c r="F235" s="38">
        <v>10.410133741688499</v>
      </c>
    </row>
    <row r="236" spans="1:6">
      <c r="A236" s="10" t="str">
        <f t="shared" si="3"/>
        <v>2009Kidney - C64 MaleMāoriRate</v>
      </c>
      <c r="B236" s="10">
        <v>2009</v>
      </c>
      <c r="C236" s="38" t="s">
        <v>275</v>
      </c>
      <c r="D236" s="38" t="s">
        <v>1</v>
      </c>
      <c r="E236" s="38" t="s">
        <v>49</v>
      </c>
      <c r="F236" s="38">
        <v>9.3279327814158908</v>
      </c>
    </row>
    <row r="237" spans="1:6">
      <c r="A237" s="10" t="str">
        <f t="shared" si="3"/>
        <v>2009Kidney - C64 MaleNon-MāoriRate</v>
      </c>
      <c r="B237" s="10">
        <v>2009</v>
      </c>
      <c r="C237" s="38" t="s">
        <v>275</v>
      </c>
      <c r="D237" s="38" t="s">
        <v>1</v>
      </c>
      <c r="E237" s="38" t="s">
        <v>50</v>
      </c>
      <c r="F237" s="38">
        <v>10.4653005927462</v>
      </c>
    </row>
    <row r="238" spans="1:6">
      <c r="A238" s="10" t="str">
        <f t="shared" si="3"/>
        <v>2010Kidney - C64 AllSexAllEthRate</v>
      </c>
      <c r="B238" s="10">
        <v>2010</v>
      </c>
      <c r="C238" s="38" t="s">
        <v>275</v>
      </c>
      <c r="D238" s="38" t="s">
        <v>4</v>
      </c>
      <c r="E238" s="38" t="s">
        <v>32</v>
      </c>
      <c r="F238" s="38">
        <v>8.6073788470166193</v>
      </c>
    </row>
    <row r="239" spans="1:6">
      <c r="A239" s="10" t="str">
        <f t="shared" si="3"/>
        <v>2010Kidney - C64 AllSexMāoriRate</v>
      </c>
      <c r="B239" s="10">
        <v>2010</v>
      </c>
      <c r="C239" s="38" t="s">
        <v>275</v>
      </c>
      <c r="D239" s="38" t="s">
        <v>4</v>
      </c>
      <c r="E239" s="38" t="s">
        <v>49</v>
      </c>
      <c r="F239" s="38">
        <v>11.6669819669085</v>
      </c>
    </row>
    <row r="240" spans="1:6">
      <c r="A240" s="10" t="str">
        <f t="shared" si="3"/>
        <v>2010Kidney - C64 AllSexNon-MāoriRate</v>
      </c>
      <c r="B240" s="10">
        <v>2010</v>
      </c>
      <c r="C240" s="38" t="s">
        <v>275</v>
      </c>
      <c r="D240" s="38" t="s">
        <v>4</v>
      </c>
      <c r="E240" s="38" t="s">
        <v>50</v>
      </c>
      <c r="F240" s="38">
        <v>8.4174076154154793</v>
      </c>
    </row>
    <row r="241" spans="1:6">
      <c r="A241" s="10" t="str">
        <f t="shared" si="3"/>
        <v>2010Kidney - C64 FemaleAllEthRate</v>
      </c>
      <c r="B241" s="10">
        <v>2010</v>
      </c>
      <c r="C241" s="38" t="s">
        <v>275</v>
      </c>
      <c r="D241" s="38" t="s">
        <v>0</v>
      </c>
      <c r="E241" s="38" t="s">
        <v>32</v>
      </c>
      <c r="F241" s="38">
        <v>5.6964115184831901</v>
      </c>
    </row>
    <row r="242" spans="1:6">
      <c r="A242" s="10" t="str">
        <f t="shared" si="3"/>
        <v>2010Kidney - C64 FemaleMāoriRate</v>
      </c>
      <c r="B242" s="10">
        <v>2010</v>
      </c>
      <c r="C242" s="38" t="s">
        <v>275</v>
      </c>
      <c r="D242" s="38" t="s">
        <v>0</v>
      </c>
      <c r="E242" s="38" t="s">
        <v>49</v>
      </c>
      <c r="F242" s="38">
        <v>6.4411696716968603</v>
      </c>
    </row>
    <row r="243" spans="1:6">
      <c r="A243" s="10" t="str">
        <f t="shared" si="3"/>
        <v>2010Kidney - C64 FemaleNon-MāoriRate</v>
      </c>
      <c r="B243" s="10">
        <v>2010</v>
      </c>
      <c r="C243" s="38" t="s">
        <v>275</v>
      </c>
      <c r="D243" s="38" t="s">
        <v>0</v>
      </c>
      <c r="E243" s="38" t="s">
        <v>50</v>
      </c>
      <c r="F243" s="38">
        <v>5.6498434426206403</v>
      </c>
    </row>
    <row r="244" spans="1:6">
      <c r="A244" s="10" t="str">
        <f t="shared" si="3"/>
        <v>2010Kidney - C64 MaleAllEthRate</v>
      </c>
      <c r="B244" s="10">
        <v>2010</v>
      </c>
      <c r="C244" s="38" t="s">
        <v>275</v>
      </c>
      <c r="D244" s="38" t="s">
        <v>1</v>
      </c>
      <c r="E244" s="38" t="s">
        <v>32</v>
      </c>
      <c r="F244" s="38">
        <v>11.8557692363717</v>
      </c>
    </row>
    <row r="245" spans="1:6">
      <c r="A245" s="10" t="str">
        <f t="shared" si="3"/>
        <v>2010Kidney - C64 MaleMāoriRate</v>
      </c>
      <c r="B245" s="10">
        <v>2010</v>
      </c>
      <c r="C245" s="38" t="s">
        <v>275</v>
      </c>
      <c r="D245" s="38" t="s">
        <v>1</v>
      </c>
      <c r="E245" s="38" t="s">
        <v>49</v>
      </c>
      <c r="F245" s="38">
        <v>18.336213794580999</v>
      </c>
    </row>
    <row r="246" spans="1:6">
      <c r="A246" s="10" t="str">
        <f t="shared" si="3"/>
        <v>2010Kidney - C64 MaleNon-MāoriRate</v>
      </c>
      <c r="B246" s="10">
        <v>2010</v>
      </c>
      <c r="C246" s="38" t="s">
        <v>275</v>
      </c>
      <c r="D246" s="38" t="s">
        <v>1</v>
      </c>
      <c r="E246" s="38" t="s">
        <v>50</v>
      </c>
      <c r="F246" s="38">
        <v>11.480316533890701</v>
      </c>
    </row>
    <row r="247" spans="1:6">
      <c r="A247" s="10" t="str">
        <f t="shared" si="3"/>
        <v>2011Kidney - C64 AllSexAllEthRate</v>
      </c>
      <c r="B247" s="10">
        <v>2011</v>
      </c>
      <c r="C247" s="38" t="s">
        <v>275</v>
      </c>
      <c r="D247" s="38" t="s">
        <v>4</v>
      </c>
      <c r="E247" s="38" t="s">
        <v>32</v>
      </c>
      <c r="F247" s="38">
        <v>8.2197778386592102</v>
      </c>
    </row>
    <row r="248" spans="1:6">
      <c r="A248" s="10" t="str">
        <f t="shared" si="3"/>
        <v>2011Kidney - C64 AllSexMāoriRate</v>
      </c>
      <c r="B248" s="10">
        <v>2011</v>
      </c>
      <c r="C248" s="38" t="s">
        <v>275</v>
      </c>
      <c r="D248" s="38" t="s">
        <v>4</v>
      </c>
      <c r="E248" s="38" t="s">
        <v>49</v>
      </c>
      <c r="F248" s="38">
        <v>12.263748664390601</v>
      </c>
    </row>
    <row r="249" spans="1:6">
      <c r="A249" s="10" t="str">
        <f t="shared" si="3"/>
        <v>2011Kidney - C64 AllSexNon-MāoriRate</v>
      </c>
      <c r="B249" s="10">
        <v>2011</v>
      </c>
      <c r="C249" s="38" t="s">
        <v>275</v>
      </c>
      <c r="D249" s="38" t="s">
        <v>4</v>
      </c>
      <c r="E249" s="38" t="s">
        <v>50</v>
      </c>
      <c r="F249" s="38">
        <v>7.9440232413641398</v>
      </c>
    </row>
    <row r="250" spans="1:6">
      <c r="A250" s="10" t="str">
        <f t="shared" si="3"/>
        <v>2011Kidney - C64 FemaleAllEthRate</v>
      </c>
      <c r="B250" s="10">
        <v>2011</v>
      </c>
      <c r="C250" s="38" t="s">
        <v>275</v>
      </c>
      <c r="D250" s="38" t="s">
        <v>0</v>
      </c>
      <c r="E250" s="38" t="s">
        <v>32</v>
      </c>
      <c r="F250" s="38">
        <v>5.2771869531478997</v>
      </c>
    </row>
    <row r="251" spans="1:6">
      <c r="A251" s="10" t="str">
        <f t="shared" si="3"/>
        <v>2011Kidney - C64 FemaleMāoriRate</v>
      </c>
      <c r="B251" s="10">
        <v>2011</v>
      </c>
      <c r="C251" s="38" t="s">
        <v>275</v>
      </c>
      <c r="D251" s="38" t="s">
        <v>0</v>
      </c>
      <c r="E251" s="38" t="s">
        <v>49</v>
      </c>
      <c r="F251" s="38">
        <v>6.8646091469066901</v>
      </c>
    </row>
    <row r="252" spans="1:6">
      <c r="A252" s="10" t="str">
        <f t="shared" si="3"/>
        <v>2011Kidney - C64 FemaleNon-MāoriRate</v>
      </c>
      <c r="B252" s="10">
        <v>2011</v>
      </c>
      <c r="C252" s="38" t="s">
        <v>275</v>
      </c>
      <c r="D252" s="38" t="s">
        <v>0</v>
      </c>
      <c r="E252" s="38" t="s">
        <v>50</v>
      </c>
      <c r="F252" s="38">
        <v>5.21917366686053</v>
      </c>
    </row>
    <row r="253" spans="1:6">
      <c r="A253" s="10" t="str">
        <f t="shared" si="3"/>
        <v>2011Kidney - C64 MaleAllEthRate</v>
      </c>
      <c r="B253" s="10">
        <v>2011</v>
      </c>
      <c r="C253" s="38" t="s">
        <v>275</v>
      </c>
      <c r="D253" s="38" t="s">
        <v>1</v>
      </c>
      <c r="E253" s="38" t="s">
        <v>32</v>
      </c>
      <c r="F253" s="38">
        <v>11.4697796881611</v>
      </c>
    </row>
    <row r="254" spans="1:6">
      <c r="A254" s="10" t="str">
        <f t="shared" si="3"/>
        <v>2011Kidney - C64 MaleMāoriRate</v>
      </c>
      <c r="B254" s="10">
        <v>2011</v>
      </c>
      <c r="C254" s="38" t="s">
        <v>275</v>
      </c>
      <c r="D254" s="38" t="s">
        <v>1</v>
      </c>
      <c r="E254" s="38" t="s">
        <v>49</v>
      </c>
      <c r="F254" s="38">
        <v>18.644255222985699</v>
      </c>
    </row>
    <row r="255" spans="1:6">
      <c r="A255" s="10" t="str">
        <f t="shared" si="3"/>
        <v>2011Kidney - C64 MaleNon-MāoriRate</v>
      </c>
      <c r="B255" s="10">
        <v>2011</v>
      </c>
      <c r="C255" s="38" t="s">
        <v>275</v>
      </c>
      <c r="D255" s="38" t="s">
        <v>1</v>
      </c>
      <c r="E255" s="38" t="s">
        <v>50</v>
      </c>
      <c r="F255" s="38">
        <v>10.935518071213799</v>
      </c>
    </row>
    <row r="256" spans="1:6">
      <c r="A256" s="10" t="str">
        <f t="shared" si="3"/>
        <v>2012Kidney - C64 AllSexAllEthRate</v>
      </c>
      <c r="B256" s="10">
        <v>2012</v>
      </c>
      <c r="C256" s="38" t="s">
        <v>275</v>
      </c>
      <c r="D256" s="38" t="s">
        <v>4</v>
      </c>
      <c r="E256" s="38" t="s">
        <v>32</v>
      </c>
      <c r="F256" s="38">
        <v>8.0369193698168004</v>
      </c>
    </row>
    <row r="257" spans="1:6">
      <c r="A257" s="10" t="str">
        <f t="shared" si="3"/>
        <v>2012Kidney - C64 AllSexMāoriRate</v>
      </c>
      <c r="B257" s="10">
        <v>2012</v>
      </c>
      <c r="C257" s="38" t="s">
        <v>275</v>
      </c>
      <c r="D257" s="38" t="s">
        <v>4</v>
      </c>
      <c r="E257" s="38" t="s">
        <v>49</v>
      </c>
      <c r="F257" s="38">
        <v>8.8445525553187707</v>
      </c>
    </row>
    <row r="258" spans="1:6">
      <c r="A258" s="10" t="str">
        <f t="shared" si="3"/>
        <v>2012Kidney - C64 AllSexNon-MāoriRate</v>
      </c>
      <c r="B258" s="10">
        <v>2012</v>
      </c>
      <c r="C258" s="38" t="s">
        <v>275</v>
      </c>
      <c r="D258" s="38" t="s">
        <v>4</v>
      </c>
      <c r="E258" s="38" t="s">
        <v>50</v>
      </c>
      <c r="F258" s="38">
        <v>7.8801975341580501</v>
      </c>
    </row>
    <row r="259" spans="1:6">
      <c r="A259" s="10" t="str">
        <f t="shared" si="3"/>
        <v>2012Kidney - C64 FemaleAllEthRate</v>
      </c>
      <c r="B259" s="10">
        <v>2012</v>
      </c>
      <c r="C259" s="38" t="s">
        <v>275</v>
      </c>
      <c r="D259" s="38" t="s">
        <v>0</v>
      </c>
      <c r="E259" s="38" t="s">
        <v>32</v>
      </c>
      <c r="F259" s="38">
        <v>4.7784404348669796</v>
      </c>
    </row>
    <row r="260" spans="1:6">
      <c r="A260" s="10" t="str">
        <f t="shared" si="3"/>
        <v>2012Kidney - C64 FemaleMāoriRate</v>
      </c>
      <c r="B260" s="10">
        <v>2012</v>
      </c>
      <c r="C260" s="38" t="s">
        <v>275</v>
      </c>
      <c r="D260" s="38" t="s">
        <v>0</v>
      </c>
      <c r="E260" s="38" t="s">
        <v>49</v>
      </c>
      <c r="F260" s="38">
        <v>4.3462324993966801</v>
      </c>
    </row>
    <row r="261" spans="1:6">
      <c r="A261" s="10" t="str">
        <f t="shared" ref="A261:A324" si="4">B261&amp;C261&amp;D261&amp;E261&amp;$F$3</f>
        <v>2012Kidney - C64 FemaleNon-MāoriRate</v>
      </c>
      <c r="B261" s="10">
        <v>2012</v>
      </c>
      <c r="C261" s="38" t="s">
        <v>275</v>
      </c>
      <c r="D261" s="38" t="s">
        <v>0</v>
      </c>
      <c r="E261" s="38" t="s">
        <v>50</v>
      </c>
      <c r="F261" s="38">
        <v>4.7984076132115501</v>
      </c>
    </row>
    <row r="262" spans="1:6">
      <c r="A262" s="10" t="str">
        <f t="shared" si="4"/>
        <v>2012Kidney - C64 MaleAllEthRate</v>
      </c>
      <c r="B262" s="10">
        <v>2012</v>
      </c>
      <c r="C262" s="38" t="s">
        <v>275</v>
      </c>
      <c r="D262" s="38" t="s">
        <v>1</v>
      </c>
      <c r="E262" s="38" t="s">
        <v>32</v>
      </c>
      <c r="F262" s="38">
        <v>11.6231261463097</v>
      </c>
    </row>
    <row r="263" spans="1:6">
      <c r="A263" s="10" t="str">
        <f t="shared" si="4"/>
        <v>2012Kidney - C64 MaleMāoriRate</v>
      </c>
      <c r="B263" s="10">
        <v>2012</v>
      </c>
      <c r="C263" s="38" t="s">
        <v>275</v>
      </c>
      <c r="D263" s="38" t="s">
        <v>1</v>
      </c>
      <c r="E263" s="38" t="s">
        <v>49</v>
      </c>
      <c r="F263" s="38">
        <v>14.0576566847731</v>
      </c>
    </row>
    <row r="264" spans="1:6">
      <c r="A264" s="10" t="str">
        <f t="shared" si="4"/>
        <v>2012Kidney - C64 MaleNon-MāoriRate</v>
      </c>
      <c r="B264" s="10">
        <v>2012</v>
      </c>
      <c r="C264" s="38" t="s">
        <v>275</v>
      </c>
      <c r="D264" s="38" t="s">
        <v>1</v>
      </c>
      <c r="E264" s="38" t="s">
        <v>50</v>
      </c>
      <c r="F264" s="38">
        <v>11.2565227439946</v>
      </c>
    </row>
    <row r="265" spans="1:6">
      <c r="A265" s="10" t="str">
        <f t="shared" si="4"/>
        <v>2013Kidney - C64 AllSexAllEthRate</v>
      </c>
      <c r="B265" s="10">
        <v>2013</v>
      </c>
      <c r="C265" s="38" t="s">
        <v>275</v>
      </c>
      <c r="D265" s="38" t="s">
        <v>4</v>
      </c>
      <c r="E265" s="38" t="s">
        <v>32</v>
      </c>
      <c r="F265" s="38">
        <v>8.1102895477017896</v>
      </c>
    </row>
    <row r="266" spans="1:6">
      <c r="A266" s="10" t="str">
        <f t="shared" si="4"/>
        <v>2013Kidney - C64 AllSexMāoriRate</v>
      </c>
      <c r="B266" s="10">
        <v>2013</v>
      </c>
      <c r="C266" s="38" t="s">
        <v>275</v>
      </c>
      <c r="D266" s="38" t="s">
        <v>4</v>
      </c>
      <c r="E266" s="38" t="s">
        <v>49</v>
      </c>
      <c r="F266" s="38">
        <v>10.0231562583081</v>
      </c>
    </row>
    <row r="267" spans="1:6">
      <c r="A267" s="10" t="str">
        <f t="shared" si="4"/>
        <v>2013Kidney - C64 AllSexNon-MāoriRate</v>
      </c>
      <c r="B267" s="10">
        <v>2013</v>
      </c>
      <c r="C267" s="38" t="s">
        <v>275</v>
      </c>
      <c r="D267" s="38" t="s">
        <v>4</v>
      </c>
      <c r="E267" s="38" t="s">
        <v>50</v>
      </c>
      <c r="F267" s="38">
        <v>7.8986764775656804</v>
      </c>
    </row>
    <row r="268" spans="1:6">
      <c r="A268" s="10" t="str">
        <f t="shared" si="4"/>
        <v>2013Kidney - C64 FemaleAllEthRate</v>
      </c>
      <c r="B268" s="10">
        <v>2013</v>
      </c>
      <c r="C268" s="38" t="s">
        <v>275</v>
      </c>
      <c r="D268" s="38" t="s">
        <v>0</v>
      </c>
      <c r="E268" s="38" t="s">
        <v>32</v>
      </c>
      <c r="F268" s="38">
        <v>4.9822305050583102</v>
      </c>
    </row>
    <row r="269" spans="1:6">
      <c r="A269" s="10" t="str">
        <f t="shared" si="4"/>
        <v>2013Kidney - C64 FemaleMāoriRate</v>
      </c>
      <c r="B269" s="10">
        <v>2013</v>
      </c>
      <c r="C269" s="38" t="s">
        <v>275</v>
      </c>
      <c r="D269" s="38" t="s">
        <v>0</v>
      </c>
      <c r="E269" s="38" t="s">
        <v>49</v>
      </c>
      <c r="F269" s="38">
        <v>6.0042669073852997</v>
      </c>
    </row>
    <row r="270" spans="1:6">
      <c r="A270" s="10" t="str">
        <f t="shared" si="4"/>
        <v>2013Kidney - C64 FemaleNon-MāoriRate</v>
      </c>
      <c r="B270" s="10">
        <v>2013</v>
      </c>
      <c r="C270" s="38" t="s">
        <v>275</v>
      </c>
      <c r="D270" s="38" t="s">
        <v>0</v>
      </c>
      <c r="E270" s="38" t="s">
        <v>50</v>
      </c>
      <c r="F270" s="38">
        <v>4.8348363247534802</v>
      </c>
    </row>
    <row r="271" spans="1:6">
      <c r="A271" s="10" t="str">
        <f t="shared" si="4"/>
        <v>2013Kidney - C64 MaleAllEthRate</v>
      </c>
      <c r="B271" s="10">
        <v>2013</v>
      </c>
      <c r="C271" s="38" t="s">
        <v>275</v>
      </c>
      <c r="D271" s="38" t="s">
        <v>1</v>
      </c>
      <c r="E271" s="38" t="s">
        <v>32</v>
      </c>
      <c r="F271" s="38">
        <v>11.570096070812999</v>
      </c>
    </row>
    <row r="272" spans="1:6">
      <c r="A272" s="10" t="str">
        <f t="shared" si="4"/>
        <v>2013Kidney - C64 MaleMāoriRate</v>
      </c>
      <c r="B272" s="10">
        <v>2013</v>
      </c>
      <c r="C272" s="38" t="s">
        <v>275</v>
      </c>
      <c r="D272" s="38" t="s">
        <v>1</v>
      </c>
      <c r="E272" s="38" t="s">
        <v>49</v>
      </c>
      <c r="F272" s="38">
        <v>14.5860222228787</v>
      </c>
    </row>
    <row r="273" spans="1:6">
      <c r="A273" s="10" t="str">
        <f t="shared" si="4"/>
        <v>2013Kidney - C64 MaleNon-MāoriRate</v>
      </c>
      <c r="B273" s="10">
        <v>2013</v>
      </c>
      <c r="C273" s="38" t="s">
        <v>275</v>
      </c>
      <c r="D273" s="38" t="s">
        <v>1</v>
      </c>
      <c r="E273" s="38" t="s">
        <v>50</v>
      </c>
      <c r="F273" s="38">
        <v>11.2765873963807</v>
      </c>
    </row>
    <row r="274" spans="1:6">
      <c r="A274" s="10" t="str">
        <f t="shared" si="4"/>
        <v>2004Leukaemia - C91–C95 AllSexAllEthRate</v>
      </c>
      <c r="B274" s="10">
        <v>2004</v>
      </c>
      <c r="C274" s="38" t="s">
        <v>276</v>
      </c>
      <c r="D274" s="38" t="s">
        <v>4</v>
      </c>
      <c r="E274" s="38" t="s">
        <v>32</v>
      </c>
      <c r="F274" s="38">
        <v>12.8700849624562</v>
      </c>
    </row>
    <row r="275" spans="1:6">
      <c r="A275" s="10" t="str">
        <f t="shared" si="4"/>
        <v>2004Leukaemia - C91–C95 AllSexMāoriRate</v>
      </c>
      <c r="B275" s="10">
        <v>2004</v>
      </c>
      <c r="C275" s="38" t="s">
        <v>276</v>
      </c>
      <c r="D275" s="38" t="s">
        <v>4</v>
      </c>
      <c r="E275" s="38" t="s">
        <v>49</v>
      </c>
      <c r="F275" s="38">
        <v>13.739735192585201</v>
      </c>
    </row>
    <row r="276" spans="1:6">
      <c r="A276" s="10" t="str">
        <f t="shared" si="4"/>
        <v>2004Leukaemia - C91–C95 AllSexNon-MāoriRate</v>
      </c>
      <c r="B276" s="10">
        <v>2004</v>
      </c>
      <c r="C276" s="38" t="s">
        <v>276</v>
      </c>
      <c r="D276" s="38" t="s">
        <v>4</v>
      </c>
      <c r="E276" s="38" t="s">
        <v>50</v>
      </c>
      <c r="F276" s="38">
        <v>12.922758614502699</v>
      </c>
    </row>
    <row r="277" spans="1:6">
      <c r="A277" s="10" t="str">
        <f t="shared" si="4"/>
        <v>2004Leukaemia - C91–C95 FemaleAllEthRate</v>
      </c>
      <c r="B277" s="10">
        <v>2004</v>
      </c>
      <c r="C277" s="38" t="s">
        <v>276</v>
      </c>
      <c r="D277" s="38" t="s">
        <v>0</v>
      </c>
      <c r="E277" s="38" t="s">
        <v>32</v>
      </c>
      <c r="F277" s="38">
        <v>11.2039013445218</v>
      </c>
    </row>
    <row r="278" spans="1:6">
      <c r="A278" s="10" t="str">
        <f t="shared" si="4"/>
        <v>2004Leukaemia - C91–C95 FemaleMāoriRate</v>
      </c>
      <c r="B278" s="10">
        <v>2004</v>
      </c>
      <c r="C278" s="38" t="s">
        <v>276</v>
      </c>
      <c r="D278" s="38" t="s">
        <v>0</v>
      </c>
      <c r="E278" s="38" t="s">
        <v>49</v>
      </c>
      <c r="F278" s="38">
        <v>15.137162173126301</v>
      </c>
    </row>
    <row r="279" spans="1:6">
      <c r="A279" s="10" t="str">
        <f t="shared" si="4"/>
        <v>2004Leukaemia - C91–C95 FemaleNon-MāoriRate</v>
      </c>
      <c r="B279" s="10">
        <v>2004</v>
      </c>
      <c r="C279" s="38" t="s">
        <v>276</v>
      </c>
      <c r="D279" s="38" t="s">
        <v>0</v>
      </c>
      <c r="E279" s="38" t="s">
        <v>50</v>
      </c>
      <c r="F279" s="38">
        <v>10.964009622492499</v>
      </c>
    </row>
    <row r="280" spans="1:6">
      <c r="A280" s="10" t="str">
        <f t="shared" si="4"/>
        <v>2004Leukaemia - C91–C95 MaleAllEthRate</v>
      </c>
      <c r="B280" s="10">
        <v>2004</v>
      </c>
      <c r="C280" s="38" t="s">
        <v>276</v>
      </c>
      <c r="D280" s="38" t="s">
        <v>1</v>
      </c>
      <c r="E280" s="38" t="s">
        <v>32</v>
      </c>
      <c r="F280" s="38">
        <v>15.1343934403139</v>
      </c>
    </row>
    <row r="281" spans="1:6">
      <c r="A281" s="10" t="str">
        <f t="shared" si="4"/>
        <v>2004Leukaemia - C91–C95 MaleMāoriRate</v>
      </c>
      <c r="B281" s="10">
        <v>2004</v>
      </c>
      <c r="C281" s="38" t="s">
        <v>276</v>
      </c>
      <c r="D281" s="38" t="s">
        <v>1</v>
      </c>
      <c r="E281" s="38" t="s">
        <v>49</v>
      </c>
      <c r="F281" s="38">
        <v>12.863345159524901</v>
      </c>
    </row>
    <row r="282" spans="1:6">
      <c r="A282" s="10" t="str">
        <f t="shared" si="4"/>
        <v>2004Leukaemia - C91–C95 MaleNon-MāoriRate</v>
      </c>
      <c r="B282" s="10">
        <v>2004</v>
      </c>
      <c r="C282" s="38" t="s">
        <v>276</v>
      </c>
      <c r="D282" s="38" t="s">
        <v>1</v>
      </c>
      <c r="E282" s="38" t="s">
        <v>50</v>
      </c>
      <c r="F282" s="38">
        <v>15.476351908210001</v>
      </c>
    </row>
    <row r="283" spans="1:6">
      <c r="A283" s="10" t="str">
        <f t="shared" si="4"/>
        <v>2005Leukaemia - C91–C95 AllSexAllEthRate</v>
      </c>
      <c r="B283" s="10">
        <v>2005</v>
      </c>
      <c r="C283" s="38" t="s">
        <v>276</v>
      </c>
      <c r="D283" s="38" t="s">
        <v>4</v>
      </c>
      <c r="E283" s="38" t="s">
        <v>32</v>
      </c>
      <c r="F283" s="38">
        <v>10.853054023851101</v>
      </c>
    </row>
    <row r="284" spans="1:6">
      <c r="A284" s="10" t="str">
        <f t="shared" si="4"/>
        <v>2005Leukaemia - C91–C95 AllSexMāoriRate</v>
      </c>
      <c r="B284" s="10">
        <v>2005</v>
      </c>
      <c r="C284" s="38" t="s">
        <v>276</v>
      </c>
      <c r="D284" s="38" t="s">
        <v>4</v>
      </c>
      <c r="E284" s="38" t="s">
        <v>49</v>
      </c>
      <c r="F284" s="38">
        <v>11.8678103324427</v>
      </c>
    </row>
    <row r="285" spans="1:6">
      <c r="A285" s="10" t="str">
        <f t="shared" si="4"/>
        <v>2005Leukaemia - C91–C95 AllSexNon-MāoriRate</v>
      </c>
      <c r="B285" s="10">
        <v>2005</v>
      </c>
      <c r="C285" s="38" t="s">
        <v>276</v>
      </c>
      <c r="D285" s="38" t="s">
        <v>4</v>
      </c>
      <c r="E285" s="38" t="s">
        <v>50</v>
      </c>
      <c r="F285" s="38">
        <v>10.715320048621701</v>
      </c>
    </row>
    <row r="286" spans="1:6">
      <c r="A286" s="10" t="str">
        <f t="shared" si="4"/>
        <v>2005Leukaemia - C91–C95 FemaleAllEthRate</v>
      </c>
      <c r="B286" s="10">
        <v>2005</v>
      </c>
      <c r="C286" s="38" t="s">
        <v>276</v>
      </c>
      <c r="D286" s="38" t="s">
        <v>0</v>
      </c>
      <c r="E286" s="38" t="s">
        <v>32</v>
      </c>
      <c r="F286" s="38">
        <v>8.6160740358800805</v>
      </c>
    </row>
    <row r="287" spans="1:6">
      <c r="A287" s="10" t="str">
        <f t="shared" si="4"/>
        <v>2005Leukaemia - C91–C95 FemaleMāoriRate</v>
      </c>
      <c r="B287" s="10">
        <v>2005</v>
      </c>
      <c r="C287" s="38" t="s">
        <v>276</v>
      </c>
      <c r="D287" s="38" t="s">
        <v>0</v>
      </c>
      <c r="E287" s="38" t="s">
        <v>49</v>
      </c>
      <c r="F287" s="38">
        <v>9.4419994085236798</v>
      </c>
    </row>
    <row r="288" spans="1:6">
      <c r="A288" s="10" t="str">
        <f t="shared" si="4"/>
        <v>2005Leukaemia - C91–C95 FemaleNon-MāoriRate</v>
      </c>
      <c r="B288" s="10">
        <v>2005</v>
      </c>
      <c r="C288" s="38" t="s">
        <v>276</v>
      </c>
      <c r="D288" s="38" t="s">
        <v>0</v>
      </c>
      <c r="E288" s="38" t="s">
        <v>50</v>
      </c>
      <c r="F288" s="38">
        <v>8.3011608081467791</v>
      </c>
    </row>
    <row r="289" spans="1:6">
      <c r="A289" s="10" t="str">
        <f t="shared" si="4"/>
        <v>2005Leukaemia - C91–C95 MaleAllEthRate</v>
      </c>
      <c r="B289" s="10">
        <v>2005</v>
      </c>
      <c r="C289" s="38" t="s">
        <v>276</v>
      </c>
      <c r="D289" s="38" t="s">
        <v>1</v>
      </c>
      <c r="E289" s="38" t="s">
        <v>32</v>
      </c>
      <c r="F289" s="38">
        <v>13.527368884667201</v>
      </c>
    </row>
    <row r="290" spans="1:6">
      <c r="A290" s="10" t="str">
        <f t="shared" si="4"/>
        <v>2005Leukaemia - C91–C95 MaleMāoriRate</v>
      </c>
      <c r="B290" s="10">
        <v>2005</v>
      </c>
      <c r="C290" s="38" t="s">
        <v>276</v>
      </c>
      <c r="D290" s="38" t="s">
        <v>1</v>
      </c>
      <c r="E290" s="38" t="s">
        <v>49</v>
      </c>
      <c r="F290" s="38">
        <v>15.0749890871187</v>
      </c>
    </row>
    <row r="291" spans="1:6">
      <c r="A291" s="10" t="str">
        <f t="shared" si="4"/>
        <v>2005Leukaemia - C91–C95 MaleNon-MāoriRate</v>
      </c>
      <c r="B291" s="10">
        <v>2005</v>
      </c>
      <c r="C291" s="38" t="s">
        <v>276</v>
      </c>
      <c r="D291" s="38" t="s">
        <v>1</v>
      </c>
      <c r="E291" s="38" t="s">
        <v>50</v>
      </c>
      <c r="F291" s="38">
        <v>13.554322453832899</v>
      </c>
    </row>
    <row r="292" spans="1:6">
      <c r="A292" s="10" t="str">
        <f t="shared" si="4"/>
        <v>2006Leukaemia - C91–C95 AllSexAllEthRate</v>
      </c>
      <c r="B292" s="10">
        <v>2006</v>
      </c>
      <c r="C292" s="38" t="s">
        <v>276</v>
      </c>
      <c r="D292" s="38" t="s">
        <v>4</v>
      </c>
      <c r="E292" s="38" t="s">
        <v>32</v>
      </c>
      <c r="F292" s="38">
        <v>9.9671457717336196</v>
      </c>
    </row>
    <row r="293" spans="1:6">
      <c r="A293" s="10" t="str">
        <f t="shared" si="4"/>
        <v>2006Leukaemia - C91–C95 AllSexMāoriRate</v>
      </c>
      <c r="B293" s="10">
        <v>2006</v>
      </c>
      <c r="C293" s="38" t="s">
        <v>276</v>
      </c>
      <c r="D293" s="38" t="s">
        <v>4</v>
      </c>
      <c r="E293" s="38" t="s">
        <v>49</v>
      </c>
      <c r="F293" s="38">
        <v>12.2518851295417</v>
      </c>
    </row>
    <row r="294" spans="1:6">
      <c r="A294" s="10" t="str">
        <f t="shared" si="4"/>
        <v>2006Leukaemia - C91–C95 AllSexNon-MāoriRate</v>
      </c>
      <c r="B294" s="10">
        <v>2006</v>
      </c>
      <c r="C294" s="38" t="s">
        <v>276</v>
      </c>
      <c r="D294" s="38" t="s">
        <v>4</v>
      </c>
      <c r="E294" s="38" t="s">
        <v>50</v>
      </c>
      <c r="F294" s="38">
        <v>9.5315791472795706</v>
      </c>
    </row>
    <row r="295" spans="1:6">
      <c r="A295" s="10" t="str">
        <f t="shared" si="4"/>
        <v>2006Leukaemia - C91–C95 FemaleAllEthRate</v>
      </c>
      <c r="B295" s="10">
        <v>2006</v>
      </c>
      <c r="C295" s="38" t="s">
        <v>276</v>
      </c>
      <c r="D295" s="38" t="s">
        <v>0</v>
      </c>
      <c r="E295" s="38" t="s">
        <v>32</v>
      </c>
      <c r="F295" s="38">
        <v>7.9482358831356397</v>
      </c>
    </row>
    <row r="296" spans="1:6">
      <c r="A296" s="10" t="str">
        <f t="shared" si="4"/>
        <v>2006Leukaemia - C91–C95 FemaleMāoriRate</v>
      </c>
      <c r="B296" s="10">
        <v>2006</v>
      </c>
      <c r="C296" s="38" t="s">
        <v>276</v>
      </c>
      <c r="D296" s="38" t="s">
        <v>0</v>
      </c>
      <c r="E296" s="38" t="s">
        <v>49</v>
      </c>
      <c r="F296" s="38">
        <v>8.5248947836481399</v>
      </c>
    </row>
    <row r="297" spans="1:6">
      <c r="A297" s="10" t="str">
        <f t="shared" si="4"/>
        <v>2006Leukaemia - C91–C95 FemaleNon-MāoriRate</v>
      </c>
      <c r="B297" s="10">
        <v>2006</v>
      </c>
      <c r="C297" s="38" t="s">
        <v>276</v>
      </c>
      <c r="D297" s="38" t="s">
        <v>0</v>
      </c>
      <c r="E297" s="38" t="s">
        <v>50</v>
      </c>
      <c r="F297" s="38">
        <v>7.6514198708379997</v>
      </c>
    </row>
    <row r="298" spans="1:6">
      <c r="A298" s="10" t="str">
        <f t="shared" si="4"/>
        <v>2006Leukaemia - C91–C95 MaleAllEthRate</v>
      </c>
      <c r="B298" s="10">
        <v>2006</v>
      </c>
      <c r="C298" s="38" t="s">
        <v>276</v>
      </c>
      <c r="D298" s="38" t="s">
        <v>1</v>
      </c>
      <c r="E298" s="38" t="s">
        <v>32</v>
      </c>
      <c r="F298" s="38">
        <v>12.2472903174856</v>
      </c>
    </row>
    <row r="299" spans="1:6">
      <c r="A299" s="10" t="str">
        <f t="shared" si="4"/>
        <v>2006Leukaemia - C91–C95 MaleMāoriRate</v>
      </c>
      <c r="B299" s="10">
        <v>2006</v>
      </c>
      <c r="C299" s="38" t="s">
        <v>276</v>
      </c>
      <c r="D299" s="38" t="s">
        <v>1</v>
      </c>
      <c r="E299" s="38" t="s">
        <v>49</v>
      </c>
      <c r="F299" s="38">
        <v>15.989442180031499</v>
      </c>
    </row>
    <row r="300" spans="1:6">
      <c r="A300" s="10" t="str">
        <f t="shared" si="4"/>
        <v>2006Leukaemia - C91–C95 MaleNon-MāoriRate</v>
      </c>
      <c r="B300" s="10">
        <v>2006</v>
      </c>
      <c r="C300" s="38" t="s">
        <v>276</v>
      </c>
      <c r="D300" s="38" t="s">
        <v>1</v>
      </c>
      <c r="E300" s="38" t="s">
        <v>50</v>
      </c>
      <c r="F300" s="38">
        <v>11.668358524788101</v>
      </c>
    </row>
    <row r="301" spans="1:6">
      <c r="A301" s="10" t="str">
        <f t="shared" si="4"/>
        <v>2007Leukaemia - C91–C95 AllSexAllEthRate</v>
      </c>
      <c r="B301" s="10">
        <v>2007</v>
      </c>
      <c r="C301" s="38" t="s">
        <v>276</v>
      </c>
      <c r="D301" s="38" t="s">
        <v>4</v>
      </c>
      <c r="E301" s="38" t="s">
        <v>32</v>
      </c>
      <c r="F301" s="38">
        <v>10.1417171544984</v>
      </c>
    </row>
    <row r="302" spans="1:6">
      <c r="A302" s="10" t="str">
        <f t="shared" si="4"/>
        <v>2007Leukaemia - C91–C95 AllSexMāoriRate</v>
      </c>
      <c r="B302" s="10">
        <v>2007</v>
      </c>
      <c r="C302" s="38" t="s">
        <v>276</v>
      </c>
      <c r="D302" s="38" t="s">
        <v>4</v>
      </c>
      <c r="E302" s="38" t="s">
        <v>49</v>
      </c>
      <c r="F302" s="38">
        <v>10.216633959268</v>
      </c>
    </row>
    <row r="303" spans="1:6">
      <c r="A303" s="10" t="str">
        <f t="shared" si="4"/>
        <v>2007Leukaemia - C91–C95 AllSexNon-MāoriRate</v>
      </c>
      <c r="B303" s="10">
        <v>2007</v>
      </c>
      <c r="C303" s="38" t="s">
        <v>276</v>
      </c>
      <c r="D303" s="38" t="s">
        <v>4</v>
      </c>
      <c r="E303" s="38" t="s">
        <v>50</v>
      </c>
      <c r="F303" s="38">
        <v>10.0708935811899</v>
      </c>
    </row>
    <row r="304" spans="1:6">
      <c r="A304" s="10" t="str">
        <f t="shared" si="4"/>
        <v>2007Leukaemia - C91–C95 FemaleAllEthRate</v>
      </c>
      <c r="B304" s="10">
        <v>2007</v>
      </c>
      <c r="C304" s="38" t="s">
        <v>276</v>
      </c>
      <c r="D304" s="38" t="s">
        <v>0</v>
      </c>
      <c r="E304" s="38" t="s">
        <v>32</v>
      </c>
      <c r="F304" s="38">
        <v>8.4447981101803204</v>
      </c>
    </row>
    <row r="305" spans="1:6">
      <c r="A305" s="10" t="str">
        <f t="shared" si="4"/>
        <v>2007Leukaemia - C91–C95 FemaleMāoriRate</v>
      </c>
      <c r="B305" s="10">
        <v>2007</v>
      </c>
      <c r="C305" s="38" t="s">
        <v>276</v>
      </c>
      <c r="D305" s="38" t="s">
        <v>0</v>
      </c>
      <c r="E305" s="38" t="s">
        <v>49</v>
      </c>
      <c r="F305" s="38">
        <v>9.6514910971141905</v>
      </c>
    </row>
    <row r="306" spans="1:6">
      <c r="A306" s="10" t="str">
        <f t="shared" si="4"/>
        <v>2007Leukaemia - C91–C95 FemaleNon-MāoriRate</v>
      </c>
      <c r="B306" s="10">
        <v>2007</v>
      </c>
      <c r="C306" s="38" t="s">
        <v>276</v>
      </c>
      <c r="D306" s="38" t="s">
        <v>0</v>
      </c>
      <c r="E306" s="38" t="s">
        <v>50</v>
      </c>
      <c r="F306" s="38">
        <v>8.2965311855486501</v>
      </c>
    </row>
    <row r="307" spans="1:6">
      <c r="A307" s="10" t="str">
        <f t="shared" si="4"/>
        <v>2007Leukaemia - C91–C95 MaleAllEthRate</v>
      </c>
      <c r="B307" s="10">
        <v>2007</v>
      </c>
      <c r="C307" s="38" t="s">
        <v>276</v>
      </c>
      <c r="D307" s="38" t="s">
        <v>1</v>
      </c>
      <c r="E307" s="38" t="s">
        <v>32</v>
      </c>
      <c r="F307" s="38">
        <v>12.200643846463199</v>
      </c>
    </row>
    <row r="308" spans="1:6">
      <c r="A308" s="10" t="str">
        <f t="shared" si="4"/>
        <v>2007Leukaemia - C91–C95 MaleMāoriRate</v>
      </c>
      <c r="B308" s="10">
        <v>2007</v>
      </c>
      <c r="C308" s="38" t="s">
        <v>276</v>
      </c>
      <c r="D308" s="38" t="s">
        <v>1</v>
      </c>
      <c r="E308" s="38" t="s">
        <v>49</v>
      </c>
      <c r="F308" s="38">
        <v>10.6840463766436</v>
      </c>
    </row>
    <row r="309" spans="1:6">
      <c r="A309" s="10" t="str">
        <f t="shared" si="4"/>
        <v>2007Leukaemia - C91–C95 MaleNon-MāoriRate</v>
      </c>
      <c r="B309" s="10">
        <v>2007</v>
      </c>
      <c r="C309" s="38" t="s">
        <v>276</v>
      </c>
      <c r="D309" s="38" t="s">
        <v>1</v>
      </c>
      <c r="E309" s="38" t="s">
        <v>50</v>
      </c>
      <c r="F309" s="38">
        <v>12.211885027672899</v>
      </c>
    </row>
    <row r="310" spans="1:6">
      <c r="A310" s="10" t="str">
        <f t="shared" si="4"/>
        <v>2008Leukaemia - C91–C95 AllSexAllEthRate</v>
      </c>
      <c r="B310" s="10">
        <v>2008</v>
      </c>
      <c r="C310" s="38" t="s">
        <v>276</v>
      </c>
      <c r="D310" s="38" t="s">
        <v>4</v>
      </c>
      <c r="E310" s="38" t="s">
        <v>32</v>
      </c>
      <c r="F310" s="38">
        <v>10.6793399425771</v>
      </c>
    </row>
    <row r="311" spans="1:6">
      <c r="A311" s="10" t="str">
        <f t="shared" si="4"/>
        <v>2008Leukaemia - C91–C95 AllSexMāoriRate</v>
      </c>
      <c r="B311" s="10">
        <v>2008</v>
      </c>
      <c r="C311" s="38" t="s">
        <v>276</v>
      </c>
      <c r="D311" s="38" t="s">
        <v>4</v>
      </c>
      <c r="E311" s="38" t="s">
        <v>49</v>
      </c>
      <c r="F311" s="38">
        <v>13.300758739939999</v>
      </c>
    </row>
    <row r="312" spans="1:6">
      <c r="A312" s="10" t="str">
        <f t="shared" si="4"/>
        <v>2008Leukaemia - C91–C95 AllSexNon-MāoriRate</v>
      </c>
      <c r="B312" s="10">
        <v>2008</v>
      </c>
      <c r="C312" s="38" t="s">
        <v>276</v>
      </c>
      <c r="D312" s="38" t="s">
        <v>4</v>
      </c>
      <c r="E312" s="38" t="s">
        <v>50</v>
      </c>
      <c r="F312" s="38">
        <v>10.2443002243583</v>
      </c>
    </row>
    <row r="313" spans="1:6">
      <c r="A313" s="10" t="str">
        <f t="shared" si="4"/>
        <v>2008Leukaemia - C91–C95 FemaleAllEthRate</v>
      </c>
      <c r="B313" s="10">
        <v>2008</v>
      </c>
      <c r="C313" s="38" t="s">
        <v>276</v>
      </c>
      <c r="D313" s="38" t="s">
        <v>0</v>
      </c>
      <c r="E313" s="38" t="s">
        <v>32</v>
      </c>
      <c r="F313" s="38">
        <v>8.7220671912689802</v>
      </c>
    </row>
    <row r="314" spans="1:6">
      <c r="A314" s="10" t="str">
        <f t="shared" si="4"/>
        <v>2008Leukaemia - C91–C95 FemaleMāoriRate</v>
      </c>
      <c r="B314" s="10">
        <v>2008</v>
      </c>
      <c r="C314" s="38" t="s">
        <v>276</v>
      </c>
      <c r="D314" s="38" t="s">
        <v>0</v>
      </c>
      <c r="E314" s="38" t="s">
        <v>49</v>
      </c>
      <c r="F314" s="38">
        <v>9.6184463248397005</v>
      </c>
    </row>
    <row r="315" spans="1:6">
      <c r="A315" s="10" t="str">
        <f t="shared" si="4"/>
        <v>2008Leukaemia - C91–C95 FemaleNon-MāoriRate</v>
      </c>
      <c r="B315" s="10">
        <v>2008</v>
      </c>
      <c r="C315" s="38" t="s">
        <v>276</v>
      </c>
      <c r="D315" s="38" t="s">
        <v>0</v>
      </c>
      <c r="E315" s="38" t="s">
        <v>50</v>
      </c>
      <c r="F315" s="38">
        <v>8.4631169160016793</v>
      </c>
    </row>
    <row r="316" spans="1:6">
      <c r="A316" s="10" t="str">
        <f t="shared" si="4"/>
        <v>2008Leukaemia - C91–C95 MaleAllEthRate</v>
      </c>
      <c r="B316" s="10">
        <v>2008</v>
      </c>
      <c r="C316" s="38" t="s">
        <v>276</v>
      </c>
      <c r="D316" s="38" t="s">
        <v>1</v>
      </c>
      <c r="E316" s="38" t="s">
        <v>32</v>
      </c>
      <c r="F316" s="38">
        <v>12.9980736255684</v>
      </c>
    </row>
    <row r="317" spans="1:6">
      <c r="A317" s="10" t="str">
        <f t="shared" si="4"/>
        <v>2008Leukaemia - C91–C95 MaleMāoriRate</v>
      </c>
      <c r="B317" s="10">
        <v>2008</v>
      </c>
      <c r="C317" s="38" t="s">
        <v>276</v>
      </c>
      <c r="D317" s="38" t="s">
        <v>1</v>
      </c>
      <c r="E317" s="38" t="s">
        <v>49</v>
      </c>
      <c r="F317" s="38">
        <v>17.804516693334101</v>
      </c>
    </row>
    <row r="318" spans="1:6">
      <c r="A318" s="10" t="str">
        <f t="shared" si="4"/>
        <v>2008Leukaemia - C91–C95 MaleNon-MāoriRate</v>
      </c>
      <c r="B318" s="10">
        <v>2008</v>
      </c>
      <c r="C318" s="38" t="s">
        <v>276</v>
      </c>
      <c r="D318" s="38" t="s">
        <v>1</v>
      </c>
      <c r="E318" s="38" t="s">
        <v>50</v>
      </c>
      <c r="F318" s="38">
        <v>12.360655764297301</v>
      </c>
    </row>
    <row r="319" spans="1:6">
      <c r="A319" s="10" t="str">
        <f t="shared" si="4"/>
        <v>2009Leukaemia - C91–C95 AllSexAllEthRate</v>
      </c>
      <c r="B319" s="10">
        <v>2009</v>
      </c>
      <c r="C319" s="38" t="s">
        <v>276</v>
      </c>
      <c r="D319" s="38" t="s">
        <v>4</v>
      </c>
      <c r="E319" s="38" t="s">
        <v>32</v>
      </c>
      <c r="F319" s="38">
        <v>10.0957880020496</v>
      </c>
    </row>
    <row r="320" spans="1:6">
      <c r="A320" s="10" t="str">
        <f t="shared" si="4"/>
        <v>2009Leukaemia - C91–C95 AllSexMāoriRate</v>
      </c>
      <c r="B320" s="10">
        <v>2009</v>
      </c>
      <c r="C320" s="38" t="s">
        <v>276</v>
      </c>
      <c r="D320" s="38" t="s">
        <v>4</v>
      </c>
      <c r="E320" s="38" t="s">
        <v>49</v>
      </c>
      <c r="F320" s="38">
        <v>11.90053694509</v>
      </c>
    </row>
    <row r="321" spans="1:6">
      <c r="A321" s="10" t="str">
        <f t="shared" si="4"/>
        <v>2009Leukaemia - C91–C95 AllSexNon-MāoriRate</v>
      </c>
      <c r="B321" s="10">
        <v>2009</v>
      </c>
      <c r="C321" s="38" t="s">
        <v>276</v>
      </c>
      <c r="D321" s="38" t="s">
        <v>4</v>
      </c>
      <c r="E321" s="38" t="s">
        <v>50</v>
      </c>
      <c r="F321" s="38">
        <v>9.8923677369420293</v>
      </c>
    </row>
    <row r="322" spans="1:6">
      <c r="A322" s="10" t="str">
        <f t="shared" si="4"/>
        <v>2009Leukaemia - C91–C95 FemaleAllEthRate</v>
      </c>
      <c r="B322" s="10">
        <v>2009</v>
      </c>
      <c r="C322" s="38" t="s">
        <v>276</v>
      </c>
      <c r="D322" s="38" t="s">
        <v>0</v>
      </c>
      <c r="E322" s="38" t="s">
        <v>32</v>
      </c>
      <c r="F322" s="38">
        <v>7.8084707081746503</v>
      </c>
    </row>
    <row r="323" spans="1:6">
      <c r="A323" s="10" t="str">
        <f t="shared" si="4"/>
        <v>2009Leukaemia - C91–C95 FemaleMāoriRate</v>
      </c>
      <c r="B323" s="10">
        <v>2009</v>
      </c>
      <c r="C323" s="38" t="s">
        <v>276</v>
      </c>
      <c r="D323" s="38" t="s">
        <v>0</v>
      </c>
      <c r="E323" s="38" t="s">
        <v>49</v>
      </c>
      <c r="F323" s="38">
        <v>7.3681634225715102</v>
      </c>
    </row>
    <row r="324" spans="1:6">
      <c r="A324" s="10" t="str">
        <f t="shared" si="4"/>
        <v>2009Leukaemia - C91–C95 FemaleNon-MāoriRate</v>
      </c>
      <c r="B324" s="10">
        <v>2009</v>
      </c>
      <c r="C324" s="38" t="s">
        <v>276</v>
      </c>
      <c r="D324" s="38" t="s">
        <v>0</v>
      </c>
      <c r="E324" s="38" t="s">
        <v>50</v>
      </c>
      <c r="F324" s="38">
        <v>7.99088245822717</v>
      </c>
    </row>
    <row r="325" spans="1:6">
      <c r="A325" s="10" t="str">
        <f t="shared" ref="A325:A388" si="5">B325&amp;C325&amp;D325&amp;E325&amp;$F$3</f>
        <v>2009Leukaemia - C91–C95 MaleAllEthRate</v>
      </c>
      <c r="B325" s="10">
        <v>2009</v>
      </c>
      <c r="C325" s="38" t="s">
        <v>276</v>
      </c>
      <c r="D325" s="38" t="s">
        <v>1</v>
      </c>
      <c r="E325" s="38" t="s">
        <v>32</v>
      </c>
      <c r="F325" s="38">
        <v>12.528642053573799</v>
      </c>
    </row>
    <row r="326" spans="1:6">
      <c r="A326" s="10" t="str">
        <f t="shared" si="5"/>
        <v>2009Leukaemia - C91–C95 MaleMāoriRate</v>
      </c>
      <c r="B326" s="10">
        <v>2009</v>
      </c>
      <c r="C326" s="38" t="s">
        <v>276</v>
      </c>
      <c r="D326" s="38" t="s">
        <v>1</v>
      </c>
      <c r="E326" s="38" t="s">
        <v>49</v>
      </c>
      <c r="F326" s="38">
        <v>17.3668751989415</v>
      </c>
    </row>
    <row r="327" spans="1:6">
      <c r="A327" s="10" t="str">
        <f t="shared" si="5"/>
        <v>2009Leukaemia - C91–C95 MaleNon-MāoriRate</v>
      </c>
      <c r="B327" s="10">
        <v>2009</v>
      </c>
      <c r="C327" s="38" t="s">
        <v>276</v>
      </c>
      <c r="D327" s="38" t="s">
        <v>1</v>
      </c>
      <c r="E327" s="38" t="s">
        <v>50</v>
      </c>
      <c r="F327" s="38">
        <v>11.914603450757101</v>
      </c>
    </row>
    <row r="328" spans="1:6">
      <c r="A328" s="10" t="str">
        <f t="shared" si="5"/>
        <v>2010Leukaemia - C91–C95 AllSexAllEthRate</v>
      </c>
      <c r="B328" s="10">
        <v>2010</v>
      </c>
      <c r="C328" s="38" t="s">
        <v>276</v>
      </c>
      <c r="D328" s="38" t="s">
        <v>4</v>
      </c>
      <c r="E328" s="38" t="s">
        <v>32</v>
      </c>
      <c r="F328" s="38">
        <v>10.198361565411</v>
      </c>
    </row>
    <row r="329" spans="1:6">
      <c r="A329" s="10" t="str">
        <f t="shared" si="5"/>
        <v>2010Leukaemia - C91–C95 AllSexMāoriRate</v>
      </c>
      <c r="B329" s="10">
        <v>2010</v>
      </c>
      <c r="C329" s="38" t="s">
        <v>276</v>
      </c>
      <c r="D329" s="38" t="s">
        <v>4</v>
      </c>
      <c r="E329" s="38" t="s">
        <v>49</v>
      </c>
      <c r="F329" s="38">
        <v>13.0266980190562</v>
      </c>
    </row>
    <row r="330" spans="1:6">
      <c r="A330" s="10" t="str">
        <f t="shared" si="5"/>
        <v>2010Leukaemia - C91–C95 AllSexNon-MāoriRate</v>
      </c>
      <c r="B330" s="10">
        <v>2010</v>
      </c>
      <c r="C330" s="38" t="s">
        <v>276</v>
      </c>
      <c r="D330" s="38" t="s">
        <v>4</v>
      </c>
      <c r="E330" s="38" t="s">
        <v>50</v>
      </c>
      <c r="F330" s="38">
        <v>10.104909298052</v>
      </c>
    </row>
    <row r="331" spans="1:6">
      <c r="A331" s="10" t="str">
        <f t="shared" si="5"/>
        <v>2010Leukaemia - C91–C95 FemaleAllEthRate</v>
      </c>
      <c r="B331" s="10">
        <v>2010</v>
      </c>
      <c r="C331" s="38" t="s">
        <v>276</v>
      </c>
      <c r="D331" s="38" t="s">
        <v>0</v>
      </c>
      <c r="E331" s="38" t="s">
        <v>32</v>
      </c>
      <c r="F331" s="38">
        <v>7.7291038852742897</v>
      </c>
    </row>
    <row r="332" spans="1:6">
      <c r="A332" s="10" t="str">
        <f t="shared" si="5"/>
        <v>2010Leukaemia - C91–C95 FemaleMāoriRate</v>
      </c>
      <c r="B332" s="10">
        <v>2010</v>
      </c>
      <c r="C332" s="38" t="s">
        <v>276</v>
      </c>
      <c r="D332" s="38" t="s">
        <v>0</v>
      </c>
      <c r="E332" s="38" t="s">
        <v>49</v>
      </c>
      <c r="F332" s="38">
        <v>9.5452984313521494</v>
      </c>
    </row>
    <row r="333" spans="1:6">
      <c r="A333" s="10" t="str">
        <f t="shared" si="5"/>
        <v>2010Leukaemia - C91–C95 FemaleNon-MāoriRate</v>
      </c>
      <c r="B333" s="10">
        <v>2010</v>
      </c>
      <c r="C333" s="38" t="s">
        <v>276</v>
      </c>
      <c r="D333" s="38" t="s">
        <v>0</v>
      </c>
      <c r="E333" s="38" t="s">
        <v>50</v>
      </c>
      <c r="F333" s="38">
        <v>7.79491059201212</v>
      </c>
    </row>
    <row r="334" spans="1:6">
      <c r="A334" s="10" t="str">
        <f t="shared" si="5"/>
        <v>2010Leukaemia - C91–C95 MaleAllEthRate</v>
      </c>
      <c r="B334" s="10">
        <v>2010</v>
      </c>
      <c r="C334" s="38" t="s">
        <v>276</v>
      </c>
      <c r="D334" s="38" t="s">
        <v>1</v>
      </c>
      <c r="E334" s="38" t="s">
        <v>32</v>
      </c>
      <c r="F334" s="38">
        <v>12.9043061636582</v>
      </c>
    </row>
    <row r="335" spans="1:6">
      <c r="A335" s="10" t="str">
        <f t="shared" si="5"/>
        <v>2010Leukaemia - C91–C95 MaleMāoriRate</v>
      </c>
      <c r="B335" s="10">
        <v>2010</v>
      </c>
      <c r="C335" s="38" t="s">
        <v>276</v>
      </c>
      <c r="D335" s="38" t="s">
        <v>1</v>
      </c>
      <c r="E335" s="38" t="s">
        <v>49</v>
      </c>
      <c r="F335" s="38">
        <v>17.287613751666999</v>
      </c>
    </row>
    <row r="336" spans="1:6">
      <c r="A336" s="10" t="str">
        <f t="shared" si="5"/>
        <v>2010Leukaemia - C91–C95 MaleNon-MāoriRate</v>
      </c>
      <c r="B336" s="10">
        <v>2010</v>
      </c>
      <c r="C336" s="38" t="s">
        <v>276</v>
      </c>
      <c r="D336" s="38" t="s">
        <v>1</v>
      </c>
      <c r="E336" s="38" t="s">
        <v>50</v>
      </c>
      <c r="F336" s="38">
        <v>12.6392565035733</v>
      </c>
    </row>
    <row r="337" spans="1:6">
      <c r="A337" s="10" t="str">
        <f t="shared" si="5"/>
        <v>2011Leukaemia - C91–C95 AllSexAllEthRate</v>
      </c>
      <c r="B337" s="10">
        <v>2011</v>
      </c>
      <c r="C337" s="38" t="s">
        <v>276</v>
      </c>
      <c r="D337" s="38" t="s">
        <v>4</v>
      </c>
      <c r="E337" s="38" t="s">
        <v>32</v>
      </c>
      <c r="F337" s="38">
        <v>9.5794658379859499</v>
      </c>
    </row>
    <row r="338" spans="1:6">
      <c r="A338" s="10" t="str">
        <f t="shared" si="5"/>
        <v>2011Leukaemia - C91–C95 AllSexMāoriRate</v>
      </c>
      <c r="B338" s="10">
        <v>2011</v>
      </c>
      <c r="C338" s="38" t="s">
        <v>276</v>
      </c>
      <c r="D338" s="38" t="s">
        <v>4</v>
      </c>
      <c r="E338" s="38" t="s">
        <v>49</v>
      </c>
      <c r="F338" s="38">
        <v>10.925630106522</v>
      </c>
    </row>
    <row r="339" spans="1:6">
      <c r="A339" s="10" t="str">
        <f t="shared" si="5"/>
        <v>2011Leukaemia - C91–C95 AllSexNon-MāoriRate</v>
      </c>
      <c r="B339" s="10">
        <v>2011</v>
      </c>
      <c r="C339" s="38" t="s">
        <v>276</v>
      </c>
      <c r="D339" s="38" t="s">
        <v>4</v>
      </c>
      <c r="E339" s="38" t="s">
        <v>50</v>
      </c>
      <c r="F339" s="38">
        <v>9.4893516948956798</v>
      </c>
    </row>
    <row r="340" spans="1:6">
      <c r="A340" s="10" t="str">
        <f t="shared" si="5"/>
        <v>2011Leukaemia - C91–C95 FemaleAllEthRate</v>
      </c>
      <c r="B340" s="10">
        <v>2011</v>
      </c>
      <c r="C340" s="38" t="s">
        <v>276</v>
      </c>
      <c r="D340" s="38" t="s">
        <v>0</v>
      </c>
      <c r="E340" s="38" t="s">
        <v>32</v>
      </c>
      <c r="F340" s="38">
        <v>7.6783872115745204</v>
      </c>
    </row>
    <row r="341" spans="1:6">
      <c r="A341" s="10" t="str">
        <f t="shared" si="5"/>
        <v>2011Leukaemia - C91–C95 FemaleMāoriRate</v>
      </c>
      <c r="B341" s="10">
        <v>2011</v>
      </c>
      <c r="C341" s="38" t="s">
        <v>276</v>
      </c>
      <c r="D341" s="38" t="s">
        <v>0</v>
      </c>
      <c r="E341" s="38" t="s">
        <v>49</v>
      </c>
      <c r="F341" s="38">
        <v>9.9648701327822398</v>
      </c>
    </row>
    <row r="342" spans="1:6">
      <c r="A342" s="10" t="str">
        <f t="shared" si="5"/>
        <v>2011Leukaemia - C91–C95 FemaleNon-MāoriRate</v>
      </c>
      <c r="B342" s="10">
        <v>2011</v>
      </c>
      <c r="C342" s="38" t="s">
        <v>276</v>
      </c>
      <c r="D342" s="38" t="s">
        <v>0</v>
      </c>
      <c r="E342" s="38" t="s">
        <v>50</v>
      </c>
      <c r="F342" s="38">
        <v>7.5190678193734897</v>
      </c>
    </row>
    <row r="343" spans="1:6">
      <c r="A343" s="10" t="str">
        <f t="shared" si="5"/>
        <v>2011Leukaemia - C91–C95 MaleAllEthRate</v>
      </c>
      <c r="B343" s="10">
        <v>2011</v>
      </c>
      <c r="C343" s="38" t="s">
        <v>276</v>
      </c>
      <c r="D343" s="38" t="s">
        <v>1</v>
      </c>
      <c r="E343" s="38" t="s">
        <v>32</v>
      </c>
      <c r="F343" s="38">
        <v>11.6988859404354</v>
      </c>
    </row>
    <row r="344" spans="1:6">
      <c r="A344" s="10" t="str">
        <f t="shared" si="5"/>
        <v>2011Leukaemia - C91–C95 MaleMāoriRate</v>
      </c>
      <c r="B344" s="10">
        <v>2011</v>
      </c>
      <c r="C344" s="38" t="s">
        <v>276</v>
      </c>
      <c r="D344" s="38" t="s">
        <v>1</v>
      </c>
      <c r="E344" s="38" t="s">
        <v>49</v>
      </c>
      <c r="F344" s="38">
        <v>12.1999807564292</v>
      </c>
    </row>
    <row r="345" spans="1:6">
      <c r="A345" s="10" t="str">
        <f t="shared" si="5"/>
        <v>2011Leukaemia - C91–C95 MaleNon-MāoriRate</v>
      </c>
      <c r="B345" s="10">
        <v>2011</v>
      </c>
      <c r="C345" s="38" t="s">
        <v>276</v>
      </c>
      <c r="D345" s="38" t="s">
        <v>1</v>
      </c>
      <c r="E345" s="38" t="s">
        <v>50</v>
      </c>
      <c r="F345" s="38">
        <v>11.6700751026957</v>
      </c>
    </row>
    <row r="346" spans="1:6">
      <c r="A346" s="10" t="str">
        <f t="shared" si="5"/>
        <v>2012Leukaemia - C91–C95 AllSexAllEthRate</v>
      </c>
      <c r="B346" s="10">
        <v>2012</v>
      </c>
      <c r="C346" s="38" t="s">
        <v>276</v>
      </c>
      <c r="D346" s="38" t="s">
        <v>4</v>
      </c>
      <c r="E346" s="38" t="s">
        <v>32</v>
      </c>
      <c r="F346" s="38">
        <v>9.8226390684892309</v>
      </c>
    </row>
    <row r="347" spans="1:6">
      <c r="A347" s="10" t="str">
        <f t="shared" si="5"/>
        <v>2012Leukaemia - C91–C95 AllSexMāoriRate</v>
      </c>
      <c r="B347" s="10">
        <v>2012</v>
      </c>
      <c r="C347" s="38" t="s">
        <v>276</v>
      </c>
      <c r="D347" s="38" t="s">
        <v>4</v>
      </c>
      <c r="E347" s="38" t="s">
        <v>49</v>
      </c>
      <c r="F347" s="38">
        <v>13.2190018738529</v>
      </c>
    </row>
    <row r="348" spans="1:6">
      <c r="A348" s="10" t="str">
        <f t="shared" si="5"/>
        <v>2012Leukaemia - C91–C95 AllSexNon-MāoriRate</v>
      </c>
      <c r="B348" s="10">
        <v>2012</v>
      </c>
      <c r="C348" s="38" t="s">
        <v>276</v>
      </c>
      <c r="D348" s="38" t="s">
        <v>4</v>
      </c>
      <c r="E348" s="38" t="s">
        <v>50</v>
      </c>
      <c r="F348" s="38">
        <v>9.5290221580025207</v>
      </c>
    </row>
    <row r="349" spans="1:6">
      <c r="A349" s="10" t="str">
        <f t="shared" si="5"/>
        <v>2012Leukaemia - C91–C95 FemaleAllEthRate</v>
      </c>
      <c r="B349" s="10">
        <v>2012</v>
      </c>
      <c r="C349" s="38" t="s">
        <v>276</v>
      </c>
      <c r="D349" s="38" t="s">
        <v>0</v>
      </c>
      <c r="E349" s="38" t="s">
        <v>32</v>
      </c>
      <c r="F349" s="38">
        <v>7.6946259225603804</v>
      </c>
    </row>
    <row r="350" spans="1:6">
      <c r="A350" s="10" t="str">
        <f t="shared" si="5"/>
        <v>2012Leukaemia - C91–C95 FemaleMāoriRate</v>
      </c>
      <c r="B350" s="10">
        <v>2012</v>
      </c>
      <c r="C350" s="38" t="s">
        <v>276</v>
      </c>
      <c r="D350" s="38" t="s">
        <v>0</v>
      </c>
      <c r="E350" s="38" t="s">
        <v>49</v>
      </c>
      <c r="F350" s="38">
        <v>7.7680383744607999</v>
      </c>
    </row>
    <row r="351" spans="1:6">
      <c r="A351" s="10" t="str">
        <f t="shared" si="5"/>
        <v>2012Leukaemia - C91–C95 FemaleNon-MāoriRate</v>
      </c>
      <c r="B351" s="10">
        <v>2012</v>
      </c>
      <c r="C351" s="38" t="s">
        <v>276</v>
      </c>
      <c r="D351" s="38" t="s">
        <v>0</v>
      </c>
      <c r="E351" s="38" t="s">
        <v>50</v>
      </c>
      <c r="F351" s="38">
        <v>7.8427612637667901</v>
      </c>
    </row>
    <row r="352" spans="1:6">
      <c r="A352" s="10" t="str">
        <f t="shared" si="5"/>
        <v>2012Leukaemia - C91–C95 MaleAllEthRate</v>
      </c>
      <c r="B352" s="10">
        <v>2012</v>
      </c>
      <c r="C352" s="38" t="s">
        <v>276</v>
      </c>
      <c r="D352" s="38" t="s">
        <v>1</v>
      </c>
      <c r="E352" s="38" t="s">
        <v>32</v>
      </c>
      <c r="F352" s="38">
        <v>12.2313743008547</v>
      </c>
    </row>
    <row r="353" spans="1:6">
      <c r="A353" s="10" t="str">
        <f t="shared" si="5"/>
        <v>2012Leukaemia - C91–C95 MaleMāoriRate</v>
      </c>
      <c r="B353" s="10">
        <v>2012</v>
      </c>
      <c r="C353" s="38" t="s">
        <v>276</v>
      </c>
      <c r="D353" s="38" t="s">
        <v>1</v>
      </c>
      <c r="E353" s="38" t="s">
        <v>49</v>
      </c>
      <c r="F353" s="38">
        <v>19.5144514767507</v>
      </c>
    </row>
    <row r="354" spans="1:6">
      <c r="A354" s="10" t="str">
        <f t="shared" si="5"/>
        <v>2012Leukaemia - C91–C95 MaleNon-MāoriRate</v>
      </c>
      <c r="B354" s="10">
        <v>2012</v>
      </c>
      <c r="C354" s="38" t="s">
        <v>276</v>
      </c>
      <c r="D354" s="38" t="s">
        <v>1</v>
      </c>
      <c r="E354" s="38" t="s">
        <v>50</v>
      </c>
      <c r="F354" s="38">
        <v>11.466493671840899</v>
      </c>
    </row>
    <row r="355" spans="1:6">
      <c r="A355" s="10" t="str">
        <f t="shared" si="5"/>
        <v>2013Leukaemia - C91–C95 AllSexAllEthRate</v>
      </c>
      <c r="B355" s="10">
        <v>2013</v>
      </c>
      <c r="C355" s="38" t="s">
        <v>276</v>
      </c>
      <c r="D355" s="38" t="s">
        <v>4</v>
      </c>
      <c r="E355" s="38" t="s">
        <v>32</v>
      </c>
      <c r="F355" s="38">
        <v>10.438488946675401</v>
      </c>
    </row>
    <row r="356" spans="1:6">
      <c r="A356" s="10" t="str">
        <f t="shared" si="5"/>
        <v>2013Leukaemia - C91–C95 AllSexMāoriRate</v>
      </c>
      <c r="B356" s="10">
        <v>2013</v>
      </c>
      <c r="C356" s="38" t="s">
        <v>276</v>
      </c>
      <c r="D356" s="38" t="s">
        <v>4</v>
      </c>
      <c r="E356" s="38" t="s">
        <v>49</v>
      </c>
      <c r="F356" s="38">
        <v>14.240208057066299</v>
      </c>
    </row>
    <row r="357" spans="1:6">
      <c r="A357" s="10" t="str">
        <f t="shared" si="5"/>
        <v>2013Leukaemia - C91–C95 AllSexNon-MāoriRate</v>
      </c>
      <c r="B357" s="10">
        <v>2013</v>
      </c>
      <c r="C357" s="38" t="s">
        <v>276</v>
      </c>
      <c r="D357" s="38" t="s">
        <v>4</v>
      </c>
      <c r="E357" s="38" t="s">
        <v>50</v>
      </c>
      <c r="F357" s="38">
        <v>10.001456360739001</v>
      </c>
    </row>
    <row r="358" spans="1:6">
      <c r="A358" s="10" t="str">
        <f t="shared" si="5"/>
        <v>2013Leukaemia - C91–C95 FemaleAllEthRate</v>
      </c>
      <c r="B358" s="10">
        <v>2013</v>
      </c>
      <c r="C358" s="38" t="s">
        <v>276</v>
      </c>
      <c r="D358" s="38" t="s">
        <v>0</v>
      </c>
      <c r="E358" s="38" t="s">
        <v>32</v>
      </c>
      <c r="F358" s="38">
        <v>7.6331934258979901</v>
      </c>
    </row>
    <row r="359" spans="1:6">
      <c r="A359" s="10" t="str">
        <f t="shared" si="5"/>
        <v>2013Leukaemia - C91–C95 FemaleMāoriRate</v>
      </c>
      <c r="B359" s="10">
        <v>2013</v>
      </c>
      <c r="C359" s="38" t="s">
        <v>276</v>
      </c>
      <c r="D359" s="38" t="s">
        <v>0</v>
      </c>
      <c r="E359" s="38" t="s">
        <v>49</v>
      </c>
      <c r="F359" s="38">
        <v>11.768435105808599</v>
      </c>
    </row>
    <row r="360" spans="1:6">
      <c r="A360" s="10" t="str">
        <f t="shared" si="5"/>
        <v>2013Leukaemia - C91–C95 FemaleNon-MāoriRate</v>
      </c>
      <c r="B360" s="10">
        <v>2013</v>
      </c>
      <c r="C360" s="38" t="s">
        <v>276</v>
      </c>
      <c r="D360" s="38" t="s">
        <v>0</v>
      </c>
      <c r="E360" s="38" t="s">
        <v>50</v>
      </c>
      <c r="F360" s="38">
        <v>7.1542046360869396</v>
      </c>
    </row>
    <row r="361" spans="1:6">
      <c r="A361" s="10" t="str">
        <f t="shared" si="5"/>
        <v>2013Leukaemia - C91–C95 MaleAllEthRate</v>
      </c>
      <c r="B361" s="10">
        <v>2013</v>
      </c>
      <c r="C361" s="38" t="s">
        <v>276</v>
      </c>
      <c r="D361" s="38" t="s">
        <v>1</v>
      </c>
      <c r="E361" s="38" t="s">
        <v>32</v>
      </c>
      <c r="F361" s="38">
        <v>13.5588227963518</v>
      </c>
    </row>
    <row r="362" spans="1:6">
      <c r="A362" s="10" t="str">
        <f t="shared" si="5"/>
        <v>2013Leukaemia - C91–C95 MaleMāoriRate</v>
      </c>
      <c r="B362" s="10">
        <v>2013</v>
      </c>
      <c r="C362" s="38" t="s">
        <v>276</v>
      </c>
      <c r="D362" s="38" t="s">
        <v>1</v>
      </c>
      <c r="E362" s="38" t="s">
        <v>49</v>
      </c>
      <c r="F362" s="38">
        <v>17.303943938764601</v>
      </c>
    </row>
    <row r="363" spans="1:6">
      <c r="A363" s="10" t="str">
        <f t="shared" si="5"/>
        <v>2013Leukaemia - C91–C95 MaleNon-MāoriRate</v>
      </c>
      <c r="B363" s="10">
        <v>2013</v>
      </c>
      <c r="C363" s="38" t="s">
        <v>276</v>
      </c>
      <c r="D363" s="38" t="s">
        <v>1</v>
      </c>
      <c r="E363" s="38" t="s">
        <v>50</v>
      </c>
      <c r="F363" s="38">
        <v>13.1464820026772</v>
      </c>
    </row>
    <row r="364" spans="1:6">
      <c r="A364" s="10" t="str">
        <f t="shared" si="5"/>
        <v>2004Lung - C33–C34 AllSexAllEthRate</v>
      </c>
      <c r="B364" s="10">
        <v>2004</v>
      </c>
      <c r="C364" s="38" t="s">
        <v>277</v>
      </c>
      <c r="D364" s="38" t="s">
        <v>4</v>
      </c>
      <c r="E364" s="38" t="s">
        <v>32</v>
      </c>
      <c r="F364" s="38">
        <v>33.474499257698596</v>
      </c>
    </row>
    <row r="365" spans="1:6">
      <c r="A365" s="10" t="str">
        <f t="shared" si="5"/>
        <v>2004Lung - C33–C34 AllSexMāoriRate</v>
      </c>
      <c r="B365" s="10">
        <v>2004</v>
      </c>
      <c r="C365" s="38" t="s">
        <v>277</v>
      </c>
      <c r="D365" s="38" t="s">
        <v>4</v>
      </c>
      <c r="E365" s="38" t="s">
        <v>49</v>
      </c>
      <c r="F365" s="38">
        <v>96.235846521712702</v>
      </c>
    </row>
    <row r="366" spans="1:6">
      <c r="A366" s="10" t="str">
        <f t="shared" si="5"/>
        <v>2004Lung - C33–C34 AllSexNon-MāoriRate</v>
      </c>
      <c r="B366" s="10">
        <v>2004</v>
      </c>
      <c r="C366" s="38" t="s">
        <v>277</v>
      </c>
      <c r="D366" s="38" t="s">
        <v>4</v>
      </c>
      <c r="E366" s="38" t="s">
        <v>50</v>
      </c>
      <c r="F366" s="38">
        <v>29.069961810659901</v>
      </c>
    </row>
    <row r="367" spans="1:6">
      <c r="A367" s="10" t="str">
        <f t="shared" si="5"/>
        <v>2004Lung - C33–C34 FemaleAllEthRate</v>
      </c>
      <c r="B367" s="10">
        <v>2004</v>
      </c>
      <c r="C367" s="38" t="s">
        <v>277</v>
      </c>
      <c r="D367" s="38" t="s">
        <v>0</v>
      </c>
      <c r="E367" s="38" t="s">
        <v>32</v>
      </c>
      <c r="F367" s="38">
        <v>26.3390503356237</v>
      </c>
    </row>
    <row r="368" spans="1:6">
      <c r="A368" s="10" t="str">
        <f t="shared" si="5"/>
        <v>2004Lung - C33–C34 FemaleMāoriRate</v>
      </c>
      <c r="B368" s="10">
        <v>2004</v>
      </c>
      <c r="C368" s="38" t="s">
        <v>277</v>
      </c>
      <c r="D368" s="38" t="s">
        <v>0</v>
      </c>
      <c r="E368" s="38" t="s">
        <v>49</v>
      </c>
      <c r="F368" s="38">
        <v>90.249929811165799</v>
      </c>
    </row>
    <row r="369" spans="1:6">
      <c r="A369" s="10" t="str">
        <f t="shared" si="5"/>
        <v>2004Lung - C33–C34 FemaleNon-MāoriRate</v>
      </c>
      <c r="B369" s="10">
        <v>2004</v>
      </c>
      <c r="C369" s="38" t="s">
        <v>277</v>
      </c>
      <c r="D369" s="38" t="s">
        <v>0</v>
      </c>
      <c r="E369" s="38" t="s">
        <v>50</v>
      </c>
      <c r="F369" s="38">
        <v>21.6831858053385</v>
      </c>
    </row>
    <row r="370" spans="1:6">
      <c r="A370" s="10" t="str">
        <f t="shared" si="5"/>
        <v>2004Lung - C33–C34 MaleAllEthRate</v>
      </c>
      <c r="B370" s="10">
        <v>2004</v>
      </c>
      <c r="C370" s="38" t="s">
        <v>277</v>
      </c>
      <c r="D370" s="38" t="s">
        <v>1</v>
      </c>
      <c r="E370" s="38" t="s">
        <v>32</v>
      </c>
      <c r="F370" s="38">
        <v>42.424385292599503</v>
      </c>
    </row>
    <row r="371" spans="1:6">
      <c r="A371" s="10" t="str">
        <f t="shared" si="5"/>
        <v>2004Lung - C33–C34 MaleMāoriRate</v>
      </c>
      <c r="B371" s="10">
        <v>2004</v>
      </c>
      <c r="C371" s="38" t="s">
        <v>277</v>
      </c>
      <c r="D371" s="38" t="s">
        <v>1</v>
      </c>
      <c r="E371" s="38" t="s">
        <v>49</v>
      </c>
      <c r="F371" s="38">
        <v>106.46461697762901</v>
      </c>
    </row>
    <row r="372" spans="1:6">
      <c r="A372" s="10" t="str">
        <f t="shared" si="5"/>
        <v>2004Lung - C33–C34 MaleNon-MāoriRate</v>
      </c>
      <c r="B372" s="10">
        <v>2004</v>
      </c>
      <c r="C372" s="38" t="s">
        <v>277</v>
      </c>
      <c r="D372" s="38" t="s">
        <v>1</v>
      </c>
      <c r="E372" s="38" t="s">
        <v>50</v>
      </c>
      <c r="F372" s="38">
        <v>38.214309086015398</v>
      </c>
    </row>
    <row r="373" spans="1:6">
      <c r="A373" s="10" t="str">
        <f t="shared" si="5"/>
        <v>2005Lung - C33–C34 AllSexAllEthRate</v>
      </c>
      <c r="B373" s="10">
        <v>2005</v>
      </c>
      <c r="C373" s="38" t="s">
        <v>277</v>
      </c>
      <c r="D373" s="38" t="s">
        <v>4</v>
      </c>
      <c r="E373" s="38" t="s">
        <v>32</v>
      </c>
      <c r="F373" s="38">
        <v>29.506290491032299</v>
      </c>
    </row>
    <row r="374" spans="1:6">
      <c r="A374" s="10" t="str">
        <f t="shared" si="5"/>
        <v>2005Lung - C33–C34 AllSexMāoriRate</v>
      </c>
      <c r="B374" s="10">
        <v>2005</v>
      </c>
      <c r="C374" s="38" t="s">
        <v>277</v>
      </c>
      <c r="D374" s="38" t="s">
        <v>4</v>
      </c>
      <c r="E374" s="38" t="s">
        <v>49</v>
      </c>
      <c r="F374" s="38">
        <v>78.360459529656197</v>
      </c>
    </row>
    <row r="375" spans="1:6">
      <c r="A375" s="10" t="str">
        <f t="shared" si="5"/>
        <v>2005Lung - C33–C34 AllSexNon-MāoriRate</v>
      </c>
      <c r="B375" s="10">
        <v>2005</v>
      </c>
      <c r="C375" s="38" t="s">
        <v>277</v>
      </c>
      <c r="D375" s="38" t="s">
        <v>4</v>
      </c>
      <c r="E375" s="38" t="s">
        <v>50</v>
      </c>
      <c r="F375" s="38">
        <v>25.943373468755102</v>
      </c>
    </row>
    <row r="376" spans="1:6">
      <c r="A376" s="10" t="str">
        <f t="shared" si="5"/>
        <v>2005Lung - C33–C34 FemaleAllEthRate</v>
      </c>
      <c r="B376" s="10">
        <v>2005</v>
      </c>
      <c r="C376" s="38" t="s">
        <v>277</v>
      </c>
      <c r="D376" s="38" t="s">
        <v>0</v>
      </c>
      <c r="E376" s="38" t="s">
        <v>32</v>
      </c>
      <c r="F376" s="38">
        <v>24.2707683930144</v>
      </c>
    </row>
    <row r="377" spans="1:6">
      <c r="A377" s="10" t="str">
        <f t="shared" si="5"/>
        <v>2005Lung - C33–C34 FemaleMāoriRate</v>
      </c>
      <c r="B377" s="10">
        <v>2005</v>
      </c>
      <c r="C377" s="38" t="s">
        <v>277</v>
      </c>
      <c r="D377" s="38" t="s">
        <v>0</v>
      </c>
      <c r="E377" s="38" t="s">
        <v>49</v>
      </c>
      <c r="F377" s="38">
        <v>79.716181366619793</v>
      </c>
    </row>
    <row r="378" spans="1:6">
      <c r="A378" s="10" t="str">
        <f t="shared" si="5"/>
        <v>2005Lung - C33–C34 FemaleNon-MāoriRate</v>
      </c>
      <c r="B378" s="10">
        <v>2005</v>
      </c>
      <c r="C378" s="38" t="s">
        <v>277</v>
      </c>
      <c r="D378" s="38" t="s">
        <v>0</v>
      </c>
      <c r="E378" s="38" t="s">
        <v>50</v>
      </c>
      <c r="F378" s="38">
        <v>20.179894212854698</v>
      </c>
    </row>
    <row r="379" spans="1:6">
      <c r="A379" s="10" t="str">
        <f t="shared" si="5"/>
        <v>2005Lung - C33–C34 MaleAllEthRate</v>
      </c>
      <c r="B379" s="10">
        <v>2005</v>
      </c>
      <c r="C379" s="38" t="s">
        <v>277</v>
      </c>
      <c r="D379" s="38" t="s">
        <v>1</v>
      </c>
      <c r="E379" s="38" t="s">
        <v>32</v>
      </c>
      <c r="F379" s="38">
        <v>36.0631697743015</v>
      </c>
    </row>
    <row r="380" spans="1:6">
      <c r="A380" s="10" t="str">
        <f t="shared" si="5"/>
        <v>2005Lung - C33–C34 MaleMāoriRate</v>
      </c>
      <c r="B380" s="10">
        <v>2005</v>
      </c>
      <c r="C380" s="38" t="s">
        <v>277</v>
      </c>
      <c r="D380" s="38" t="s">
        <v>1</v>
      </c>
      <c r="E380" s="38" t="s">
        <v>49</v>
      </c>
      <c r="F380" s="38">
        <v>75.860419577260203</v>
      </c>
    </row>
    <row r="381" spans="1:6">
      <c r="A381" s="10" t="str">
        <f t="shared" si="5"/>
        <v>2005Lung - C33–C34 MaleNon-MāoriRate</v>
      </c>
      <c r="B381" s="10">
        <v>2005</v>
      </c>
      <c r="C381" s="38" t="s">
        <v>277</v>
      </c>
      <c r="D381" s="38" t="s">
        <v>1</v>
      </c>
      <c r="E381" s="38" t="s">
        <v>50</v>
      </c>
      <c r="F381" s="38">
        <v>33.091136990414903</v>
      </c>
    </row>
    <row r="382" spans="1:6">
      <c r="A382" s="10" t="str">
        <f t="shared" si="5"/>
        <v>2006Lung - C33–C34 AllSexAllEthRate</v>
      </c>
      <c r="B382" s="10">
        <v>2006</v>
      </c>
      <c r="C382" s="38" t="s">
        <v>277</v>
      </c>
      <c r="D382" s="38" t="s">
        <v>4</v>
      </c>
      <c r="E382" s="38" t="s">
        <v>32</v>
      </c>
      <c r="F382" s="38">
        <v>29.334640533458899</v>
      </c>
    </row>
    <row r="383" spans="1:6">
      <c r="A383" s="10" t="str">
        <f t="shared" si="5"/>
        <v>2006Lung - C33–C34 AllSexMāoriRate</v>
      </c>
      <c r="B383" s="10">
        <v>2006</v>
      </c>
      <c r="C383" s="38" t="s">
        <v>277</v>
      </c>
      <c r="D383" s="38" t="s">
        <v>4</v>
      </c>
      <c r="E383" s="38" t="s">
        <v>49</v>
      </c>
      <c r="F383" s="38">
        <v>85.654317391238806</v>
      </c>
    </row>
    <row r="384" spans="1:6">
      <c r="A384" s="10" t="str">
        <f t="shared" si="5"/>
        <v>2006Lung - C33–C34 AllSexNon-MāoriRate</v>
      </c>
      <c r="B384" s="10">
        <v>2006</v>
      </c>
      <c r="C384" s="38" t="s">
        <v>277</v>
      </c>
      <c r="D384" s="38" t="s">
        <v>4</v>
      </c>
      <c r="E384" s="38" t="s">
        <v>50</v>
      </c>
      <c r="F384" s="38">
        <v>25.080844785434198</v>
      </c>
    </row>
    <row r="385" spans="1:6">
      <c r="A385" s="10" t="str">
        <f t="shared" si="5"/>
        <v>2006Lung - C33–C34 FemaleAllEthRate</v>
      </c>
      <c r="B385" s="10">
        <v>2006</v>
      </c>
      <c r="C385" s="38" t="s">
        <v>277</v>
      </c>
      <c r="D385" s="38" t="s">
        <v>0</v>
      </c>
      <c r="E385" s="38" t="s">
        <v>32</v>
      </c>
      <c r="F385" s="38">
        <v>25.3236106043219</v>
      </c>
    </row>
    <row r="386" spans="1:6">
      <c r="A386" s="10" t="str">
        <f t="shared" si="5"/>
        <v>2006Lung - C33–C34 FemaleMāoriRate</v>
      </c>
      <c r="B386" s="10">
        <v>2006</v>
      </c>
      <c r="C386" s="38" t="s">
        <v>277</v>
      </c>
      <c r="D386" s="38" t="s">
        <v>0</v>
      </c>
      <c r="E386" s="38" t="s">
        <v>49</v>
      </c>
      <c r="F386" s="38">
        <v>86.552945716882206</v>
      </c>
    </row>
    <row r="387" spans="1:6">
      <c r="A387" s="10" t="str">
        <f t="shared" si="5"/>
        <v>2006Lung - C33–C34 FemaleNon-MāoriRate</v>
      </c>
      <c r="B387" s="10">
        <v>2006</v>
      </c>
      <c r="C387" s="38" t="s">
        <v>277</v>
      </c>
      <c r="D387" s="38" t="s">
        <v>0</v>
      </c>
      <c r="E387" s="38" t="s">
        <v>50</v>
      </c>
      <c r="F387" s="38">
        <v>20.541726174561099</v>
      </c>
    </row>
    <row r="388" spans="1:6">
      <c r="A388" s="10" t="str">
        <f t="shared" si="5"/>
        <v>2006Lung - C33–C34 MaleAllEthRate</v>
      </c>
      <c r="B388" s="10">
        <v>2006</v>
      </c>
      <c r="C388" s="38" t="s">
        <v>277</v>
      </c>
      <c r="D388" s="38" t="s">
        <v>1</v>
      </c>
      <c r="E388" s="38" t="s">
        <v>32</v>
      </c>
      <c r="F388" s="38">
        <v>34.377498730991903</v>
      </c>
    </row>
    <row r="389" spans="1:6">
      <c r="A389" s="10" t="str">
        <f t="shared" ref="A389:A452" si="6">B389&amp;C389&amp;D389&amp;E389&amp;$F$3</f>
        <v>2006Lung - C33–C34 MaleMāoriRate</v>
      </c>
      <c r="B389" s="10">
        <v>2006</v>
      </c>
      <c r="C389" s="38" t="s">
        <v>277</v>
      </c>
      <c r="D389" s="38" t="s">
        <v>1</v>
      </c>
      <c r="E389" s="38" t="s">
        <v>49</v>
      </c>
      <c r="F389" s="38">
        <v>85.572493763592206</v>
      </c>
    </row>
    <row r="390" spans="1:6">
      <c r="A390" s="10" t="str">
        <f t="shared" si="6"/>
        <v>2006Lung - C33–C34 MaleNon-MāoriRate</v>
      </c>
      <c r="B390" s="10">
        <v>2006</v>
      </c>
      <c r="C390" s="38" t="s">
        <v>277</v>
      </c>
      <c r="D390" s="38" t="s">
        <v>1</v>
      </c>
      <c r="E390" s="38" t="s">
        <v>50</v>
      </c>
      <c r="F390" s="38">
        <v>30.662793018382501</v>
      </c>
    </row>
    <row r="391" spans="1:6">
      <c r="A391" s="10" t="str">
        <f t="shared" si="6"/>
        <v>2007Lung - C33–C34 AllSexAllEthRate</v>
      </c>
      <c r="B391" s="10">
        <v>2007</v>
      </c>
      <c r="C391" s="38" t="s">
        <v>277</v>
      </c>
      <c r="D391" s="38" t="s">
        <v>4</v>
      </c>
      <c r="E391" s="38" t="s">
        <v>32</v>
      </c>
      <c r="F391" s="38">
        <v>29.989737574914901</v>
      </c>
    </row>
    <row r="392" spans="1:6">
      <c r="A392" s="10" t="str">
        <f t="shared" si="6"/>
        <v>2007Lung - C33–C34 AllSexMāoriRate</v>
      </c>
      <c r="B392" s="10">
        <v>2007</v>
      </c>
      <c r="C392" s="38" t="s">
        <v>277</v>
      </c>
      <c r="D392" s="38" t="s">
        <v>4</v>
      </c>
      <c r="E392" s="38" t="s">
        <v>49</v>
      </c>
      <c r="F392" s="38">
        <v>82.988500431665301</v>
      </c>
    </row>
    <row r="393" spans="1:6">
      <c r="A393" s="10" t="str">
        <f t="shared" si="6"/>
        <v>2007Lung - C33–C34 AllSexNon-MāoriRate</v>
      </c>
      <c r="B393" s="10">
        <v>2007</v>
      </c>
      <c r="C393" s="38" t="s">
        <v>277</v>
      </c>
      <c r="D393" s="38" t="s">
        <v>4</v>
      </c>
      <c r="E393" s="38" t="s">
        <v>50</v>
      </c>
      <c r="F393" s="38">
        <v>25.841846856239201</v>
      </c>
    </row>
    <row r="394" spans="1:6">
      <c r="A394" s="10" t="str">
        <f t="shared" si="6"/>
        <v>2007Lung - C33–C34 FemaleAllEthRate</v>
      </c>
      <c r="B394" s="10">
        <v>2007</v>
      </c>
      <c r="C394" s="38" t="s">
        <v>277</v>
      </c>
      <c r="D394" s="38" t="s">
        <v>0</v>
      </c>
      <c r="E394" s="38" t="s">
        <v>32</v>
      </c>
      <c r="F394" s="38">
        <v>25.163567683074199</v>
      </c>
    </row>
    <row r="395" spans="1:6">
      <c r="A395" s="10" t="str">
        <f t="shared" si="6"/>
        <v>2007Lung - C33–C34 FemaleMāoriRate</v>
      </c>
      <c r="B395" s="10">
        <v>2007</v>
      </c>
      <c r="C395" s="38" t="s">
        <v>277</v>
      </c>
      <c r="D395" s="38" t="s">
        <v>0</v>
      </c>
      <c r="E395" s="38" t="s">
        <v>49</v>
      </c>
      <c r="F395" s="38">
        <v>78.274404225553099</v>
      </c>
    </row>
    <row r="396" spans="1:6">
      <c r="A396" s="10" t="str">
        <f t="shared" si="6"/>
        <v>2007Lung - C33–C34 FemaleNon-MāoriRate</v>
      </c>
      <c r="B396" s="10">
        <v>2007</v>
      </c>
      <c r="C396" s="38" t="s">
        <v>277</v>
      </c>
      <c r="D396" s="38" t="s">
        <v>0</v>
      </c>
      <c r="E396" s="38" t="s">
        <v>50</v>
      </c>
      <c r="F396" s="38">
        <v>20.889020244271599</v>
      </c>
    </row>
    <row r="397" spans="1:6">
      <c r="A397" s="10" t="str">
        <f t="shared" si="6"/>
        <v>2007Lung - C33–C34 MaleAllEthRate</v>
      </c>
      <c r="B397" s="10">
        <v>2007</v>
      </c>
      <c r="C397" s="38" t="s">
        <v>277</v>
      </c>
      <c r="D397" s="38" t="s">
        <v>1</v>
      </c>
      <c r="E397" s="38" t="s">
        <v>32</v>
      </c>
      <c r="F397" s="38">
        <v>36.391454858603502</v>
      </c>
    </row>
    <row r="398" spans="1:6">
      <c r="A398" s="10" t="str">
        <f t="shared" si="6"/>
        <v>2007Lung - C33–C34 MaleMāoriRate</v>
      </c>
      <c r="B398" s="10">
        <v>2007</v>
      </c>
      <c r="C398" s="38" t="s">
        <v>277</v>
      </c>
      <c r="D398" s="38" t="s">
        <v>1</v>
      </c>
      <c r="E398" s="38" t="s">
        <v>49</v>
      </c>
      <c r="F398" s="38">
        <v>87.961765728461103</v>
      </c>
    </row>
    <row r="399" spans="1:6">
      <c r="A399" s="10" t="str">
        <f t="shared" si="6"/>
        <v>2007Lung - C33–C34 MaleNon-MāoriRate</v>
      </c>
      <c r="B399" s="10">
        <v>2007</v>
      </c>
      <c r="C399" s="38" t="s">
        <v>277</v>
      </c>
      <c r="D399" s="38" t="s">
        <v>1</v>
      </c>
      <c r="E399" s="38" t="s">
        <v>50</v>
      </c>
      <c r="F399" s="38">
        <v>32.392391923288798</v>
      </c>
    </row>
    <row r="400" spans="1:6">
      <c r="A400" s="10" t="str">
        <f t="shared" si="6"/>
        <v>2008Lung - C33–C34 AllSexAllEthRate</v>
      </c>
      <c r="B400" s="10">
        <v>2008</v>
      </c>
      <c r="C400" s="38" t="s">
        <v>277</v>
      </c>
      <c r="D400" s="38" t="s">
        <v>4</v>
      </c>
      <c r="E400" s="38" t="s">
        <v>32</v>
      </c>
      <c r="F400" s="38">
        <v>30.066901702659099</v>
      </c>
    </row>
    <row r="401" spans="1:6">
      <c r="A401" s="10" t="str">
        <f t="shared" si="6"/>
        <v>2008Lung - C33–C34 AllSexMāoriRate</v>
      </c>
      <c r="B401" s="10">
        <v>2008</v>
      </c>
      <c r="C401" s="38" t="s">
        <v>277</v>
      </c>
      <c r="D401" s="38" t="s">
        <v>4</v>
      </c>
      <c r="E401" s="38" t="s">
        <v>49</v>
      </c>
      <c r="F401" s="38">
        <v>85.173049245454706</v>
      </c>
    </row>
    <row r="402" spans="1:6">
      <c r="A402" s="10" t="str">
        <f t="shared" si="6"/>
        <v>2008Lung - C33–C34 AllSexNon-MāoriRate</v>
      </c>
      <c r="B402" s="10">
        <v>2008</v>
      </c>
      <c r="C402" s="38" t="s">
        <v>277</v>
      </c>
      <c r="D402" s="38" t="s">
        <v>4</v>
      </c>
      <c r="E402" s="38" t="s">
        <v>50</v>
      </c>
      <c r="F402" s="38">
        <v>25.826993774559099</v>
      </c>
    </row>
    <row r="403" spans="1:6">
      <c r="A403" s="10" t="str">
        <f t="shared" si="6"/>
        <v>2008Lung - C33–C34 FemaleAllEthRate</v>
      </c>
      <c r="B403" s="10">
        <v>2008</v>
      </c>
      <c r="C403" s="38" t="s">
        <v>277</v>
      </c>
      <c r="D403" s="38" t="s">
        <v>0</v>
      </c>
      <c r="E403" s="38" t="s">
        <v>32</v>
      </c>
      <c r="F403" s="38">
        <v>27.2880686836751</v>
      </c>
    </row>
    <row r="404" spans="1:6">
      <c r="A404" s="10" t="str">
        <f t="shared" si="6"/>
        <v>2008Lung - C33–C34 FemaleMāoriRate</v>
      </c>
      <c r="B404" s="10">
        <v>2008</v>
      </c>
      <c r="C404" s="38" t="s">
        <v>277</v>
      </c>
      <c r="D404" s="38" t="s">
        <v>0</v>
      </c>
      <c r="E404" s="38" t="s">
        <v>49</v>
      </c>
      <c r="F404" s="38">
        <v>92.073047586089501</v>
      </c>
    </row>
    <row r="405" spans="1:6">
      <c r="A405" s="10" t="str">
        <f t="shared" si="6"/>
        <v>2008Lung - C33–C34 FemaleNon-MāoriRate</v>
      </c>
      <c r="B405" s="10">
        <v>2008</v>
      </c>
      <c r="C405" s="38" t="s">
        <v>277</v>
      </c>
      <c r="D405" s="38" t="s">
        <v>0</v>
      </c>
      <c r="E405" s="38" t="s">
        <v>50</v>
      </c>
      <c r="F405" s="38">
        <v>22.197521988167502</v>
      </c>
    </row>
    <row r="406" spans="1:6">
      <c r="A406" s="10" t="str">
        <f t="shared" si="6"/>
        <v>2008Lung - C33–C34 MaleAllEthRate</v>
      </c>
      <c r="B406" s="10">
        <v>2008</v>
      </c>
      <c r="C406" s="38" t="s">
        <v>277</v>
      </c>
      <c r="D406" s="38" t="s">
        <v>1</v>
      </c>
      <c r="E406" s="38" t="s">
        <v>32</v>
      </c>
      <c r="F406" s="38">
        <v>33.897606759259503</v>
      </c>
    </row>
    <row r="407" spans="1:6">
      <c r="A407" s="10" t="str">
        <f t="shared" si="6"/>
        <v>2008Lung - C33–C34 MaleMāoriRate</v>
      </c>
      <c r="B407" s="10">
        <v>2008</v>
      </c>
      <c r="C407" s="38" t="s">
        <v>277</v>
      </c>
      <c r="D407" s="38" t="s">
        <v>1</v>
      </c>
      <c r="E407" s="38" t="s">
        <v>49</v>
      </c>
      <c r="F407" s="38">
        <v>77.290801493364398</v>
      </c>
    </row>
    <row r="408" spans="1:6">
      <c r="A408" s="10" t="str">
        <f t="shared" si="6"/>
        <v>2008Lung - C33–C34 MaleNon-MāoriRate</v>
      </c>
      <c r="B408" s="10">
        <v>2008</v>
      </c>
      <c r="C408" s="38" t="s">
        <v>277</v>
      </c>
      <c r="D408" s="38" t="s">
        <v>1</v>
      </c>
      <c r="E408" s="38" t="s">
        <v>50</v>
      </c>
      <c r="F408" s="38">
        <v>30.571088495534202</v>
      </c>
    </row>
    <row r="409" spans="1:6">
      <c r="A409" s="10" t="str">
        <f t="shared" si="6"/>
        <v>2009Lung - C33–C34 AllSexAllEthRate</v>
      </c>
      <c r="B409" s="10">
        <v>2009</v>
      </c>
      <c r="C409" s="38" t="s">
        <v>277</v>
      </c>
      <c r="D409" s="38" t="s">
        <v>4</v>
      </c>
      <c r="E409" s="38" t="s">
        <v>32</v>
      </c>
      <c r="F409" s="38">
        <v>31.419956771602799</v>
      </c>
    </row>
    <row r="410" spans="1:6">
      <c r="A410" s="10" t="str">
        <f t="shared" si="6"/>
        <v>2009Lung - C33–C34 AllSexMāoriRate</v>
      </c>
      <c r="B410" s="10">
        <v>2009</v>
      </c>
      <c r="C410" s="38" t="s">
        <v>277</v>
      </c>
      <c r="D410" s="38" t="s">
        <v>4</v>
      </c>
      <c r="E410" s="38" t="s">
        <v>49</v>
      </c>
      <c r="F410" s="38">
        <v>89.365353978255598</v>
      </c>
    </row>
    <row r="411" spans="1:6">
      <c r="A411" s="10" t="str">
        <f t="shared" si="6"/>
        <v>2009Lung - C33–C34 AllSexNon-MāoriRate</v>
      </c>
      <c r="B411" s="10">
        <v>2009</v>
      </c>
      <c r="C411" s="38" t="s">
        <v>277</v>
      </c>
      <c r="D411" s="38" t="s">
        <v>4</v>
      </c>
      <c r="E411" s="38" t="s">
        <v>50</v>
      </c>
      <c r="F411" s="38">
        <v>26.936344317427999</v>
      </c>
    </row>
    <row r="412" spans="1:6">
      <c r="A412" s="10" t="str">
        <f t="shared" si="6"/>
        <v>2009Lung - C33–C34 FemaleAllEthRate</v>
      </c>
      <c r="B412" s="10">
        <v>2009</v>
      </c>
      <c r="C412" s="38" t="s">
        <v>277</v>
      </c>
      <c r="D412" s="38" t="s">
        <v>0</v>
      </c>
      <c r="E412" s="38" t="s">
        <v>32</v>
      </c>
      <c r="F412" s="38">
        <v>27.1629648948899</v>
      </c>
    </row>
    <row r="413" spans="1:6">
      <c r="A413" s="10" t="str">
        <f t="shared" si="6"/>
        <v>2009Lung - C33–C34 FemaleMāoriRate</v>
      </c>
      <c r="B413" s="10">
        <v>2009</v>
      </c>
      <c r="C413" s="38" t="s">
        <v>277</v>
      </c>
      <c r="D413" s="38" t="s">
        <v>0</v>
      </c>
      <c r="E413" s="38" t="s">
        <v>49</v>
      </c>
      <c r="F413" s="38">
        <v>89.074269394509201</v>
      </c>
    </row>
    <row r="414" spans="1:6">
      <c r="A414" s="10" t="str">
        <f t="shared" si="6"/>
        <v>2009Lung - C33–C34 FemaleNon-MāoriRate</v>
      </c>
      <c r="B414" s="10">
        <v>2009</v>
      </c>
      <c r="C414" s="38" t="s">
        <v>277</v>
      </c>
      <c r="D414" s="38" t="s">
        <v>0</v>
      </c>
      <c r="E414" s="38" t="s">
        <v>50</v>
      </c>
      <c r="F414" s="38">
        <v>22.187493141707101</v>
      </c>
    </row>
    <row r="415" spans="1:6">
      <c r="A415" s="10" t="str">
        <f t="shared" si="6"/>
        <v>2009Lung - C33–C34 MaleAllEthRate</v>
      </c>
      <c r="B415" s="10">
        <v>2009</v>
      </c>
      <c r="C415" s="38" t="s">
        <v>277</v>
      </c>
      <c r="D415" s="38" t="s">
        <v>1</v>
      </c>
      <c r="E415" s="38" t="s">
        <v>32</v>
      </c>
      <c r="F415" s="38">
        <v>36.871595722109397</v>
      </c>
    </row>
    <row r="416" spans="1:6">
      <c r="A416" s="10" t="str">
        <f t="shared" si="6"/>
        <v>2009Lung - C33–C34 MaleMāoriRate</v>
      </c>
      <c r="B416" s="10">
        <v>2009</v>
      </c>
      <c r="C416" s="38" t="s">
        <v>277</v>
      </c>
      <c r="D416" s="38" t="s">
        <v>1</v>
      </c>
      <c r="E416" s="38" t="s">
        <v>49</v>
      </c>
      <c r="F416" s="38">
        <v>90.465184770777</v>
      </c>
    </row>
    <row r="417" spans="1:6">
      <c r="A417" s="10" t="str">
        <f t="shared" si="6"/>
        <v>2009Lung - C33–C34 MaleNon-MāoriRate</v>
      </c>
      <c r="B417" s="10">
        <v>2009</v>
      </c>
      <c r="C417" s="38" t="s">
        <v>277</v>
      </c>
      <c r="D417" s="38" t="s">
        <v>1</v>
      </c>
      <c r="E417" s="38" t="s">
        <v>50</v>
      </c>
      <c r="F417" s="38">
        <v>32.894954331451501</v>
      </c>
    </row>
    <row r="418" spans="1:6">
      <c r="A418" s="10" t="str">
        <f t="shared" si="6"/>
        <v>2010Lung - C33–C34 AllSexAllEthRate</v>
      </c>
      <c r="B418" s="10">
        <v>2010</v>
      </c>
      <c r="C418" s="38" t="s">
        <v>277</v>
      </c>
      <c r="D418" s="38" t="s">
        <v>4</v>
      </c>
      <c r="E418" s="38" t="s">
        <v>32</v>
      </c>
      <c r="F418" s="38">
        <v>29.6272139743363</v>
      </c>
    </row>
    <row r="419" spans="1:6">
      <c r="A419" s="10" t="str">
        <f t="shared" si="6"/>
        <v>2010Lung - C33–C34 AllSexMāoriRate</v>
      </c>
      <c r="B419" s="10">
        <v>2010</v>
      </c>
      <c r="C419" s="38" t="s">
        <v>277</v>
      </c>
      <c r="D419" s="38" t="s">
        <v>4</v>
      </c>
      <c r="E419" s="38" t="s">
        <v>49</v>
      </c>
      <c r="F419" s="38">
        <v>80.746395416872005</v>
      </c>
    </row>
    <row r="420" spans="1:6">
      <c r="A420" s="10" t="str">
        <f t="shared" si="6"/>
        <v>2010Lung - C33–C34 AllSexNon-MāoriRate</v>
      </c>
      <c r="B420" s="10">
        <v>2010</v>
      </c>
      <c r="C420" s="38" t="s">
        <v>277</v>
      </c>
      <c r="D420" s="38" t="s">
        <v>4</v>
      </c>
      <c r="E420" s="38" t="s">
        <v>50</v>
      </c>
      <c r="F420" s="38">
        <v>25.229593523516201</v>
      </c>
    </row>
    <row r="421" spans="1:6">
      <c r="A421" s="10" t="str">
        <f t="shared" si="6"/>
        <v>2010Lung - C33–C34 FemaleAllEthRate</v>
      </c>
      <c r="B421" s="10">
        <v>2010</v>
      </c>
      <c r="C421" s="38" t="s">
        <v>277</v>
      </c>
      <c r="D421" s="38" t="s">
        <v>0</v>
      </c>
      <c r="E421" s="38" t="s">
        <v>32</v>
      </c>
      <c r="F421" s="38">
        <v>25.873905904235301</v>
      </c>
    </row>
    <row r="422" spans="1:6">
      <c r="A422" s="10" t="str">
        <f t="shared" si="6"/>
        <v>2010Lung - C33–C34 FemaleMāoriRate</v>
      </c>
      <c r="B422" s="10">
        <v>2010</v>
      </c>
      <c r="C422" s="38" t="s">
        <v>277</v>
      </c>
      <c r="D422" s="38" t="s">
        <v>0</v>
      </c>
      <c r="E422" s="38" t="s">
        <v>49</v>
      </c>
      <c r="F422" s="38">
        <v>86.504242971902798</v>
      </c>
    </row>
    <row r="423" spans="1:6">
      <c r="A423" s="10" t="str">
        <f t="shared" si="6"/>
        <v>2010Lung - C33–C34 FemaleNon-MāoriRate</v>
      </c>
      <c r="B423" s="10">
        <v>2010</v>
      </c>
      <c r="C423" s="38" t="s">
        <v>277</v>
      </c>
      <c r="D423" s="38" t="s">
        <v>0</v>
      </c>
      <c r="E423" s="38" t="s">
        <v>50</v>
      </c>
      <c r="F423" s="38">
        <v>20.768665945099698</v>
      </c>
    </row>
    <row r="424" spans="1:6">
      <c r="A424" s="10" t="str">
        <f t="shared" si="6"/>
        <v>2010Lung - C33–C34 MaleAllEthRate</v>
      </c>
      <c r="B424" s="10">
        <v>2010</v>
      </c>
      <c r="C424" s="38" t="s">
        <v>277</v>
      </c>
      <c r="D424" s="38" t="s">
        <v>1</v>
      </c>
      <c r="E424" s="38" t="s">
        <v>32</v>
      </c>
      <c r="F424" s="38">
        <v>34.1692373030452</v>
      </c>
    </row>
    <row r="425" spans="1:6">
      <c r="A425" s="10" t="str">
        <f t="shared" si="6"/>
        <v>2010Lung - C33–C34 MaleMāoriRate</v>
      </c>
      <c r="B425" s="10">
        <v>2010</v>
      </c>
      <c r="C425" s="38" t="s">
        <v>277</v>
      </c>
      <c r="D425" s="38" t="s">
        <v>1</v>
      </c>
      <c r="E425" s="38" t="s">
        <v>49</v>
      </c>
      <c r="F425" s="38">
        <v>73.1014394304908</v>
      </c>
    </row>
    <row r="426" spans="1:6">
      <c r="A426" s="10" t="str">
        <f t="shared" si="6"/>
        <v>2010Lung - C33–C34 MaleNon-MāoriRate</v>
      </c>
      <c r="B426" s="10">
        <v>2010</v>
      </c>
      <c r="C426" s="38" t="s">
        <v>277</v>
      </c>
      <c r="D426" s="38" t="s">
        <v>1</v>
      </c>
      <c r="E426" s="38" t="s">
        <v>50</v>
      </c>
      <c r="F426" s="38">
        <v>30.539964058881399</v>
      </c>
    </row>
    <row r="427" spans="1:6">
      <c r="A427" s="10" t="str">
        <f t="shared" si="6"/>
        <v>2011Lung - C33–C34 AllSexAllEthRate</v>
      </c>
      <c r="B427" s="10">
        <v>2011</v>
      </c>
      <c r="C427" s="38" t="s">
        <v>277</v>
      </c>
      <c r="D427" s="38" t="s">
        <v>4</v>
      </c>
      <c r="E427" s="38" t="s">
        <v>32</v>
      </c>
      <c r="F427" s="38">
        <v>29.977711686829</v>
      </c>
    </row>
    <row r="428" spans="1:6">
      <c r="A428" s="10" t="str">
        <f t="shared" si="6"/>
        <v>2011Lung - C33–C34 AllSexMāoriRate</v>
      </c>
      <c r="B428" s="10">
        <v>2011</v>
      </c>
      <c r="C428" s="38" t="s">
        <v>277</v>
      </c>
      <c r="D428" s="38" t="s">
        <v>4</v>
      </c>
      <c r="E428" s="38" t="s">
        <v>49</v>
      </c>
      <c r="F428" s="38">
        <v>87.311577857345</v>
      </c>
    </row>
    <row r="429" spans="1:6">
      <c r="A429" s="10" t="str">
        <f t="shared" si="6"/>
        <v>2011Lung - C33–C34 AllSexNon-MāoriRate</v>
      </c>
      <c r="B429" s="10">
        <v>2011</v>
      </c>
      <c r="C429" s="38" t="s">
        <v>277</v>
      </c>
      <c r="D429" s="38" t="s">
        <v>4</v>
      </c>
      <c r="E429" s="38" t="s">
        <v>50</v>
      </c>
      <c r="F429" s="38">
        <v>25.397226139691501</v>
      </c>
    </row>
    <row r="430" spans="1:6">
      <c r="A430" s="10" t="str">
        <f t="shared" si="6"/>
        <v>2011Lung - C33–C34 FemaleAllEthRate</v>
      </c>
      <c r="B430" s="10">
        <v>2011</v>
      </c>
      <c r="C430" s="38" t="s">
        <v>277</v>
      </c>
      <c r="D430" s="38" t="s">
        <v>0</v>
      </c>
      <c r="E430" s="38" t="s">
        <v>32</v>
      </c>
      <c r="F430" s="38">
        <v>27.674027199685899</v>
      </c>
    </row>
    <row r="431" spans="1:6">
      <c r="A431" s="10" t="str">
        <f t="shared" si="6"/>
        <v>2011Lung - C33–C34 FemaleMāoriRate</v>
      </c>
      <c r="B431" s="10">
        <v>2011</v>
      </c>
      <c r="C431" s="38" t="s">
        <v>277</v>
      </c>
      <c r="D431" s="38" t="s">
        <v>0</v>
      </c>
      <c r="E431" s="38" t="s">
        <v>49</v>
      </c>
      <c r="F431" s="38">
        <v>95.535718460993905</v>
      </c>
    </row>
    <row r="432" spans="1:6">
      <c r="A432" s="10" t="str">
        <f t="shared" si="6"/>
        <v>2011Lung - C33–C34 FemaleNon-MāoriRate</v>
      </c>
      <c r="B432" s="10">
        <v>2011</v>
      </c>
      <c r="C432" s="38" t="s">
        <v>277</v>
      </c>
      <c r="D432" s="38" t="s">
        <v>0</v>
      </c>
      <c r="E432" s="38" t="s">
        <v>50</v>
      </c>
      <c r="F432" s="38">
        <v>22.083985203561198</v>
      </c>
    </row>
    <row r="433" spans="1:6">
      <c r="A433" s="10" t="str">
        <f t="shared" si="6"/>
        <v>2011Lung - C33–C34 MaleAllEthRate</v>
      </c>
      <c r="B433" s="10">
        <v>2011</v>
      </c>
      <c r="C433" s="38" t="s">
        <v>277</v>
      </c>
      <c r="D433" s="38" t="s">
        <v>1</v>
      </c>
      <c r="E433" s="38" t="s">
        <v>32</v>
      </c>
      <c r="F433" s="38">
        <v>33.090238562306702</v>
      </c>
    </row>
    <row r="434" spans="1:6">
      <c r="A434" s="10" t="str">
        <f t="shared" si="6"/>
        <v>2011Lung - C33–C34 MaleMāoriRate</v>
      </c>
      <c r="B434" s="10">
        <v>2011</v>
      </c>
      <c r="C434" s="38" t="s">
        <v>277</v>
      </c>
      <c r="D434" s="38" t="s">
        <v>1</v>
      </c>
      <c r="E434" s="38" t="s">
        <v>49</v>
      </c>
      <c r="F434" s="38">
        <v>78.431454345427497</v>
      </c>
    </row>
    <row r="435" spans="1:6">
      <c r="A435" s="10" t="str">
        <f t="shared" si="6"/>
        <v>2011Lung - C33–C34 MaleNon-MāoriRate</v>
      </c>
      <c r="B435" s="10">
        <v>2011</v>
      </c>
      <c r="C435" s="38" t="s">
        <v>277</v>
      </c>
      <c r="D435" s="38" t="s">
        <v>1</v>
      </c>
      <c r="E435" s="38" t="s">
        <v>50</v>
      </c>
      <c r="F435" s="38">
        <v>29.575259064536802</v>
      </c>
    </row>
    <row r="436" spans="1:6">
      <c r="A436" s="10" t="str">
        <f t="shared" si="6"/>
        <v>2012Lung - C33–C34 AllSexAllEthRate</v>
      </c>
      <c r="B436" s="10">
        <v>2012</v>
      </c>
      <c r="C436" s="38" t="s">
        <v>277</v>
      </c>
      <c r="D436" s="38" t="s">
        <v>4</v>
      </c>
      <c r="E436" s="38" t="s">
        <v>32</v>
      </c>
      <c r="F436" s="38">
        <v>29.354948577396399</v>
      </c>
    </row>
    <row r="437" spans="1:6">
      <c r="A437" s="10" t="str">
        <f t="shared" si="6"/>
        <v>2012Lung - C33–C34 AllSexMāoriRate</v>
      </c>
      <c r="B437" s="10">
        <v>2012</v>
      </c>
      <c r="C437" s="38" t="s">
        <v>277</v>
      </c>
      <c r="D437" s="38" t="s">
        <v>4</v>
      </c>
      <c r="E437" s="38" t="s">
        <v>49</v>
      </c>
      <c r="F437" s="38">
        <v>82.944282610411605</v>
      </c>
    </row>
    <row r="438" spans="1:6">
      <c r="A438" s="10" t="str">
        <f t="shared" si="6"/>
        <v>2012Lung - C33–C34 AllSexNon-MāoriRate</v>
      </c>
      <c r="B438" s="10">
        <v>2012</v>
      </c>
      <c r="C438" s="38" t="s">
        <v>277</v>
      </c>
      <c r="D438" s="38" t="s">
        <v>4</v>
      </c>
      <c r="E438" s="38" t="s">
        <v>50</v>
      </c>
      <c r="F438" s="38">
        <v>24.945548000707699</v>
      </c>
    </row>
    <row r="439" spans="1:6">
      <c r="A439" s="10" t="str">
        <f t="shared" si="6"/>
        <v>2012Lung - C33–C34 FemaleAllEthRate</v>
      </c>
      <c r="B439" s="10">
        <v>2012</v>
      </c>
      <c r="C439" s="38" t="s">
        <v>277</v>
      </c>
      <c r="D439" s="38" t="s">
        <v>0</v>
      </c>
      <c r="E439" s="38" t="s">
        <v>32</v>
      </c>
      <c r="F439" s="38">
        <v>26.884975932552699</v>
      </c>
    </row>
    <row r="440" spans="1:6">
      <c r="A440" s="10" t="str">
        <f t="shared" si="6"/>
        <v>2012Lung - C33–C34 FemaleMāoriRate</v>
      </c>
      <c r="B440" s="10">
        <v>2012</v>
      </c>
      <c r="C440" s="38" t="s">
        <v>277</v>
      </c>
      <c r="D440" s="38" t="s">
        <v>0</v>
      </c>
      <c r="E440" s="38" t="s">
        <v>49</v>
      </c>
      <c r="F440" s="38">
        <v>87.938673533148702</v>
      </c>
    </row>
    <row r="441" spans="1:6">
      <c r="A441" s="10" t="str">
        <f t="shared" si="6"/>
        <v>2012Lung - C33–C34 FemaleNon-MāoriRate</v>
      </c>
      <c r="B441" s="10">
        <v>2012</v>
      </c>
      <c r="C441" s="38" t="s">
        <v>277</v>
      </c>
      <c r="D441" s="38" t="s">
        <v>0</v>
      </c>
      <c r="E441" s="38" t="s">
        <v>50</v>
      </c>
      <c r="F441" s="38">
        <v>21.6667346210353</v>
      </c>
    </row>
    <row r="442" spans="1:6">
      <c r="A442" s="10" t="str">
        <f t="shared" si="6"/>
        <v>2012Lung - C33–C34 MaleAllEthRate</v>
      </c>
      <c r="B442" s="10">
        <v>2012</v>
      </c>
      <c r="C442" s="38" t="s">
        <v>277</v>
      </c>
      <c r="D442" s="38" t="s">
        <v>1</v>
      </c>
      <c r="E442" s="38" t="s">
        <v>32</v>
      </c>
      <c r="F442" s="38">
        <v>32.486113056011298</v>
      </c>
    </row>
    <row r="443" spans="1:6">
      <c r="A443" s="10" t="str">
        <f t="shared" si="6"/>
        <v>2012Lung - C33–C34 MaleMāoriRate</v>
      </c>
      <c r="B443" s="10">
        <v>2012</v>
      </c>
      <c r="C443" s="38" t="s">
        <v>277</v>
      </c>
      <c r="D443" s="38" t="s">
        <v>1</v>
      </c>
      <c r="E443" s="38" t="s">
        <v>49</v>
      </c>
      <c r="F443" s="38">
        <v>77.530242145000997</v>
      </c>
    </row>
    <row r="444" spans="1:6">
      <c r="A444" s="10" t="str">
        <f t="shared" si="6"/>
        <v>2012Lung - C33–C34 MaleNon-MāoriRate</v>
      </c>
      <c r="B444" s="10">
        <v>2012</v>
      </c>
      <c r="C444" s="38" t="s">
        <v>277</v>
      </c>
      <c r="D444" s="38" t="s">
        <v>1</v>
      </c>
      <c r="E444" s="38" t="s">
        <v>50</v>
      </c>
      <c r="F444" s="38">
        <v>28.925864642475599</v>
      </c>
    </row>
    <row r="445" spans="1:6">
      <c r="A445" s="10" t="str">
        <f t="shared" si="6"/>
        <v>2013Lung - C33–C34 AllSexAllEthRate</v>
      </c>
      <c r="B445" s="10">
        <v>2013</v>
      </c>
      <c r="C445" s="38" t="s">
        <v>277</v>
      </c>
      <c r="D445" s="38" t="s">
        <v>4</v>
      </c>
      <c r="E445" s="38" t="s">
        <v>32</v>
      </c>
      <c r="F445" s="38">
        <v>28.506064816574799</v>
      </c>
    </row>
    <row r="446" spans="1:6">
      <c r="A446" s="10" t="str">
        <f t="shared" si="6"/>
        <v>2013Lung - C33–C34 AllSexMāoriRate</v>
      </c>
      <c r="B446" s="10">
        <v>2013</v>
      </c>
      <c r="C446" s="38" t="s">
        <v>277</v>
      </c>
      <c r="D446" s="38" t="s">
        <v>4</v>
      </c>
      <c r="E446" s="38" t="s">
        <v>49</v>
      </c>
      <c r="F446" s="38">
        <v>82.4862187113185</v>
      </c>
    </row>
    <row r="447" spans="1:6">
      <c r="A447" s="10" t="str">
        <f t="shared" si="6"/>
        <v>2013Lung - C33–C34 AllSexNon-MāoriRate</v>
      </c>
      <c r="B447" s="10">
        <v>2013</v>
      </c>
      <c r="C447" s="38" t="s">
        <v>277</v>
      </c>
      <c r="D447" s="38" t="s">
        <v>4</v>
      </c>
      <c r="E447" s="38" t="s">
        <v>50</v>
      </c>
      <c r="F447" s="38">
        <v>23.8715148714012</v>
      </c>
    </row>
    <row r="448" spans="1:6">
      <c r="A448" s="10" t="str">
        <f t="shared" si="6"/>
        <v>2013Lung - C33–C34 FemaleAllEthRate</v>
      </c>
      <c r="B448" s="10">
        <v>2013</v>
      </c>
      <c r="C448" s="38" t="s">
        <v>277</v>
      </c>
      <c r="D448" s="38" t="s">
        <v>0</v>
      </c>
      <c r="E448" s="38" t="s">
        <v>32</v>
      </c>
      <c r="F448" s="38">
        <v>27.108767998385598</v>
      </c>
    </row>
    <row r="449" spans="1:6">
      <c r="A449" s="10" t="str">
        <f t="shared" si="6"/>
        <v>2013Lung - C33–C34 FemaleMāoriRate</v>
      </c>
      <c r="B449" s="10">
        <v>2013</v>
      </c>
      <c r="C449" s="38" t="s">
        <v>277</v>
      </c>
      <c r="D449" s="38" t="s">
        <v>0</v>
      </c>
      <c r="E449" s="38" t="s">
        <v>49</v>
      </c>
      <c r="F449" s="38">
        <v>84.118666359590904</v>
      </c>
    </row>
    <row r="450" spans="1:6">
      <c r="A450" s="10" t="str">
        <f t="shared" si="6"/>
        <v>2013Lung - C33–C34 FemaleNon-MāoriRate</v>
      </c>
      <c r="B450" s="10">
        <v>2013</v>
      </c>
      <c r="C450" s="38" t="s">
        <v>277</v>
      </c>
      <c r="D450" s="38" t="s">
        <v>0</v>
      </c>
      <c r="E450" s="38" t="s">
        <v>50</v>
      </c>
      <c r="F450" s="38">
        <v>22.065608739760801</v>
      </c>
    </row>
    <row r="451" spans="1:6">
      <c r="A451" s="10" t="str">
        <f t="shared" si="6"/>
        <v>2013Lung - C33–C34 MaleAllEthRate</v>
      </c>
      <c r="B451" s="10">
        <v>2013</v>
      </c>
      <c r="C451" s="38" t="s">
        <v>277</v>
      </c>
      <c r="D451" s="38" t="s">
        <v>1</v>
      </c>
      <c r="E451" s="38" t="s">
        <v>32</v>
      </c>
      <c r="F451" s="38">
        <v>30.5932299608072</v>
      </c>
    </row>
    <row r="452" spans="1:6">
      <c r="A452" s="10" t="str">
        <f t="shared" si="6"/>
        <v>2013Lung - C33–C34 MaleMāoriRate</v>
      </c>
      <c r="B452" s="10">
        <v>2013</v>
      </c>
      <c r="C452" s="38" t="s">
        <v>277</v>
      </c>
      <c r="D452" s="38" t="s">
        <v>1</v>
      </c>
      <c r="E452" s="38" t="s">
        <v>49</v>
      </c>
      <c r="F452" s="38">
        <v>81.578061740101603</v>
      </c>
    </row>
    <row r="453" spans="1:6">
      <c r="A453" s="10" t="str">
        <f t="shared" ref="A453:A516" si="7">B453&amp;C453&amp;D453&amp;E453&amp;$F$3</f>
        <v>2013Lung - C33–C34 MaleNon-MāoriRate</v>
      </c>
      <c r="B453" s="10">
        <v>2013</v>
      </c>
      <c r="C453" s="38" t="s">
        <v>277</v>
      </c>
      <c r="D453" s="38" t="s">
        <v>1</v>
      </c>
      <c r="E453" s="38" t="s">
        <v>50</v>
      </c>
      <c r="F453" s="38">
        <v>26.385924869735302</v>
      </c>
    </row>
    <row r="454" spans="1:6">
      <c r="A454" s="10" t="str">
        <f t="shared" si="7"/>
        <v>2004Melanoma - C43 AllSexAllEthRate</v>
      </c>
      <c r="B454" s="10">
        <v>2004</v>
      </c>
      <c r="C454" s="38" t="s">
        <v>278</v>
      </c>
      <c r="D454" s="38" t="s">
        <v>4</v>
      </c>
      <c r="E454" s="38" t="s">
        <v>32</v>
      </c>
      <c r="F454" s="38">
        <v>36.754581838287201</v>
      </c>
    </row>
    <row r="455" spans="1:6">
      <c r="A455" s="10" t="str">
        <f t="shared" si="7"/>
        <v>2004Melanoma - C43 AllSexMāoriRate</v>
      </c>
      <c r="B455" s="10">
        <v>2004</v>
      </c>
      <c r="C455" s="38" t="s">
        <v>278</v>
      </c>
      <c r="D455" s="38" t="s">
        <v>4</v>
      </c>
      <c r="E455" s="38" t="s">
        <v>49</v>
      </c>
      <c r="F455" s="38">
        <v>6.3594145409768199</v>
      </c>
    </row>
    <row r="456" spans="1:6">
      <c r="A456" s="10" t="str">
        <f t="shared" si="7"/>
        <v>2004Melanoma - C43 AllSexNon-MāoriRate</v>
      </c>
      <c r="B456" s="10">
        <v>2004</v>
      </c>
      <c r="C456" s="38" t="s">
        <v>278</v>
      </c>
      <c r="D456" s="38" t="s">
        <v>4</v>
      </c>
      <c r="E456" s="38" t="s">
        <v>50</v>
      </c>
      <c r="F456" s="38">
        <v>39.715958136203497</v>
      </c>
    </row>
    <row r="457" spans="1:6">
      <c r="A457" s="10" t="str">
        <f t="shared" si="7"/>
        <v>2004Melanoma - C43 FemaleAllEthRate</v>
      </c>
      <c r="B457" s="10">
        <v>2004</v>
      </c>
      <c r="C457" s="38" t="s">
        <v>278</v>
      </c>
      <c r="D457" s="38" t="s">
        <v>0</v>
      </c>
      <c r="E457" s="38" t="s">
        <v>32</v>
      </c>
      <c r="F457" s="38">
        <v>35.516308551044403</v>
      </c>
    </row>
    <row r="458" spans="1:6">
      <c r="A458" s="10" t="str">
        <f t="shared" si="7"/>
        <v>2004Melanoma - C43 FemaleMāoriRate</v>
      </c>
      <c r="B458" s="10">
        <v>2004</v>
      </c>
      <c r="C458" s="38" t="s">
        <v>278</v>
      </c>
      <c r="D458" s="38" t="s">
        <v>0</v>
      </c>
      <c r="E458" s="38" t="s">
        <v>49</v>
      </c>
      <c r="F458" s="38">
        <v>7.7992446174752397</v>
      </c>
    </row>
    <row r="459" spans="1:6">
      <c r="A459" s="10" t="str">
        <f t="shared" si="7"/>
        <v>2004Melanoma - C43 FemaleNon-MāoriRate</v>
      </c>
      <c r="B459" s="10">
        <v>2004</v>
      </c>
      <c r="C459" s="38" t="s">
        <v>278</v>
      </c>
      <c r="D459" s="38" t="s">
        <v>0</v>
      </c>
      <c r="E459" s="38" t="s">
        <v>50</v>
      </c>
      <c r="F459" s="38">
        <v>38.573173601719198</v>
      </c>
    </row>
    <row r="460" spans="1:6">
      <c r="A460" s="10" t="str">
        <f t="shared" si="7"/>
        <v>2004Melanoma - C43 MaleAllEthRate</v>
      </c>
      <c r="B460" s="10">
        <v>2004</v>
      </c>
      <c r="C460" s="38" t="s">
        <v>278</v>
      </c>
      <c r="D460" s="38" t="s">
        <v>1</v>
      </c>
      <c r="E460" s="38" t="s">
        <v>32</v>
      </c>
      <c r="F460" s="38">
        <v>38.629998125736797</v>
      </c>
    </row>
    <row r="461" spans="1:6">
      <c r="A461" s="10" t="str">
        <f t="shared" si="7"/>
        <v>2004Melanoma - C43 MaleMāoriRate</v>
      </c>
      <c r="B461" s="10">
        <v>2004</v>
      </c>
      <c r="C461" s="38" t="s">
        <v>278</v>
      </c>
      <c r="D461" s="38" t="s">
        <v>1</v>
      </c>
      <c r="E461" s="38" t="s">
        <v>49</v>
      </c>
      <c r="F461" s="38">
        <v>4.5130194243105697</v>
      </c>
    </row>
    <row r="462" spans="1:6">
      <c r="A462" s="10" t="str">
        <f t="shared" si="7"/>
        <v>2004Melanoma - C43 MaleNon-MāoriRate</v>
      </c>
      <c r="B462" s="10">
        <v>2004</v>
      </c>
      <c r="C462" s="38" t="s">
        <v>278</v>
      </c>
      <c r="D462" s="38" t="s">
        <v>1</v>
      </c>
      <c r="E462" s="38" t="s">
        <v>50</v>
      </c>
      <c r="F462" s="38">
        <v>41.517048466393199</v>
      </c>
    </row>
    <row r="463" spans="1:6">
      <c r="A463" s="10" t="str">
        <f t="shared" si="7"/>
        <v>2005Melanoma - C43 AllSexAllEthRate</v>
      </c>
      <c r="B463" s="10">
        <v>2005</v>
      </c>
      <c r="C463" s="38" t="s">
        <v>278</v>
      </c>
      <c r="D463" s="38" t="s">
        <v>4</v>
      </c>
      <c r="E463" s="38" t="s">
        <v>32</v>
      </c>
      <c r="F463" s="38">
        <v>38.769272389912899</v>
      </c>
    </row>
    <row r="464" spans="1:6">
      <c r="A464" s="10" t="str">
        <f t="shared" si="7"/>
        <v>2005Melanoma - C43 AllSexMāoriRate</v>
      </c>
      <c r="B464" s="10">
        <v>2005</v>
      </c>
      <c r="C464" s="38" t="s">
        <v>278</v>
      </c>
      <c r="D464" s="38" t="s">
        <v>4</v>
      </c>
      <c r="E464" s="38" t="s">
        <v>49</v>
      </c>
      <c r="F464" s="38">
        <v>7.3283917966779004</v>
      </c>
    </row>
    <row r="465" spans="1:6">
      <c r="A465" s="10" t="str">
        <f t="shared" si="7"/>
        <v>2005Melanoma - C43 AllSexNon-MāoriRate</v>
      </c>
      <c r="B465" s="10">
        <v>2005</v>
      </c>
      <c r="C465" s="38" t="s">
        <v>278</v>
      </c>
      <c r="D465" s="38" t="s">
        <v>4</v>
      </c>
      <c r="E465" s="38" t="s">
        <v>50</v>
      </c>
      <c r="F465" s="38">
        <v>41.951784745262998</v>
      </c>
    </row>
    <row r="466" spans="1:6">
      <c r="A466" s="10" t="str">
        <f t="shared" si="7"/>
        <v>2005Melanoma - C43 FemaleAllEthRate</v>
      </c>
      <c r="B466" s="10">
        <v>2005</v>
      </c>
      <c r="C466" s="38" t="s">
        <v>278</v>
      </c>
      <c r="D466" s="38" t="s">
        <v>0</v>
      </c>
      <c r="E466" s="38" t="s">
        <v>32</v>
      </c>
      <c r="F466" s="38">
        <v>34.140859436461902</v>
      </c>
    </row>
    <row r="467" spans="1:6">
      <c r="A467" s="10" t="str">
        <f t="shared" si="7"/>
        <v>2005Melanoma - C43 FemaleMāoriRate</v>
      </c>
      <c r="B467" s="10">
        <v>2005</v>
      </c>
      <c r="C467" s="38" t="s">
        <v>278</v>
      </c>
      <c r="D467" s="38" t="s">
        <v>0</v>
      </c>
      <c r="E467" s="38" t="s">
        <v>49</v>
      </c>
      <c r="F467" s="38">
        <v>6.0566247130764497</v>
      </c>
    </row>
    <row r="468" spans="1:6">
      <c r="A468" s="10" t="str">
        <f t="shared" si="7"/>
        <v>2005Melanoma - C43 FemaleNon-MāoriRate</v>
      </c>
      <c r="B468" s="10">
        <v>2005</v>
      </c>
      <c r="C468" s="38" t="s">
        <v>278</v>
      </c>
      <c r="D468" s="38" t="s">
        <v>0</v>
      </c>
      <c r="E468" s="38" t="s">
        <v>50</v>
      </c>
      <c r="F468" s="38">
        <v>37.4762413842939</v>
      </c>
    </row>
    <row r="469" spans="1:6">
      <c r="A469" s="10" t="str">
        <f t="shared" si="7"/>
        <v>2005Melanoma - C43 MaleAllEthRate</v>
      </c>
      <c r="B469" s="10">
        <v>2005</v>
      </c>
      <c r="C469" s="38" t="s">
        <v>278</v>
      </c>
      <c r="D469" s="38" t="s">
        <v>1</v>
      </c>
      <c r="E469" s="38" t="s">
        <v>32</v>
      </c>
      <c r="F469" s="38">
        <v>44.457355031544402</v>
      </c>
    </row>
    <row r="470" spans="1:6">
      <c r="A470" s="10" t="str">
        <f t="shared" si="7"/>
        <v>2005Melanoma - C43 MaleMāoriRate</v>
      </c>
      <c r="B470" s="10">
        <v>2005</v>
      </c>
      <c r="C470" s="38" t="s">
        <v>278</v>
      </c>
      <c r="D470" s="38" t="s">
        <v>1</v>
      </c>
      <c r="E470" s="38" t="s">
        <v>49</v>
      </c>
      <c r="F470" s="38">
        <v>8.4469021279918195</v>
      </c>
    </row>
    <row r="471" spans="1:6">
      <c r="A471" s="10" t="str">
        <f t="shared" si="7"/>
        <v>2005Melanoma - C43 MaleNon-MāoriRate</v>
      </c>
      <c r="B471" s="10">
        <v>2005</v>
      </c>
      <c r="C471" s="38" t="s">
        <v>278</v>
      </c>
      <c r="D471" s="38" t="s">
        <v>1</v>
      </c>
      <c r="E471" s="38" t="s">
        <v>50</v>
      </c>
      <c r="F471" s="38">
        <v>47.498122537804598</v>
      </c>
    </row>
    <row r="472" spans="1:6">
      <c r="A472" s="10" t="str">
        <f t="shared" si="7"/>
        <v>2006Melanoma - C43 AllSexAllEthRate</v>
      </c>
      <c r="B472" s="10">
        <v>2006</v>
      </c>
      <c r="C472" s="38" t="s">
        <v>278</v>
      </c>
      <c r="D472" s="38" t="s">
        <v>4</v>
      </c>
      <c r="E472" s="38" t="s">
        <v>32</v>
      </c>
      <c r="F472" s="38">
        <v>36.934486160039803</v>
      </c>
    </row>
    <row r="473" spans="1:6">
      <c r="A473" s="10" t="str">
        <f t="shared" si="7"/>
        <v>2006Melanoma - C43 AllSexMāoriRate</v>
      </c>
      <c r="B473" s="10">
        <v>2006</v>
      </c>
      <c r="C473" s="38" t="s">
        <v>278</v>
      </c>
      <c r="D473" s="38" t="s">
        <v>4</v>
      </c>
      <c r="E473" s="38" t="s">
        <v>49</v>
      </c>
      <c r="F473" s="38">
        <v>5.1246386860464099</v>
      </c>
    </row>
    <row r="474" spans="1:6">
      <c r="A474" s="10" t="str">
        <f t="shared" si="7"/>
        <v>2006Melanoma - C43 AllSexNon-MāoriRate</v>
      </c>
      <c r="B474" s="10">
        <v>2006</v>
      </c>
      <c r="C474" s="38" t="s">
        <v>278</v>
      </c>
      <c r="D474" s="38" t="s">
        <v>4</v>
      </c>
      <c r="E474" s="38" t="s">
        <v>50</v>
      </c>
      <c r="F474" s="38">
        <v>40.049759376119503</v>
      </c>
    </row>
    <row r="475" spans="1:6">
      <c r="A475" s="10" t="str">
        <f t="shared" si="7"/>
        <v>2006Melanoma - C43 FemaleAllEthRate</v>
      </c>
      <c r="B475" s="10">
        <v>2006</v>
      </c>
      <c r="C475" s="38" t="s">
        <v>278</v>
      </c>
      <c r="D475" s="38" t="s">
        <v>0</v>
      </c>
      <c r="E475" s="38" t="s">
        <v>32</v>
      </c>
      <c r="F475" s="38">
        <v>33.416824025134702</v>
      </c>
    </row>
    <row r="476" spans="1:6">
      <c r="A476" s="10" t="str">
        <f t="shared" si="7"/>
        <v>2006Melanoma - C43 FemaleMāoriRate</v>
      </c>
      <c r="B476" s="10">
        <v>2006</v>
      </c>
      <c r="C476" s="38" t="s">
        <v>278</v>
      </c>
      <c r="D476" s="38" t="s">
        <v>0</v>
      </c>
      <c r="E476" s="38" t="s">
        <v>49</v>
      </c>
      <c r="F476" s="38">
        <v>6.6448735266628001</v>
      </c>
    </row>
    <row r="477" spans="1:6">
      <c r="A477" s="10" t="str">
        <f t="shared" si="7"/>
        <v>2006Melanoma - C43 FemaleNon-MāoriRate</v>
      </c>
      <c r="B477" s="10">
        <v>2006</v>
      </c>
      <c r="C477" s="38" t="s">
        <v>278</v>
      </c>
      <c r="D477" s="38" t="s">
        <v>0</v>
      </c>
      <c r="E477" s="38" t="s">
        <v>50</v>
      </c>
      <c r="F477" s="38">
        <v>36.282678148288099</v>
      </c>
    </row>
    <row r="478" spans="1:6">
      <c r="A478" s="10" t="str">
        <f t="shared" si="7"/>
        <v>2006Melanoma - C43 MaleAllEthRate</v>
      </c>
      <c r="B478" s="10">
        <v>2006</v>
      </c>
      <c r="C478" s="38" t="s">
        <v>278</v>
      </c>
      <c r="D478" s="38" t="s">
        <v>1</v>
      </c>
      <c r="E478" s="38" t="s">
        <v>32</v>
      </c>
      <c r="F478" s="38">
        <v>41.193446900856202</v>
      </c>
    </row>
    <row r="479" spans="1:6">
      <c r="A479" s="10" t="str">
        <f t="shared" si="7"/>
        <v>2006Melanoma - C43 MaleMāoriRate</v>
      </c>
      <c r="B479" s="10">
        <v>2006</v>
      </c>
      <c r="C479" s="38" t="s">
        <v>278</v>
      </c>
      <c r="D479" s="38" t="s">
        <v>1</v>
      </c>
      <c r="E479" s="38" t="s">
        <v>49</v>
      </c>
      <c r="F479" s="38">
        <v>3.2019107831989002</v>
      </c>
    </row>
    <row r="480" spans="1:6">
      <c r="A480" s="10" t="str">
        <f t="shared" si="7"/>
        <v>2006Melanoma - C43 MaleNon-MāoriRate</v>
      </c>
      <c r="B480" s="10">
        <v>2006</v>
      </c>
      <c r="C480" s="38" t="s">
        <v>278</v>
      </c>
      <c r="D480" s="38" t="s">
        <v>1</v>
      </c>
      <c r="E480" s="38" t="s">
        <v>50</v>
      </c>
      <c r="F480" s="38">
        <v>44.576812425462997</v>
      </c>
    </row>
    <row r="481" spans="1:6">
      <c r="A481" s="10" t="str">
        <f t="shared" si="7"/>
        <v>2007Melanoma - C43 AllSexAllEthRate</v>
      </c>
      <c r="B481" s="10">
        <v>2007</v>
      </c>
      <c r="C481" s="38" t="s">
        <v>278</v>
      </c>
      <c r="D481" s="38" t="s">
        <v>4</v>
      </c>
      <c r="E481" s="38" t="s">
        <v>32</v>
      </c>
      <c r="F481" s="38">
        <v>39.125020563399197</v>
      </c>
    </row>
    <row r="482" spans="1:6">
      <c r="A482" s="10" t="str">
        <f t="shared" si="7"/>
        <v>2007Melanoma - C43 AllSexMāoriRate</v>
      </c>
      <c r="B482" s="10">
        <v>2007</v>
      </c>
      <c r="C482" s="38" t="s">
        <v>278</v>
      </c>
      <c r="D482" s="38" t="s">
        <v>4</v>
      </c>
      <c r="E482" s="38" t="s">
        <v>49</v>
      </c>
      <c r="F482" s="38">
        <v>6.6384667778283797</v>
      </c>
    </row>
    <row r="483" spans="1:6">
      <c r="A483" s="10" t="str">
        <f t="shared" si="7"/>
        <v>2007Melanoma - C43 AllSexNon-MāoriRate</v>
      </c>
      <c r="B483" s="10">
        <v>2007</v>
      </c>
      <c r="C483" s="38" t="s">
        <v>278</v>
      </c>
      <c r="D483" s="38" t="s">
        <v>4</v>
      </c>
      <c r="E483" s="38" t="s">
        <v>50</v>
      </c>
      <c r="F483" s="38">
        <v>42.4439644429333</v>
      </c>
    </row>
    <row r="484" spans="1:6">
      <c r="A484" s="10" t="str">
        <f t="shared" si="7"/>
        <v>2007Melanoma - C43 FemaleAllEthRate</v>
      </c>
      <c r="B484" s="10">
        <v>2007</v>
      </c>
      <c r="C484" s="38" t="s">
        <v>278</v>
      </c>
      <c r="D484" s="38" t="s">
        <v>0</v>
      </c>
      <c r="E484" s="38" t="s">
        <v>32</v>
      </c>
      <c r="F484" s="38">
        <v>36.4813629662385</v>
      </c>
    </row>
    <row r="485" spans="1:6">
      <c r="A485" s="10" t="str">
        <f t="shared" si="7"/>
        <v>2007Melanoma - C43 FemaleMāoriRate</v>
      </c>
      <c r="B485" s="10">
        <v>2007</v>
      </c>
      <c r="C485" s="38" t="s">
        <v>278</v>
      </c>
      <c r="D485" s="38" t="s">
        <v>0</v>
      </c>
      <c r="E485" s="38" t="s">
        <v>49</v>
      </c>
      <c r="F485" s="38">
        <v>7.27752672276924</v>
      </c>
    </row>
    <row r="486" spans="1:6">
      <c r="A486" s="10" t="str">
        <f t="shared" si="7"/>
        <v>2007Melanoma - C43 FemaleNon-MāoriRate</v>
      </c>
      <c r="B486" s="10">
        <v>2007</v>
      </c>
      <c r="C486" s="38" t="s">
        <v>278</v>
      </c>
      <c r="D486" s="38" t="s">
        <v>0</v>
      </c>
      <c r="E486" s="38" t="s">
        <v>50</v>
      </c>
      <c r="F486" s="38">
        <v>39.7040241192677</v>
      </c>
    </row>
    <row r="487" spans="1:6">
      <c r="A487" s="10" t="str">
        <f t="shared" si="7"/>
        <v>2007Melanoma - C43 MaleAllEthRate</v>
      </c>
      <c r="B487" s="10">
        <v>2007</v>
      </c>
      <c r="C487" s="38" t="s">
        <v>278</v>
      </c>
      <c r="D487" s="38" t="s">
        <v>1</v>
      </c>
      <c r="E487" s="38" t="s">
        <v>32</v>
      </c>
      <c r="F487" s="38">
        <v>42.440127556171397</v>
      </c>
    </row>
    <row r="488" spans="1:6">
      <c r="A488" s="10" t="str">
        <f t="shared" si="7"/>
        <v>2007Melanoma - C43 MaleMāoriRate</v>
      </c>
      <c r="B488" s="10">
        <v>2007</v>
      </c>
      <c r="C488" s="38" t="s">
        <v>278</v>
      </c>
      <c r="D488" s="38" t="s">
        <v>1</v>
      </c>
      <c r="E488" s="38" t="s">
        <v>49</v>
      </c>
      <c r="F488" s="38">
        <v>6.8488663284734299</v>
      </c>
    </row>
    <row r="489" spans="1:6">
      <c r="A489" s="10" t="str">
        <f t="shared" si="7"/>
        <v>2007Melanoma - C43 MaleNon-MāoriRate</v>
      </c>
      <c r="B489" s="10">
        <v>2007</v>
      </c>
      <c r="C489" s="38" t="s">
        <v>278</v>
      </c>
      <c r="D489" s="38" t="s">
        <v>1</v>
      </c>
      <c r="E489" s="38" t="s">
        <v>50</v>
      </c>
      <c r="F489" s="38">
        <v>45.8483141365382</v>
      </c>
    </row>
    <row r="490" spans="1:6">
      <c r="A490" s="10" t="str">
        <f t="shared" si="7"/>
        <v>2008Melanoma - C43 AllSexAllEthRate</v>
      </c>
      <c r="B490" s="10">
        <v>2008</v>
      </c>
      <c r="C490" s="38" t="s">
        <v>278</v>
      </c>
      <c r="D490" s="38" t="s">
        <v>4</v>
      </c>
      <c r="E490" s="38" t="s">
        <v>32</v>
      </c>
      <c r="F490" s="38">
        <v>39.799765083247699</v>
      </c>
    </row>
    <row r="491" spans="1:6">
      <c r="A491" s="10" t="str">
        <f t="shared" si="7"/>
        <v>2008Melanoma - C43 AllSexMāoriRate</v>
      </c>
      <c r="B491" s="10">
        <v>2008</v>
      </c>
      <c r="C491" s="38" t="s">
        <v>278</v>
      </c>
      <c r="D491" s="38" t="s">
        <v>4</v>
      </c>
      <c r="E491" s="38" t="s">
        <v>49</v>
      </c>
      <c r="F491" s="38">
        <v>5.4090204241316897</v>
      </c>
    </row>
    <row r="492" spans="1:6">
      <c r="A492" s="10" t="str">
        <f t="shared" si="7"/>
        <v>2008Melanoma - C43 AllSexNon-MāoriRate</v>
      </c>
      <c r="B492" s="10">
        <v>2008</v>
      </c>
      <c r="C492" s="38" t="s">
        <v>278</v>
      </c>
      <c r="D492" s="38" t="s">
        <v>4</v>
      </c>
      <c r="E492" s="38" t="s">
        <v>50</v>
      </c>
      <c r="F492" s="38">
        <v>43.301350126369599</v>
      </c>
    </row>
    <row r="493" spans="1:6">
      <c r="A493" s="10" t="str">
        <f t="shared" si="7"/>
        <v>2008Melanoma - C43 FemaleAllEthRate</v>
      </c>
      <c r="B493" s="10">
        <v>2008</v>
      </c>
      <c r="C493" s="38" t="s">
        <v>278</v>
      </c>
      <c r="D493" s="38" t="s">
        <v>0</v>
      </c>
      <c r="E493" s="38" t="s">
        <v>32</v>
      </c>
      <c r="F493" s="38">
        <v>37.403107525628798</v>
      </c>
    </row>
    <row r="494" spans="1:6">
      <c r="A494" s="10" t="str">
        <f t="shared" si="7"/>
        <v>2008Melanoma - C43 FemaleMāoriRate</v>
      </c>
      <c r="B494" s="10">
        <v>2008</v>
      </c>
      <c r="C494" s="38" t="s">
        <v>278</v>
      </c>
      <c r="D494" s="38" t="s">
        <v>0</v>
      </c>
      <c r="E494" s="38" t="s">
        <v>49</v>
      </c>
      <c r="F494" s="38">
        <v>5.5276093636669899</v>
      </c>
    </row>
    <row r="495" spans="1:6">
      <c r="A495" s="10" t="str">
        <f t="shared" si="7"/>
        <v>2008Melanoma - C43 FemaleNon-MāoriRate</v>
      </c>
      <c r="B495" s="10">
        <v>2008</v>
      </c>
      <c r="C495" s="38" t="s">
        <v>278</v>
      </c>
      <c r="D495" s="38" t="s">
        <v>0</v>
      </c>
      <c r="E495" s="38" t="s">
        <v>50</v>
      </c>
      <c r="F495" s="38">
        <v>41.0470592978076</v>
      </c>
    </row>
    <row r="496" spans="1:6">
      <c r="A496" s="10" t="str">
        <f t="shared" si="7"/>
        <v>2008Melanoma - C43 MaleAllEthRate</v>
      </c>
      <c r="B496" s="10">
        <v>2008</v>
      </c>
      <c r="C496" s="38" t="s">
        <v>278</v>
      </c>
      <c r="D496" s="38" t="s">
        <v>1</v>
      </c>
      <c r="E496" s="38" t="s">
        <v>32</v>
      </c>
      <c r="F496" s="38">
        <v>43.144809550008802</v>
      </c>
    </row>
    <row r="497" spans="1:6">
      <c r="A497" s="10" t="str">
        <f t="shared" si="7"/>
        <v>2008Melanoma - C43 MaleMāoriRate</v>
      </c>
      <c r="B497" s="10">
        <v>2008</v>
      </c>
      <c r="C497" s="38" t="s">
        <v>278</v>
      </c>
      <c r="D497" s="38" t="s">
        <v>1</v>
      </c>
      <c r="E497" s="38" t="s">
        <v>49</v>
      </c>
      <c r="F497" s="38">
        <v>5.0835616526145504</v>
      </c>
    </row>
    <row r="498" spans="1:6">
      <c r="A498" s="10" t="str">
        <f t="shared" si="7"/>
        <v>2008Melanoma - C43 MaleNon-MāoriRate</v>
      </c>
      <c r="B498" s="10">
        <v>2008</v>
      </c>
      <c r="C498" s="38" t="s">
        <v>278</v>
      </c>
      <c r="D498" s="38" t="s">
        <v>1</v>
      </c>
      <c r="E498" s="38" t="s">
        <v>50</v>
      </c>
      <c r="F498" s="38">
        <v>46.521234605268603</v>
      </c>
    </row>
    <row r="499" spans="1:6">
      <c r="A499" s="10" t="str">
        <f t="shared" si="7"/>
        <v>2009Melanoma - C43 AllSexAllEthRate</v>
      </c>
      <c r="B499" s="10">
        <v>2009</v>
      </c>
      <c r="C499" s="38" t="s">
        <v>278</v>
      </c>
      <c r="D499" s="38" t="s">
        <v>4</v>
      </c>
      <c r="E499" s="38" t="s">
        <v>32</v>
      </c>
      <c r="F499" s="38">
        <v>37.899173172598601</v>
      </c>
    </row>
    <row r="500" spans="1:6">
      <c r="A500" s="10" t="str">
        <f t="shared" si="7"/>
        <v>2009Melanoma - C43 AllSexMāoriRate</v>
      </c>
      <c r="B500" s="10">
        <v>2009</v>
      </c>
      <c r="C500" s="38" t="s">
        <v>278</v>
      </c>
      <c r="D500" s="38" t="s">
        <v>4</v>
      </c>
      <c r="E500" s="38" t="s">
        <v>49</v>
      </c>
      <c r="F500" s="38">
        <v>4.4697986024390604</v>
      </c>
    </row>
    <row r="501" spans="1:6">
      <c r="A501" s="10" t="str">
        <f t="shared" si="7"/>
        <v>2009Melanoma - C43 AllSexNon-MāoriRate</v>
      </c>
      <c r="B501" s="10">
        <v>2009</v>
      </c>
      <c r="C501" s="38" t="s">
        <v>278</v>
      </c>
      <c r="D501" s="38" t="s">
        <v>4</v>
      </c>
      <c r="E501" s="38" t="s">
        <v>50</v>
      </c>
      <c r="F501" s="38">
        <v>41.236208485814103</v>
      </c>
    </row>
    <row r="502" spans="1:6">
      <c r="A502" s="10" t="str">
        <f t="shared" si="7"/>
        <v>2009Melanoma - C43 FemaleAllEthRate</v>
      </c>
      <c r="B502" s="10">
        <v>2009</v>
      </c>
      <c r="C502" s="38" t="s">
        <v>278</v>
      </c>
      <c r="D502" s="38" t="s">
        <v>0</v>
      </c>
      <c r="E502" s="38" t="s">
        <v>32</v>
      </c>
      <c r="F502" s="38">
        <v>33.666656228267598</v>
      </c>
    </row>
    <row r="503" spans="1:6">
      <c r="A503" s="10" t="str">
        <f t="shared" si="7"/>
        <v>2009Melanoma - C43 FemaleMāoriRate</v>
      </c>
      <c r="B503" s="10">
        <v>2009</v>
      </c>
      <c r="C503" s="38" t="s">
        <v>278</v>
      </c>
      <c r="D503" s="38" t="s">
        <v>0</v>
      </c>
      <c r="E503" s="38" t="s">
        <v>49</v>
      </c>
      <c r="F503" s="38">
        <v>3.17652666915092</v>
      </c>
    </row>
    <row r="504" spans="1:6">
      <c r="A504" s="10" t="str">
        <f t="shared" si="7"/>
        <v>2009Melanoma - C43 FemaleNon-MāoriRate</v>
      </c>
      <c r="B504" s="10">
        <v>2009</v>
      </c>
      <c r="C504" s="38" t="s">
        <v>278</v>
      </c>
      <c r="D504" s="38" t="s">
        <v>0</v>
      </c>
      <c r="E504" s="38" t="s">
        <v>50</v>
      </c>
      <c r="F504" s="38">
        <v>36.920715340470501</v>
      </c>
    </row>
    <row r="505" spans="1:6">
      <c r="A505" s="10" t="str">
        <f t="shared" si="7"/>
        <v>2009Melanoma - C43 MaleAllEthRate</v>
      </c>
      <c r="B505" s="10">
        <v>2009</v>
      </c>
      <c r="C505" s="38" t="s">
        <v>278</v>
      </c>
      <c r="D505" s="38" t="s">
        <v>1</v>
      </c>
      <c r="E505" s="38" t="s">
        <v>32</v>
      </c>
      <c r="F505" s="38">
        <v>42.982832945782199</v>
      </c>
    </row>
    <row r="506" spans="1:6">
      <c r="A506" s="10" t="str">
        <f t="shared" si="7"/>
        <v>2009Melanoma - C43 MaleMāoriRate</v>
      </c>
      <c r="B506" s="10">
        <v>2009</v>
      </c>
      <c r="C506" s="38" t="s">
        <v>278</v>
      </c>
      <c r="D506" s="38" t="s">
        <v>1</v>
      </c>
      <c r="E506" s="38" t="s">
        <v>49</v>
      </c>
      <c r="F506" s="38">
        <v>6.09670471330704</v>
      </c>
    </row>
    <row r="507" spans="1:6">
      <c r="A507" s="10" t="str">
        <f t="shared" si="7"/>
        <v>2009Melanoma - C43 MaleNon-MāoriRate</v>
      </c>
      <c r="B507" s="10">
        <v>2009</v>
      </c>
      <c r="C507" s="38" t="s">
        <v>278</v>
      </c>
      <c r="D507" s="38" t="s">
        <v>1</v>
      </c>
      <c r="E507" s="38" t="s">
        <v>50</v>
      </c>
      <c r="F507" s="38">
        <v>46.395960626199702</v>
      </c>
    </row>
    <row r="508" spans="1:6">
      <c r="A508" s="10" t="str">
        <f t="shared" si="7"/>
        <v>2010Melanoma - C43 AllSexAllEthRate</v>
      </c>
      <c r="B508" s="10">
        <v>2010</v>
      </c>
      <c r="C508" s="38" t="s">
        <v>278</v>
      </c>
      <c r="D508" s="38" t="s">
        <v>4</v>
      </c>
      <c r="E508" s="38" t="s">
        <v>32</v>
      </c>
      <c r="F508" s="38">
        <v>39.519887110072602</v>
      </c>
    </row>
    <row r="509" spans="1:6">
      <c r="A509" s="10" t="str">
        <f t="shared" si="7"/>
        <v>2010Melanoma - C43 AllSexMāoriRate</v>
      </c>
      <c r="B509" s="10">
        <v>2010</v>
      </c>
      <c r="C509" s="38" t="s">
        <v>278</v>
      </c>
      <c r="D509" s="38" t="s">
        <v>4</v>
      </c>
      <c r="E509" s="38" t="s">
        <v>49</v>
      </c>
      <c r="F509" s="38">
        <v>6.53241413207608</v>
      </c>
    </row>
    <row r="510" spans="1:6">
      <c r="A510" s="10" t="str">
        <f t="shared" si="7"/>
        <v>2010Melanoma - C43 AllSexNon-MāoriRate</v>
      </c>
      <c r="B510" s="10">
        <v>2010</v>
      </c>
      <c r="C510" s="38" t="s">
        <v>278</v>
      </c>
      <c r="D510" s="38" t="s">
        <v>4</v>
      </c>
      <c r="E510" s="38" t="s">
        <v>50</v>
      </c>
      <c r="F510" s="38">
        <v>42.910222980341103</v>
      </c>
    </row>
    <row r="511" spans="1:6">
      <c r="A511" s="10" t="str">
        <f t="shared" si="7"/>
        <v>2010Melanoma - C43 FemaleAllEthRate</v>
      </c>
      <c r="B511" s="10">
        <v>2010</v>
      </c>
      <c r="C511" s="38" t="s">
        <v>278</v>
      </c>
      <c r="D511" s="38" t="s">
        <v>0</v>
      </c>
      <c r="E511" s="38" t="s">
        <v>32</v>
      </c>
      <c r="F511" s="38">
        <v>36.142741940058599</v>
      </c>
    </row>
    <row r="512" spans="1:6">
      <c r="A512" s="10" t="str">
        <f t="shared" si="7"/>
        <v>2010Melanoma - C43 FemaleMāoriRate</v>
      </c>
      <c r="B512" s="10">
        <v>2010</v>
      </c>
      <c r="C512" s="38" t="s">
        <v>278</v>
      </c>
      <c r="D512" s="38" t="s">
        <v>0</v>
      </c>
      <c r="E512" s="38" t="s">
        <v>49</v>
      </c>
      <c r="F512" s="38">
        <v>6.7526097537656398</v>
      </c>
    </row>
    <row r="513" spans="1:6">
      <c r="A513" s="10" t="str">
        <f t="shared" si="7"/>
        <v>2010Melanoma - C43 FemaleNon-MāoriRate</v>
      </c>
      <c r="B513" s="10">
        <v>2010</v>
      </c>
      <c r="C513" s="38" t="s">
        <v>278</v>
      </c>
      <c r="D513" s="38" t="s">
        <v>0</v>
      </c>
      <c r="E513" s="38" t="s">
        <v>50</v>
      </c>
      <c r="F513" s="38">
        <v>39.521501694925298</v>
      </c>
    </row>
    <row r="514" spans="1:6">
      <c r="A514" s="10" t="str">
        <f t="shared" si="7"/>
        <v>2010Melanoma - C43 MaleAllEthRate</v>
      </c>
      <c r="B514" s="10">
        <v>2010</v>
      </c>
      <c r="C514" s="38" t="s">
        <v>278</v>
      </c>
      <c r="D514" s="38" t="s">
        <v>1</v>
      </c>
      <c r="E514" s="38" t="s">
        <v>32</v>
      </c>
      <c r="F514" s="38">
        <v>43.687533569552798</v>
      </c>
    </row>
    <row r="515" spans="1:6">
      <c r="A515" s="10" t="str">
        <f t="shared" si="7"/>
        <v>2010Melanoma - C43 MaleMāoriRate</v>
      </c>
      <c r="B515" s="10">
        <v>2010</v>
      </c>
      <c r="C515" s="38" t="s">
        <v>278</v>
      </c>
      <c r="D515" s="38" t="s">
        <v>1</v>
      </c>
      <c r="E515" s="38" t="s">
        <v>49</v>
      </c>
      <c r="F515" s="38">
        <v>6.0132637256603498</v>
      </c>
    </row>
    <row r="516" spans="1:6">
      <c r="A516" s="10" t="str">
        <f t="shared" si="7"/>
        <v>2010Melanoma - C43 MaleNon-MāoriRate</v>
      </c>
      <c r="B516" s="10">
        <v>2010</v>
      </c>
      <c r="C516" s="38" t="s">
        <v>278</v>
      </c>
      <c r="D516" s="38" t="s">
        <v>1</v>
      </c>
      <c r="E516" s="38" t="s">
        <v>50</v>
      </c>
      <c r="F516" s="38">
        <v>47.098647407321103</v>
      </c>
    </row>
    <row r="517" spans="1:6">
      <c r="A517" s="10" t="str">
        <f t="shared" ref="A517:A580" si="8">B517&amp;C517&amp;D517&amp;E517&amp;$F$3</f>
        <v>2011Melanoma - C43 AllSexAllEthRate</v>
      </c>
      <c r="B517" s="10">
        <v>2011</v>
      </c>
      <c r="C517" s="38" t="s">
        <v>278</v>
      </c>
      <c r="D517" s="38" t="s">
        <v>4</v>
      </c>
      <c r="E517" s="38" t="s">
        <v>32</v>
      </c>
      <c r="F517" s="38">
        <v>36.266067940906503</v>
      </c>
    </row>
    <row r="518" spans="1:6">
      <c r="A518" s="10" t="str">
        <f t="shared" si="8"/>
        <v>2011Melanoma - C43 AllSexMāoriRate</v>
      </c>
      <c r="B518" s="10">
        <v>2011</v>
      </c>
      <c r="C518" s="38" t="s">
        <v>278</v>
      </c>
      <c r="D518" s="38" t="s">
        <v>4</v>
      </c>
      <c r="E518" s="38" t="s">
        <v>49</v>
      </c>
      <c r="F518" s="38">
        <v>6.3152599640410196</v>
      </c>
    </row>
    <row r="519" spans="1:6">
      <c r="A519" s="10" t="str">
        <f t="shared" si="8"/>
        <v>2011Melanoma - C43 AllSexNon-MāoriRate</v>
      </c>
      <c r="B519" s="10">
        <v>2011</v>
      </c>
      <c r="C519" s="38" t="s">
        <v>278</v>
      </c>
      <c r="D519" s="38" t="s">
        <v>4</v>
      </c>
      <c r="E519" s="38" t="s">
        <v>50</v>
      </c>
      <c r="F519" s="38">
        <v>39.4529407300382</v>
      </c>
    </row>
    <row r="520" spans="1:6">
      <c r="A520" s="10" t="str">
        <f t="shared" si="8"/>
        <v>2011Melanoma - C43 FemaleAllEthRate</v>
      </c>
      <c r="B520" s="10">
        <v>2011</v>
      </c>
      <c r="C520" s="38" t="s">
        <v>278</v>
      </c>
      <c r="D520" s="38" t="s">
        <v>0</v>
      </c>
      <c r="E520" s="38" t="s">
        <v>32</v>
      </c>
      <c r="F520" s="38">
        <v>33.047916118435701</v>
      </c>
    </row>
    <row r="521" spans="1:6">
      <c r="A521" s="10" t="str">
        <f t="shared" si="8"/>
        <v>2011Melanoma - C43 FemaleMāoriRate</v>
      </c>
      <c r="B521" s="10">
        <v>2011</v>
      </c>
      <c r="C521" s="38" t="s">
        <v>278</v>
      </c>
      <c r="D521" s="38" t="s">
        <v>0</v>
      </c>
      <c r="E521" s="38" t="s">
        <v>49</v>
      </c>
      <c r="F521" s="38">
        <v>5.3096279734599898</v>
      </c>
    </row>
    <row r="522" spans="1:6">
      <c r="A522" s="10" t="str">
        <f t="shared" si="8"/>
        <v>2011Melanoma - C43 FemaleNon-MāoriRate</v>
      </c>
      <c r="B522" s="10">
        <v>2011</v>
      </c>
      <c r="C522" s="38" t="s">
        <v>278</v>
      </c>
      <c r="D522" s="38" t="s">
        <v>0</v>
      </c>
      <c r="E522" s="38" t="s">
        <v>50</v>
      </c>
      <c r="F522" s="38">
        <v>36.404051701871602</v>
      </c>
    </row>
    <row r="523" spans="1:6">
      <c r="A523" s="10" t="str">
        <f t="shared" si="8"/>
        <v>2011Melanoma - C43 MaleAllEthRate</v>
      </c>
      <c r="B523" s="10">
        <v>2011</v>
      </c>
      <c r="C523" s="38" t="s">
        <v>278</v>
      </c>
      <c r="D523" s="38" t="s">
        <v>1</v>
      </c>
      <c r="E523" s="38" t="s">
        <v>32</v>
      </c>
      <c r="F523" s="38">
        <v>40.378754676120899</v>
      </c>
    </row>
    <row r="524" spans="1:6">
      <c r="A524" s="10" t="str">
        <f t="shared" si="8"/>
        <v>2011Melanoma - C43 MaleMāoriRate</v>
      </c>
      <c r="B524" s="10">
        <v>2011</v>
      </c>
      <c r="C524" s="38" t="s">
        <v>278</v>
      </c>
      <c r="D524" s="38" t="s">
        <v>1</v>
      </c>
      <c r="E524" s="38" t="s">
        <v>49</v>
      </c>
      <c r="F524" s="38">
        <v>7.4861059917670598</v>
      </c>
    </row>
    <row r="525" spans="1:6">
      <c r="A525" s="10" t="str">
        <f t="shared" si="8"/>
        <v>2011Melanoma - C43 MaleNon-MāoriRate</v>
      </c>
      <c r="B525" s="10">
        <v>2011</v>
      </c>
      <c r="C525" s="38" t="s">
        <v>278</v>
      </c>
      <c r="D525" s="38" t="s">
        <v>1</v>
      </c>
      <c r="E525" s="38" t="s">
        <v>50</v>
      </c>
      <c r="F525" s="38">
        <v>43.399715810869203</v>
      </c>
    </row>
    <row r="526" spans="1:6">
      <c r="A526" s="10" t="str">
        <f t="shared" si="8"/>
        <v>2012Melanoma - C43 AllSexAllEthRate</v>
      </c>
      <c r="B526" s="10">
        <v>2012</v>
      </c>
      <c r="C526" s="38" t="s">
        <v>278</v>
      </c>
      <c r="D526" s="38" t="s">
        <v>4</v>
      </c>
      <c r="E526" s="38" t="s">
        <v>32</v>
      </c>
      <c r="F526" s="38">
        <v>36.885649077820602</v>
      </c>
    </row>
    <row r="527" spans="1:6">
      <c r="A527" s="10" t="str">
        <f t="shared" si="8"/>
        <v>2012Melanoma - C43 AllSexMāoriRate</v>
      </c>
      <c r="B527" s="10">
        <v>2012</v>
      </c>
      <c r="C527" s="38" t="s">
        <v>278</v>
      </c>
      <c r="D527" s="38" t="s">
        <v>4</v>
      </c>
      <c r="E527" s="38" t="s">
        <v>49</v>
      </c>
      <c r="F527" s="38">
        <v>7.0401421699011797</v>
      </c>
    </row>
    <row r="528" spans="1:6">
      <c r="A528" s="10" t="str">
        <f t="shared" si="8"/>
        <v>2012Melanoma - C43 AllSexNon-MāoriRate</v>
      </c>
      <c r="B528" s="10">
        <v>2012</v>
      </c>
      <c r="C528" s="38" t="s">
        <v>278</v>
      </c>
      <c r="D528" s="38" t="s">
        <v>4</v>
      </c>
      <c r="E528" s="38" t="s">
        <v>50</v>
      </c>
      <c r="F528" s="38">
        <v>39.960362953493899</v>
      </c>
    </row>
    <row r="529" spans="1:6">
      <c r="A529" s="10" t="str">
        <f t="shared" si="8"/>
        <v>2012Melanoma - C43 FemaleAllEthRate</v>
      </c>
      <c r="B529" s="10">
        <v>2012</v>
      </c>
      <c r="C529" s="38" t="s">
        <v>278</v>
      </c>
      <c r="D529" s="38" t="s">
        <v>0</v>
      </c>
      <c r="E529" s="38" t="s">
        <v>32</v>
      </c>
      <c r="F529" s="38">
        <v>33.780455405621503</v>
      </c>
    </row>
    <row r="530" spans="1:6">
      <c r="A530" s="10" t="str">
        <f t="shared" si="8"/>
        <v>2012Melanoma - C43 FemaleMāoriRate</v>
      </c>
      <c r="B530" s="10">
        <v>2012</v>
      </c>
      <c r="C530" s="38" t="s">
        <v>278</v>
      </c>
      <c r="D530" s="38" t="s">
        <v>0</v>
      </c>
      <c r="E530" s="38" t="s">
        <v>49</v>
      </c>
      <c r="F530" s="38">
        <v>8.3897962426247599</v>
      </c>
    </row>
    <row r="531" spans="1:6">
      <c r="A531" s="10" t="str">
        <f t="shared" si="8"/>
        <v>2012Melanoma - C43 FemaleNon-MāoriRate</v>
      </c>
      <c r="B531" s="10">
        <v>2012</v>
      </c>
      <c r="C531" s="38" t="s">
        <v>278</v>
      </c>
      <c r="D531" s="38" t="s">
        <v>0</v>
      </c>
      <c r="E531" s="38" t="s">
        <v>50</v>
      </c>
      <c r="F531" s="38">
        <v>36.6937087979192</v>
      </c>
    </row>
    <row r="532" spans="1:6">
      <c r="A532" s="10" t="str">
        <f t="shared" si="8"/>
        <v>2012Melanoma - C43 MaleAllEthRate</v>
      </c>
      <c r="B532" s="10">
        <v>2012</v>
      </c>
      <c r="C532" s="38" t="s">
        <v>278</v>
      </c>
      <c r="D532" s="38" t="s">
        <v>1</v>
      </c>
      <c r="E532" s="38" t="s">
        <v>32</v>
      </c>
      <c r="F532" s="38">
        <v>40.442945046305198</v>
      </c>
    </row>
    <row r="533" spans="1:6">
      <c r="A533" s="10" t="str">
        <f t="shared" si="8"/>
        <v>2012Melanoma - C43 MaleMāoriRate</v>
      </c>
      <c r="B533" s="10">
        <v>2012</v>
      </c>
      <c r="C533" s="38" t="s">
        <v>278</v>
      </c>
      <c r="D533" s="38" t="s">
        <v>1</v>
      </c>
      <c r="E533" s="38" t="s">
        <v>49</v>
      </c>
      <c r="F533" s="38">
        <v>5.3334043101645499</v>
      </c>
    </row>
    <row r="534" spans="1:6">
      <c r="A534" s="10" t="str">
        <f t="shared" si="8"/>
        <v>2012Melanoma - C43 MaleNon-MāoriRate</v>
      </c>
      <c r="B534" s="10">
        <v>2012</v>
      </c>
      <c r="C534" s="38" t="s">
        <v>278</v>
      </c>
      <c r="D534" s="38" t="s">
        <v>1</v>
      </c>
      <c r="E534" s="38" t="s">
        <v>50</v>
      </c>
      <c r="F534" s="38">
        <v>43.682273031183797</v>
      </c>
    </row>
    <row r="535" spans="1:6">
      <c r="A535" s="10" t="str">
        <f t="shared" si="8"/>
        <v>2013Melanoma - C43 AllSexAllEthRate</v>
      </c>
      <c r="B535" s="10">
        <v>2013</v>
      </c>
      <c r="C535" s="38" t="s">
        <v>278</v>
      </c>
      <c r="D535" s="38" t="s">
        <v>4</v>
      </c>
      <c r="E535" s="38" t="s">
        <v>32</v>
      </c>
      <c r="F535" s="38">
        <v>37.316395712855503</v>
      </c>
    </row>
    <row r="536" spans="1:6">
      <c r="A536" s="10" t="str">
        <f t="shared" si="8"/>
        <v>2013Melanoma - C43 AllSexMāoriRate</v>
      </c>
      <c r="B536" s="10">
        <v>2013</v>
      </c>
      <c r="C536" s="38" t="s">
        <v>278</v>
      </c>
      <c r="D536" s="38" t="s">
        <v>4</v>
      </c>
      <c r="E536" s="38" t="s">
        <v>49</v>
      </c>
      <c r="F536" s="38">
        <v>7.2990857824315496</v>
      </c>
    </row>
    <row r="537" spans="1:6">
      <c r="A537" s="10" t="str">
        <f t="shared" si="8"/>
        <v>2013Melanoma - C43 AllSexNon-MāoriRate</v>
      </c>
      <c r="B537" s="10">
        <v>2013</v>
      </c>
      <c r="C537" s="38" t="s">
        <v>278</v>
      </c>
      <c r="D537" s="38" t="s">
        <v>4</v>
      </c>
      <c r="E537" s="38" t="s">
        <v>50</v>
      </c>
      <c r="F537" s="38">
        <v>40.464668763995903</v>
      </c>
    </row>
    <row r="538" spans="1:6">
      <c r="A538" s="10" t="str">
        <f t="shared" si="8"/>
        <v>2013Melanoma - C43 FemaleAllEthRate</v>
      </c>
      <c r="B538" s="10">
        <v>2013</v>
      </c>
      <c r="C538" s="38" t="s">
        <v>278</v>
      </c>
      <c r="D538" s="38" t="s">
        <v>0</v>
      </c>
      <c r="E538" s="38" t="s">
        <v>32</v>
      </c>
      <c r="F538" s="38">
        <v>35.828829932882897</v>
      </c>
    </row>
    <row r="539" spans="1:6">
      <c r="A539" s="10" t="str">
        <f t="shared" si="8"/>
        <v>2013Melanoma - C43 FemaleMāoriRate</v>
      </c>
      <c r="B539" s="10">
        <v>2013</v>
      </c>
      <c r="C539" s="38" t="s">
        <v>278</v>
      </c>
      <c r="D539" s="38" t="s">
        <v>0</v>
      </c>
      <c r="E539" s="38" t="s">
        <v>49</v>
      </c>
      <c r="F539" s="38">
        <v>8.4393851202701207</v>
      </c>
    </row>
    <row r="540" spans="1:6">
      <c r="A540" s="10" t="str">
        <f t="shared" si="8"/>
        <v>2013Melanoma - C43 FemaleNon-MāoriRate</v>
      </c>
      <c r="B540" s="10">
        <v>2013</v>
      </c>
      <c r="C540" s="38" t="s">
        <v>278</v>
      </c>
      <c r="D540" s="38" t="s">
        <v>0</v>
      </c>
      <c r="E540" s="38" t="s">
        <v>50</v>
      </c>
      <c r="F540" s="38">
        <v>39.043734052086101</v>
      </c>
    </row>
    <row r="541" spans="1:6">
      <c r="A541" s="10" t="str">
        <f t="shared" si="8"/>
        <v>2013Melanoma - C43 MaleAllEthRate</v>
      </c>
      <c r="B541" s="10">
        <v>2013</v>
      </c>
      <c r="C541" s="38" t="s">
        <v>278</v>
      </c>
      <c r="D541" s="38" t="s">
        <v>1</v>
      </c>
      <c r="E541" s="38" t="s">
        <v>32</v>
      </c>
      <c r="F541" s="38">
        <v>39.390021742767999</v>
      </c>
    </row>
    <row r="542" spans="1:6">
      <c r="A542" s="10" t="str">
        <f t="shared" si="8"/>
        <v>2013Melanoma - C43 MaleMāoriRate</v>
      </c>
      <c r="B542" s="10">
        <v>2013</v>
      </c>
      <c r="C542" s="38" t="s">
        <v>278</v>
      </c>
      <c r="D542" s="38" t="s">
        <v>1</v>
      </c>
      <c r="E542" s="38" t="s">
        <v>49</v>
      </c>
      <c r="F542" s="38">
        <v>6.12287472360702</v>
      </c>
    </row>
    <row r="543" spans="1:6">
      <c r="A543" s="10" t="str">
        <f t="shared" si="8"/>
        <v>2013Melanoma - C43 MaleNon-MāoriRate</v>
      </c>
      <c r="B543" s="10">
        <v>2013</v>
      </c>
      <c r="C543" s="38" t="s">
        <v>278</v>
      </c>
      <c r="D543" s="38" t="s">
        <v>1</v>
      </c>
      <c r="E543" s="38" t="s">
        <v>50</v>
      </c>
      <c r="F543" s="38">
        <v>42.492415098267003</v>
      </c>
    </row>
    <row r="544" spans="1:6">
      <c r="A544" s="10" t="str">
        <f t="shared" si="8"/>
        <v>2004Non-hodgkin lymphoma - C82–C85 AllSexAllEthRate</v>
      </c>
      <c r="B544" s="10">
        <v>2004</v>
      </c>
      <c r="C544" s="38" t="s">
        <v>279</v>
      </c>
      <c r="D544" s="38" t="s">
        <v>4</v>
      </c>
      <c r="E544" s="38" t="s">
        <v>32</v>
      </c>
      <c r="F544" s="38">
        <v>12.276815190742999</v>
      </c>
    </row>
    <row r="545" spans="1:6">
      <c r="A545" s="10" t="str">
        <f t="shared" si="8"/>
        <v>2004Non-hodgkin lymphoma - C82–C85 AllSexMāoriRate</v>
      </c>
      <c r="B545" s="10">
        <v>2004</v>
      </c>
      <c r="C545" s="38" t="s">
        <v>279</v>
      </c>
      <c r="D545" s="38" t="s">
        <v>4</v>
      </c>
      <c r="E545" s="38" t="s">
        <v>49</v>
      </c>
      <c r="F545" s="38">
        <v>8.5541592123059207</v>
      </c>
    </row>
    <row r="546" spans="1:6">
      <c r="A546" s="10" t="str">
        <f t="shared" si="8"/>
        <v>2004Non-hodgkin lymphoma - C82–C85 AllSexNon-MāoriRate</v>
      </c>
      <c r="B546" s="10">
        <v>2004</v>
      </c>
      <c r="C546" s="38" t="s">
        <v>279</v>
      </c>
      <c r="D546" s="38" t="s">
        <v>4</v>
      </c>
      <c r="E546" s="38" t="s">
        <v>50</v>
      </c>
      <c r="F546" s="38">
        <v>12.6210741014135</v>
      </c>
    </row>
    <row r="547" spans="1:6">
      <c r="A547" s="10" t="str">
        <f t="shared" si="8"/>
        <v>2004Non-hodgkin lymphoma - C82–C85 FemaleAllEthRate</v>
      </c>
      <c r="B547" s="10">
        <v>2004</v>
      </c>
      <c r="C547" s="38" t="s">
        <v>279</v>
      </c>
      <c r="D547" s="38" t="s">
        <v>0</v>
      </c>
      <c r="E547" s="38" t="s">
        <v>32</v>
      </c>
      <c r="F547" s="38">
        <v>10.482424508474899</v>
      </c>
    </row>
    <row r="548" spans="1:6">
      <c r="A548" s="10" t="str">
        <f t="shared" si="8"/>
        <v>2004Non-hodgkin lymphoma - C82–C85 FemaleMāoriRate</v>
      </c>
      <c r="B548" s="10">
        <v>2004</v>
      </c>
      <c r="C548" s="38" t="s">
        <v>279</v>
      </c>
      <c r="D548" s="38" t="s">
        <v>0</v>
      </c>
      <c r="E548" s="38" t="s">
        <v>49</v>
      </c>
      <c r="F548" s="38">
        <v>5.9471704539471704</v>
      </c>
    </row>
    <row r="549" spans="1:6">
      <c r="A549" s="10" t="str">
        <f t="shared" si="8"/>
        <v>2004Non-hodgkin lymphoma - C82–C85 FemaleNon-MāoriRate</v>
      </c>
      <c r="B549" s="10">
        <v>2004</v>
      </c>
      <c r="C549" s="38" t="s">
        <v>279</v>
      </c>
      <c r="D549" s="38" t="s">
        <v>0</v>
      </c>
      <c r="E549" s="38" t="s">
        <v>50</v>
      </c>
      <c r="F549" s="38">
        <v>10.867452482009201</v>
      </c>
    </row>
    <row r="550" spans="1:6">
      <c r="A550" s="10" t="str">
        <f t="shared" si="8"/>
        <v>2004Non-hodgkin lymphoma - C82–C85 MaleAllEthRate</v>
      </c>
      <c r="B550" s="10">
        <v>2004</v>
      </c>
      <c r="C550" s="38" t="s">
        <v>279</v>
      </c>
      <c r="D550" s="38" t="s">
        <v>1</v>
      </c>
      <c r="E550" s="38" t="s">
        <v>32</v>
      </c>
      <c r="F550" s="38">
        <v>14.328045608690401</v>
      </c>
    </row>
    <row r="551" spans="1:6">
      <c r="A551" s="10" t="str">
        <f t="shared" si="8"/>
        <v>2004Non-hodgkin lymphoma - C82–C85 MaleMāoriRate</v>
      </c>
      <c r="B551" s="10">
        <v>2004</v>
      </c>
      <c r="C551" s="38" t="s">
        <v>279</v>
      </c>
      <c r="D551" s="38" t="s">
        <v>1</v>
      </c>
      <c r="E551" s="38" t="s">
        <v>49</v>
      </c>
      <c r="F551" s="38">
        <v>11.502549274339099</v>
      </c>
    </row>
    <row r="552" spans="1:6">
      <c r="A552" s="10" t="str">
        <f t="shared" si="8"/>
        <v>2004Non-hodgkin lymphoma - C82–C85 MaleNon-MāoriRate</v>
      </c>
      <c r="B552" s="10">
        <v>2004</v>
      </c>
      <c r="C552" s="38" t="s">
        <v>279</v>
      </c>
      <c r="D552" s="38" t="s">
        <v>1</v>
      </c>
      <c r="E552" s="38" t="s">
        <v>50</v>
      </c>
      <c r="F552" s="38">
        <v>14.6218420896111</v>
      </c>
    </row>
    <row r="553" spans="1:6">
      <c r="A553" s="10" t="str">
        <f t="shared" si="8"/>
        <v>2005Non-hodgkin lymphoma - C82–C85 AllSexAllEthRate</v>
      </c>
      <c r="B553" s="10">
        <v>2005</v>
      </c>
      <c r="C553" s="38" t="s">
        <v>279</v>
      </c>
      <c r="D553" s="38" t="s">
        <v>4</v>
      </c>
      <c r="E553" s="38" t="s">
        <v>32</v>
      </c>
      <c r="F553" s="38">
        <v>12.554448166795</v>
      </c>
    </row>
    <row r="554" spans="1:6">
      <c r="A554" s="10" t="str">
        <f t="shared" si="8"/>
        <v>2005Non-hodgkin lymphoma - C82–C85 AllSexMāoriRate</v>
      </c>
      <c r="B554" s="10">
        <v>2005</v>
      </c>
      <c r="C554" s="38" t="s">
        <v>279</v>
      </c>
      <c r="D554" s="38" t="s">
        <v>4</v>
      </c>
      <c r="E554" s="38" t="s">
        <v>49</v>
      </c>
      <c r="F554" s="38">
        <v>9.5188522817418093</v>
      </c>
    </row>
    <row r="555" spans="1:6">
      <c r="A555" s="10" t="str">
        <f t="shared" si="8"/>
        <v>2005Non-hodgkin lymphoma - C82–C85 AllSexNon-MāoriRate</v>
      </c>
      <c r="B555" s="10">
        <v>2005</v>
      </c>
      <c r="C555" s="38" t="s">
        <v>279</v>
      </c>
      <c r="D555" s="38" t="s">
        <v>4</v>
      </c>
      <c r="E555" s="38" t="s">
        <v>50</v>
      </c>
      <c r="F555" s="38">
        <v>12.7211294466368</v>
      </c>
    </row>
    <row r="556" spans="1:6">
      <c r="A556" s="10" t="str">
        <f t="shared" si="8"/>
        <v>2005Non-hodgkin lymphoma - C82–C85 FemaleAllEthRate</v>
      </c>
      <c r="B556" s="10">
        <v>2005</v>
      </c>
      <c r="C556" s="38" t="s">
        <v>279</v>
      </c>
      <c r="D556" s="38" t="s">
        <v>0</v>
      </c>
      <c r="E556" s="38" t="s">
        <v>32</v>
      </c>
      <c r="F556" s="38">
        <v>10.434208860014699</v>
      </c>
    </row>
    <row r="557" spans="1:6">
      <c r="A557" s="10" t="str">
        <f t="shared" si="8"/>
        <v>2005Non-hodgkin lymphoma - C82–C85 FemaleMāoriRate</v>
      </c>
      <c r="B557" s="10">
        <v>2005</v>
      </c>
      <c r="C557" s="38" t="s">
        <v>279</v>
      </c>
      <c r="D557" s="38" t="s">
        <v>0</v>
      </c>
      <c r="E557" s="38" t="s">
        <v>49</v>
      </c>
      <c r="F557" s="38">
        <v>6.6261925143649796</v>
      </c>
    </row>
    <row r="558" spans="1:6">
      <c r="A558" s="10" t="str">
        <f t="shared" si="8"/>
        <v>2005Non-hodgkin lymphoma - C82–C85 FemaleNon-MāoriRate</v>
      </c>
      <c r="B558" s="10">
        <v>2005</v>
      </c>
      <c r="C558" s="38" t="s">
        <v>279</v>
      </c>
      <c r="D558" s="38" t="s">
        <v>0</v>
      </c>
      <c r="E558" s="38" t="s">
        <v>50</v>
      </c>
      <c r="F558" s="38">
        <v>10.6380659519525</v>
      </c>
    </row>
    <row r="559" spans="1:6">
      <c r="A559" s="10" t="str">
        <f t="shared" si="8"/>
        <v>2005Non-hodgkin lymphoma - C82–C85 MaleAllEthRate</v>
      </c>
      <c r="B559" s="10">
        <v>2005</v>
      </c>
      <c r="C559" s="38" t="s">
        <v>279</v>
      </c>
      <c r="D559" s="38" t="s">
        <v>1</v>
      </c>
      <c r="E559" s="38" t="s">
        <v>32</v>
      </c>
      <c r="F559" s="38">
        <v>14.917130941582201</v>
      </c>
    </row>
    <row r="560" spans="1:6">
      <c r="A560" s="10" t="str">
        <f t="shared" si="8"/>
        <v>2005Non-hodgkin lymphoma - C82–C85 MaleMāoriRate</v>
      </c>
      <c r="B560" s="10">
        <v>2005</v>
      </c>
      <c r="C560" s="38" t="s">
        <v>279</v>
      </c>
      <c r="D560" s="38" t="s">
        <v>1</v>
      </c>
      <c r="E560" s="38" t="s">
        <v>49</v>
      </c>
      <c r="F560" s="38">
        <v>13.852598558493</v>
      </c>
    </row>
    <row r="561" spans="1:6">
      <c r="A561" s="10" t="str">
        <f t="shared" si="8"/>
        <v>2005Non-hodgkin lymphoma - C82–C85 MaleNon-MāoriRate</v>
      </c>
      <c r="B561" s="10">
        <v>2005</v>
      </c>
      <c r="C561" s="38" t="s">
        <v>279</v>
      </c>
      <c r="D561" s="38" t="s">
        <v>1</v>
      </c>
      <c r="E561" s="38" t="s">
        <v>50</v>
      </c>
      <c r="F561" s="38">
        <v>15.0160607080422</v>
      </c>
    </row>
    <row r="562" spans="1:6">
      <c r="A562" s="10" t="str">
        <f t="shared" si="8"/>
        <v>2006Non-hodgkin lymphoma - C82–C85 AllSexAllEthRate</v>
      </c>
      <c r="B562" s="10">
        <v>2006</v>
      </c>
      <c r="C562" s="38" t="s">
        <v>279</v>
      </c>
      <c r="D562" s="38" t="s">
        <v>4</v>
      </c>
      <c r="E562" s="38" t="s">
        <v>32</v>
      </c>
      <c r="F562" s="38">
        <v>12.6931521055457</v>
      </c>
    </row>
    <row r="563" spans="1:6">
      <c r="A563" s="10" t="str">
        <f t="shared" si="8"/>
        <v>2006Non-hodgkin lymphoma - C82–C85 AllSexMāoriRate</v>
      </c>
      <c r="B563" s="10">
        <v>2006</v>
      </c>
      <c r="C563" s="38" t="s">
        <v>279</v>
      </c>
      <c r="D563" s="38" t="s">
        <v>4</v>
      </c>
      <c r="E563" s="38" t="s">
        <v>49</v>
      </c>
      <c r="F563" s="38">
        <v>10.9402379442451</v>
      </c>
    </row>
    <row r="564" spans="1:6">
      <c r="A564" s="10" t="str">
        <f t="shared" si="8"/>
        <v>2006Non-hodgkin lymphoma - C82–C85 AllSexNon-MāoriRate</v>
      </c>
      <c r="B564" s="10">
        <v>2006</v>
      </c>
      <c r="C564" s="38" t="s">
        <v>279</v>
      </c>
      <c r="D564" s="38" t="s">
        <v>4</v>
      </c>
      <c r="E564" s="38" t="s">
        <v>50</v>
      </c>
      <c r="F564" s="38">
        <v>12.9374480963672</v>
      </c>
    </row>
    <row r="565" spans="1:6">
      <c r="A565" s="10" t="str">
        <f t="shared" si="8"/>
        <v>2006Non-hodgkin lymphoma - C82–C85 FemaleAllEthRate</v>
      </c>
      <c r="B565" s="10">
        <v>2006</v>
      </c>
      <c r="C565" s="38" t="s">
        <v>279</v>
      </c>
      <c r="D565" s="38" t="s">
        <v>0</v>
      </c>
      <c r="E565" s="38" t="s">
        <v>32</v>
      </c>
      <c r="F565" s="38">
        <v>10.104199855702801</v>
      </c>
    </row>
    <row r="566" spans="1:6">
      <c r="A566" s="10" t="str">
        <f t="shared" si="8"/>
        <v>2006Non-hodgkin lymphoma - C82–C85 FemaleMāoriRate</v>
      </c>
      <c r="B566" s="10">
        <v>2006</v>
      </c>
      <c r="C566" s="38" t="s">
        <v>279</v>
      </c>
      <c r="D566" s="38" t="s">
        <v>0</v>
      </c>
      <c r="E566" s="38" t="s">
        <v>49</v>
      </c>
      <c r="F566" s="38">
        <v>8.5120740471601906</v>
      </c>
    </row>
    <row r="567" spans="1:6">
      <c r="A567" s="10" t="str">
        <f t="shared" si="8"/>
        <v>2006Non-hodgkin lymphoma - C82–C85 FemaleNon-MāoriRate</v>
      </c>
      <c r="B567" s="10">
        <v>2006</v>
      </c>
      <c r="C567" s="38" t="s">
        <v>279</v>
      </c>
      <c r="D567" s="38" t="s">
        <v>0</v>
      </c>
      <c r="E567" s="38" t="s">
        <v>50</v>
      </c>
      <c r="F567" s="38">
        <v>10.284286028341</v>
      </c>
    </row>
    <row r="568" spans="1:6">
      <c r="A568" s="10" t="str">
        <f t="shared" si="8"/>
        <v>2006Non-hodgkin lymphoma - C82–C85 MaleAllEthRate</v>
      </c>
      <c r="B568" s="10">
        <v>2006</v>
      </c>
      <c r="C568" s="38" t="s">
        <v>279</v>
      </c>
      <c r="D568" s="38" t="s">
        <v>1</v>
      </c>
      <c r="E568" s="38" t="s">
        <v>32</v>
      </c>
      <c r="F568" s="38">
        <v>15.575050066382699</v>
      </c>
    </row>
    <row r="569" spans="1:6">
      <c r="A569" s="10" t="str">
        <f t="shared" si="8"/>
        <v>2006Non-hodgkin lymphoma - C82–C85 MaleMāoriRate</v>
      </c>
      <c r="B569" s="10">
        <v>2006</v>
      </c>
      <c r="C569" s="38" t="s">
        <v>279</v>
      </c>
      <c r="D569" s="38" t="s">
        <v>1</v>
      </c>
      <c r="E569" s="38" t="s">
        <v>49</v>
      </c>
      <c r="F569" s="38">
        <v>14.1385251924751</v>
      </c>
    </row>
    <row r="570" spans="1:6">
      <c r="A570" s="10" t="str">
        <f t="shared" si="8"/>
        <v>2006Non-hodgkin lymphoma - C82–C85 MaleNon-MāoriRate</v>
      </c>
      <c r="B570" s="10">
        <v>2006</v>
      </c>
      <c r="C570" s="38" t="s">
        <v>279</v>
      </c>
      <c r="D570" s="38" t="s">
        <v>1</v>
      </c>
      <c r="E570" s="38" t="s">
        <v>50</v>
      </c>
      <c r="F570" s="38">
        <v>15.8600218244815</v>
      </c>
    </row>
    <row r="571" spans="1:6">
      <c r="A571" s="10" t="str">
        <f t="shared" si="8"/>
        <v>2007Non-hodgkin lymphoma - C82–C85 AllSexAllEthRate</v>
      </c>
      <c r="B571" s="10">
        <v>2007</v>
      </c>
      <c r="C571" s="38" t="s">
        <v>279</v>
      </c>
      <c r="D571" s="38" t="s">
        <v>4</v>
      </c>
      <c r="E571" s="38" t="s">
        <v>32</v>
      </c>
      <c r="F571" s="38">
        <v>12.1925904299433</v>
      </c>
    </row>
    <row r="572" spans="1:6">
      <c r="A572" s="10" t="str">
        <f t="shared" si="8"/>
        <v>2007Non-hodgkin lymphoma - C82–C85 AllSexMāoriRate</v>
      </c>
      <c r="B572" s="10">
        <v>2007</v>
      </c>
      <c r="C572" s="38" t="s">
        <v>279</v>
      </c>
      <c r="D572" s="38" t="s">
        <v>4</v>
      </c>
      <c r="E572" s="38" t="s">
        <v>49</v>
      </c>
      <c r="F572" s="38">
        <v>11.3875581433668</v>
      </c>
    </row>
    <row r="573" spans="1:6">
      <c r="A573" s="10" t="str">
        <f t="shared" si="8"/>
        <v>2007Non-hodgkin lymphoma - C82–C85 AllSexNon-MāoriRate</v>
      </c>
      <c r="B573" s="10">
        <v>2007</v>
      </c>
      <c r="C573" s="38" t="s">
        <v>279</v>
      </c>
      <c r="D573" s="38" t="s">
        <v>4</v>
      </c>
      <c r="E573" s="38" t="s">
        <v>50</v>
      </c>
      <c r="F573" s="38">
        <v>12.2580298962006</v>
      </c>
    </row>
    <row r="574" spans="1:6">
      <c r="A574" s="10" t="str">
        <f t="shared" si="8"/>
        <v>2007Non-hodgkin lymphoma - C82–C85 FemaleAllEthRate</v>
      </c>
      <c r="B574" s="10">
        <v>2007</v>
      </c>
      <c r="C574" s="38" t="s">
        <v>279</v>
      </c>
      <c r="D574" s="38" t="s">
        <v>0</v>
      </c>
      <c r="E574" s="38" t="s">
        <v>32</v>
      </c>
      <c r="F574" s="38">
        <v>10.7640162181057</v>
      </c>
    </row>
    <row r="575" spans="1:6">
      <c r="A575" s="10" t="str">
        <f t="shared" si="8"/>
        <v>2007Non-hodgkin lymphoma - C82–C85 FemaleMāoriRate</v>
      </c>
      <c r="B575" s="10">
        <v>2007</v>
      </c>
      <c r="C575" s="38" t="s">
        <v>279</v>
      </c>
      <c r="D575" s="38" t="s">
        <v>0</v>
      </c>
      <c r="E575" s="38" t="s">
        <v>49</v>
      </c>
      <c r="F575" s="38">
        <v>9.5555231835213803</v>
      </c>
    </row>
    <row r="576" spans="1:6">
      <c r="A576" s="10" t="str">
        <f t="shared" si="8"/>
        <v>2007Non-hodgkin lymphoma - C82–C85 FemaleNon-MāoriRate</v>
      </c>
      <c r="B576" s="10">
        <v>2007</v>
      </c>
      <c r="C576" s="38" t="s">
        <v>279</v>
      </c>
      <c r="D576" s="38" t="s">
        <v>0</v>
      </c>
      <c r="E576" s="38" t="s">
        <v>50</v>
      </c>
      <c r="F576" s="38">
        <v>10.936148456683901</v>
      </c>
    </row>
    <row r="577" spans="1:6">
      <c r="A577" s="10" t="str">
        <f t="shared" si="8"/>
        <v>2007Non-hodgkin lymphoma - C82–C85 MaleAllEthRate</v>
      </c>
      <c r="B577" s="10">
        <v>2007</v>
      </c>
      <c r="C577" s="38" t="s">
        <v>279</v>
      </c>
      <c r="D577" s="38" t="s">
        <v>1</v>
      </c>
      <c r="E577" s="38" t="s">
        <v>32</v>
      </c>
      <c r="F577" s="38">
        <v>13.806648417253101</v>
      </c>
    </row>
    <row r="578" spans="1:6">
      <c r="A578" s="10" t="str">
        <f t="shared" si="8"/>
        <v>2007Non-hodgkin lymphoma - C82–C85 MaleMāoriRate</v>
      </c>
      <c r="B578" s="10">
        <v>2007</v>
      </c>
      <c r="C578" s="38" t="s">
        <v>279</v>
      </c>
      <c r="D578" s="38" t="s">
        <v>1</v>
      </c>
      <c r="E578" s="38" t="s">
        <v>49</v>
      </c>
      <c r="F578" s="38">
        <v>12.6502532288241</v>
      </c>
    </row>
    <row r="579" spans="1:6">
      <c r="A579" s="10" t="str">
        <f t="shared" si="8"/>
        <v>2007Non-hodgkin lymphoma - C82–C85 MaleNon-MāoriRate</v>
      </c>
      <c r="B579" s="10">
        <v>2007</v>
      </c>
      <c r="C579" s="38" t="s">
        <v>279</v>
      </c>
      <c r="D579" s="38" t="s">
        <v>1</v>
      </c>
      <c r="E579" s="38" t="s">
        <v>50</v>
      </c>
      <c r="F579" s="38">
        <v>13.773244239620601</v>
      </c>
    </row>
    <row r="580" spans="1:6">
      <c r="A580" s="10" t="str">
        <f t="shared" si="8"/>
        <v>2008Non-hodgkin lymphoma - C82–C85 AllSexAllEthRate</v>
      </c>
      <c r="B580" s="10">
        <v>2008</v>
      </c>
      <c r="C580" s="38" t="s">
        <v>279</v>
      </c>
      <c r="D580" s="38" t="s">
        <v>4</v>
      </c>
      <c r="E580" s="38" t="s">
        <v>32</v>
      </c>
      <c r="F580" s="38">
        <v>13.286530563455599</v>
      </c>
    </row>
    <row r="581" spans="1:6">
      <c r="A581" s="10" t="str">
        <f t="shared" ref="A581:A644" si="9">B581&amp;C581&amp;D581&amp;E581&amp;$F$3</f>
        <v>2008Non-hodgkin lymphoma - C82–C85 AllSexMāoriRate</v>
      </c>
      <c r="B581" s="10">
        <v>2008</v>
      </c>
      <c r="C581" s="38" t="s">
        <v>279</v>
      </c>
      <c r="D581" s="38" t="s">
        <v>4</v>
      </c>
      <c r="E581" s="38" t="s">
        <v>49</v>
      </c>
      <c r="F581" s="38">
        <v>11.8073339318224</v>
      </c>
    </row>
    <row r="582" spans="1:6">
      <c r="A582" s="10" t="str">
        <f t="shared" si="9"/>
        <v>2008Non-hodgkin lymphoma - C82–C85 AllSexNon-MāoriRate</v>
      </c>
      <c r="B582" s="10">
        <v>2008</v>
      </c>
      <c r="C582" s="38" t="s">
        <v>279</v>
      </c>
      <c r="D582" s="38" t="s">
        <v>4</v>
      </c>
      <c r="E582" s="38" t="s">
        <v>50</v>
      </c>
      <c r="F582" s="38">
        <v>13.5020901464021</v>
      </c>
    </row>
    <row r="583" spans="1:6">
      <c r="A583" s="10" t="str">
        <f t="shared" si="9"/>
        <v>2008Non-hodgkin lymphoma - C82–C85 FemaleAllEthRate</v>
      </c>
      <c r="B583" s="10">
        <v>2008</v>
      </c>
      <c r="C583" s="38" t="s">
        <v>279</v>
      </c>
      <c r="D583" s="38" t="s">
        <v>0</v>
      </c>
      <c r="E583" s="38" t="s">
        <v>32</v>
      </c>
      <c r="F583" s="38">
        <v>11.322137610154099</v>
      </c>
    </row>
    <row r="584" spans="1:6">
      <c r="A584" s="10" t="str">
        <f t="shared" si="9"/>
        <v>2008Non-hodgkin lymphoma - C82–C85 FemaleMāoriRate</v>
      </c>
      <c r="B584" s="10">
        <v>2008</v>
      </c>
      <c r="C584" s="38" t="s">
        <v>279</v>
      </c>
      <c r="D584" s="38" t="s">
        <v>0</v>
      </c>
      <c r="E584" s="38" t="s">
        <v>49</v>
      </c>
      <c r="F584" s="38">
        <v>9.7842729478880095</v>
      </c>
    </row>
    <row r="585" spans="1:6">
      <c r="A585" s="10" t="str">
        <f t="shared" si="9"/>
        <v>2008Non-hodgkin lymphoma - C82–C85 FemaleNon-MāoriRate</v>
      </c>
      <c r="B585" s="10">
        <v>2008</v>
      </c>
      <c r="C585" s="38" t="s">
        <v>279</v>
      </c>
      <c r="D585" s="38" t="s">
        <v>0</v>
      </c>
      <c r="E585" s="38" t="s">
        <v>50</v>
      </c>
      <c r="F585" s="38">
        <v>11.559714237224799</v>
      </c>
    </row>
    <row r="586" spans="1:6">
      <c r="A586" s="10" t="str">
        <f t="shared" si="9"/>
        <v>2008Non-hodgkin lymphoma - C82–C85 MaleAllEthRate</v>
      </c>
      <c r="B586" s="10">
        <v>2008</v>
      </c>
      <c r="C586" s="38" t="s">
        <v>279</v>
      </c>
      <c r="D586" s="38" t="s">
        <v>1</v>
      </c>
      <c r="E586" s="38" t="s">
        <v>32</v>
      </c>
      <c r="F586" s="38">
        <v>15.4976714505783</v>
      </c>
    </row>
    <row r="587" spans="1:6">
      <c r="A587" s="10" t="str">
        <f t="shared" si="9"/>
        <v>2008Non-hodgkin lymphoma - C82–C85 MaleMāoriRate</v>
      </c>
      <c r="B587" s="10">
        <v>2008</v>
      </c>
      <c r="C587" s="38" t="s">
        <v>279</v>
      </c>
      <c r="D587" s="38" t="s">
        <v>1</v>
      </c>
      <c r="E587" s="38" t="s">
        <v>49</v>
      </c>
      <c r="F587" s="38">
        <v>13.468082619323299</v>
      </c>
    </row>
    <row r="588" spans="1:6">
      <c r="A588" s="10" t="str">
        <f t="shared" si="9"/>
        <v>2008Non-hodgkin lymphoma - C82–C85 MaleNon-MāoriRate</v>
      </c>
      <c r="B588" s="10">
        <v>2008</v>
      </c>
      <c r="C588" s="38" t="s">
        <v>279</v>
      </c>
      <c r="D588" s="38" t="s">
        <v>1</v>
      </c>
      <c r="E588" s="38" t="s">
        <v>50</v>
      </c>
      <c r="F588" s="38">
        <v>15.6956074861983</v>
      </c>
    </row>
    <row r="589" spans="1:6">
      <c r="A589" s="10" t="str">
        <f t="shared" si="9"/>
        <v>2009Non-hodgkin lymphoma - C82–C85 AllSexAllEthRate</v>
      </c>
      <c r="B589" s="10">
        <v>2009</v>
      </c>
      <c r="C589" s="38" t="s">
        <v>279</v>
      </c>
      <c r="D589" s="38" t="s">
        <v>4</v>
      </c>
      <c r="E589" s="38" t="s">
        <v>32</v>
      </c>
      <c r="F589" s="38">
        <v>12.955225991388099</v>
      </c>
    </row>
    <row r="590" spans="1:6">
      <c r="A590" s="10" t="str">
        <f t="shared" si="9"/>
        <v>2009Non-hodgkin lymphoma - C82–C85 AllSexMāoriRate</v>
      </c>
      <c r="B590" s="10">
        <v>2009</v>
      </c>
      <c r="C590" s="38" t="s">
        <v>279</v>
      </c>
      <c r="D590" s="38" t="s">
        <v>4</v>
      </c>
      <c r="E590" s="38" t="s">
        <v>49</v>
      </c>
      <c r="F590" s="38">
        <v>13.3775815512418</v>
      </c>
    </row>
    <row r="591" spans="1:6">
      <c r="A591" s="10" t="str">
        <f t="shared" si="9"/>
        <v>2009Non-hodgkin lymphoma - C82–C85 AllSexNon-MāoriRate</v>
      </c>
      <c r="B591" s="10">
        <v>2009</v>
      </c>
      <c r="C591" s="38" t="s">
        <v>279</v>
      </c>
      <c r="D591" s="38" t="s">
        <v>4</v>
      </c>
      <c r="E591" s="38" t="s">
        <v>50</v>
      </c>
      <c r="F591" s="38">
        <v>12.7877774701301</v>
      </c>
    </row>
    <row r="592" spans="1:6">
      <c r="A592" s="10" t="str">
        <f t="shared" si="9"/>
        <v>2009Non-hodgkin lymphoma - C82–C85 FemaleAllEthRate</v>
      </c>
      <c r="B592" s="10">
        <v>2009</v>
      </c>
      <c r="C592" s="38" t="s">
        <v>279</v>
      </c>
      <c r="D592" s="38" t="s">
        <v>0</v>
      </c>
      <c r="E592" s="38" t="s">
        <v>32</v>
      </c>
      <c r="F592" s="38">
        <v>10.184135945919101</v>
      </c>
    </row>
    <row r="593" spans="1:6">
      <c r="A593" s="10" t="str">
        <f t="shared" si="9"/>
        <v>2009Non-hodgkin lymphoma - C82–C85 FemaleMāoriRate</v>
      </c>
      <c r="B593" s="10">
        <v>2009</v>
      </c>
      <c r="C593" s="38" t="s">
        <v>279</v>
      </c>
      <c r="D593" s="38" t="s">
        <v>0</v>
      </c>
      <c r="E593" s="38" t="s">
        <v>49</v>
      </c>
      <c r="F593" s="38">
        <v>11.005820578289301</v>
      </c>
    </row>
    <row r="594" spans="1:6">
      <c r="A594" s="10" t="str">
        <f t="shared" si="9"/>
        <v>2009Non-hodgkin lymphoma - C82–C85 FemaleNon-MāoriRate</v>
      </c>
      <c r="B594" s="10">
        <v>2009</v>
      </c>
      <c r="C594" s="38" t="s">
        <v>279</v>
      </c>
      <c r="D594" s="38" t="s">
        <v>0</v>
      </c>
      <c r="E594" s="38" t="s">
        <v>50</v>
      </c>
      <c r="F594" s="38">
        <v>10.061934696711999</v>
      </c>
    </row>
    <row r="595" spans="1:6">
      <c r="A595" s="10" t="str">
        <f t="shared" si="9"/>
        <v>2009Non-hodgkin lymphoma - C82–C85 MaleAllEthRate</v>
      </c>
      <c r="B595" s="10">
        <v>2009</v>
      </c>
      <c r="C595" s="38" t="s">
        <v>279</v>
      </c>
      <c r="D595" s="38" t="s">
        <v>1</v>
      </c>
      <c r="E595" s="38" t="s">
        <v>32</v>
      </c>
      <c r="F595" s="38">
        <v>16.010440455794502</v>
      </c>
    </row>
    <row r="596" spans="1:6">
      <c r="A596" s="10" t="str">
        <f t="shared" si="9"/>
        <v>2009Non-hodgkin lymphoma - C82–C85 MaleMāoriRate</v>
      </c>
      <c r="B596" s="10">
        <v>2009</v>
      </c>
      <c r="C596" s="38" t="s">
        <v>279</v>
      </c>
      <c r="D596" s="38" t="s">
        <v>1</v>
      </c>
      <c r="E596" s="38" t="s">
        <v>49</v>
      </c>
      <c r="F596" s="38">
        <v>15.837708440925599</v>
      </c>
    </row>
    <row r="597" spans="1:6">
      <c r="A597" s="10" t="str">
        <f t="shared" si="9"/>
        <v>2009Non-hodgkin lymphoma - C82–C85 MaleNon-MāoriRate</v>
      </c>
      <c r="B597" s="10">
        <v>2009</v>
      </c>
      <c r="C597" s="38" t="s">
        <v>279</v>
      </c>
      <c r="D597" s="38" t="s">
        <v>1</v>
      </c>
      <c r="E597" s="38" t="s">
        <v>50</v>
      </c>
      <c r="F597" s="38">
        <v>15.784629816689</v>
      </c>
    </row>
    <row r="598" spans="1:6">
      <c r="A598" s="10" t="str">
        <f t="shared" si="9"/>
        <v>2010Non-hodgkin lymphoma - C82–C85 AllSexAllEthRate</v>
      </c>
      <c r="B598" s="10">
        <v>2010</v>
      </c>
      <c r="C598" s="38" t="s">
        <v>279</v>
      </c>
      <c r="D598" s="38" t="s">
        <v>4</v>
      </c>
      <c r="E598" s="38" t="s">
        <v>32</v>
      </c>
      <c r="F598" s="38">
        <v>12.6769175344927</v>
      </c>
    </row>
    <row r="599" spans="1:6">
      <c r="A599" s="10" t="str">
        <f t="shared" si="9"/>
        <v>2010Non-hodgkin lymphoma - C82–C85 AllSexMāoriRate</v>
      </c>
      <c r="B599" s="10">
        <v>2010</v>
      </c>
      <c r="C599" s="38" t="s">
        <v>279</v>
      </c>
      <c r="D599" s="38" t="s">
        <v>4</v>
      </c>
      <c r="E599" s="38" t="s">
        <v>49</v>
      </c>
      <c r="F599" s="38">
        <v>10.729428531899799</v>
      </c>
    </row>
    <row r="600" spans="1:6">
      <c r="A600" s="10" t="str">
        <f t="shared" si="9"/>
        <v>2010Non-hodgkin lymphoma - C82–C85 AllSexNon-MāoriRate</v>
      </c>
      <c r="B600" s="10">
        <v>2010</v>
      </c>
      <c r="C600" s="38" t="s">
        <v>279</v>
      </c>
      <c r="D600" s="38" t="s">
        <v>4</v>
      </c>
      <c r="E600" s="38" t="s">
        <v>50</v>
      </c>
      <c r="F600" s="38">
        <v>12.8954874782288</v>
      </c>
    </row>
    <row r="601" spans="1:6">
      <c r="A601" s="10" t="str">
        <f t="shared" si="9"/>
        <v>2010Non-hodgkin lymphoma - C82–C85 FemaleAllEthRate</v>
      </c>
      <c r="B601" s="10">
        <v>2010</v>
      </c>
      <c r="C601" s="38" t="s">
        <v>279</v>
      </c>
      <c r="D601" s="38" t="s">
        <v>0</v>
      </c>
      <c r="E601" s="38" t="s">
        <v>32</v>
      </c>
      <c r="F601" s="38">
        <v>10.281849728119001</v>
      </c>
    </row>
    <row r="602" spans="1:6">
      <c r="A602" s="10" t="str">
        <f t="shared" si="9"/>
        <v>2010Non-hodgkin lymphoma - C82–C85 FemaleMāoriRate</v>
      </c>
      <c r="B602" s="10">
        <v>2010</v>
      </c>
      <c r="C602" s="38" t="s">
        <v>279</v>
      </c>
      <c r="D602" s="38" t="s">
        <v>0</v>
      </c>
      <c r="E602" s="38" t="s">
        <v>49</v>
      </c>
      <c r="F602" s="38">
        <v>8.3729003941041906</v>
      </c>
    </row>
    <row r="603" spans="1:6">
      <c r="A603" s="10" t="str">
        <f t="shared" si="9"/>
        <v>2010Non-hodgkin lymphoma - C82–C85 FemaleNon-MāoriRate</v>
      </c>
      <c r="B603" s="10">
        <v>2010</v>
      </c>
      <c r="C603" s="38" t="s">
        <v>279</v>
      </c>
      <c r="D603" s="38" t="s">
        <v>0</v>
      </c>
      <c r="E603" s="38" t="s">
        <v>50</v>
      </c>
      <c r="F603" s="38">
        <v>10.548526828658799</v>
      </c>
    </row>
    <row r="604" spans="1:6">
      <c r="A604" s="10" t="str">
        <f t="shared" si="9"/>
        <v>2010Non-hodgkin lymphoma - C82–C85 MaleAllEthRate</v>
      </c>
      <c r="B604" s="10">
        <v>2010</v>
      </c>
      <c r="C604" s="38" t="s">
        <v>279</v>
      </c>
      <c r="D604" s="38" t="s">
        <v>1</v>
      </c>
      <c r="E604" s="38" t="s">
        <v>32</v>
      </c>
      <c r="F604" s="38">
        <v>15.3811132632534</v>
      </c>
    </row>
    <row r="605" spans="1:6">
      <c r="A605" s="10" t="str">
        <f t="shared" si="9"/>
        <v>2010Non-hodgkin lymphoma - C82–C85 MaleMāoriRate</v>
      </c>
      <c r="B605" s="10">
        <v>2010</v>
      </c>
      <c r="C605" s="38" t="s">
        <v>279</v>
      </c>
      <c r="D605" s="38" t="s">
        <v>1</v>
      </c>
      <c r="E605" s="38" t="s">
        <v>49</v>
      </c>
      <c r="F605" s="38">
        <v>13.348335822368</v>
      </c>
    </row>
    <row r="606" spans="1:6">
      <c r="A606" s="10" t="str">
        <f t="shared" si="9"/>
        <v>2010Non-hodgkin lymphoma - C82–C85 MaleNon-MāoriRate</v>
      </c>
      <c r="B606" s="10">
        <v>2010</v>
      </c>
      <c r="C606" s="38" t="s">
        <v>279</v>
      </c>
      <c r="D606" s="38" t="s">
        <v>1</v>
      </c>
      <c r="E606" s="38" t="s">
        <v>50</v>
      </c>
      <c r="F606" s="38">
        <v>15.545122437954699</v>
      </c>
    </row>
    <row r="607" spans="1:6">
      <c r="A607" s="10" t="str">
        <f t="shared" si="9"/>
        <v>2011Non-hodgkin lymphoma - C82–C85 AllSexAllEthRate</v>
      </c>
      <c r="B607" s="10">
        <v>2011</v>
      </c>
      <c r="C607" s="38" t="s">
        <v>279</v>
      </c>
      <c r="D607" s="38" t="s">
        <v>4</v>
      </c>
      <c r="E607" s="38" t="s">
        <v>32</v>
      </c>
      <c r="F607" s="38">
        <v>11.623736211287399</v>
      </c>
    </row>
    <row r="608" spans="1:6">
      <c r="A608" s="10" t="str">
        <f t="shared" si="9"/>
        <v>2011Non-hodgkin lymphoma - C82–C85 AllSexMāoriRate</v>
      </c>
      <c r="B608" s="10">
        <v>2011</v>
      </c>
      <c r="C608" s="38" t="s">
        <v>279</v>
      </c>
      <c r="D608" s="38" t="s">
        <v>4</v>
      </c>
      <c r="E608" s="38" t="s">
        <v>49</v>
      </c>
      <c r="F608" s="38">
        <v>12.851269196796</v>
      </c>
    </row>
    <row r="609" spans="1:6">
      <c r="A609" s="10" t="str">
        <f t="shared" si="9"/>
        <v>2011Non-hodgkin lymphoma - C82–C85 AllSexNon-MāoriRate</v>
      </c>
      <c r="B609" s="10">
        <v>2011</v>
      </c>
      <c r="C609" s="38" t="s">
        <v>279</v>
      </c>
      <c r="D609" s="38" t="s">
        <v>4</v>
      </c>
      <c r="E609" s="38" t="s">
        <v>50</v>
      </c>
      <c r="F609" s="38">
        <v>11.597560263710999</v>
      </c>
    </row>
    <row r="610" spans="1:6">
      <c r="A610" s="10" t="str">
        <f t="shared" si="9"/>
        <v>2011Non-hodgkin lymphoma - C82–C85 FemaleAllEthRate</v>
      </c>
      <c r="B610" s="10">
        <v>2011</v>
      </c>
      <c r="C610" s="38" t="s">
        <v>279</v>
      </c>
      <c r="D610" s="38" t="s">
        <v>0</v>
      </c>
      <c r="E610" s="38" t="s">
        <v>32</v>
      </c>
      <c r="F610" s="38">
        <v>10.5542650498002</v>
      </c>
    </row>
    <row r="611" spans="1:6">
      <c r="A611" s="10" t="str">
        <f t="shared" si="9"/>
        <v>2011Non-hodgkin lymphoma - C82–C85 FemaleMāoriRate</v>
      </c>
      <c r="B611" s="10">
        <v>2011</v>
      </c>
      <c r="C611" s="38" t="s">
        <v>279</v>
      </c>
      <c r="D611" s="38" t="s">
        <v>0</v>
      </c>
      <c r="E611" s="38" t="s">
        <v>49</v>
      </c>
      <c r="F611" s="38">
        <v>10.0925836444189</v>
      </c>
    </row>
    <row r="612" spans="1:6">
      <c r="A612" s="10" t="str">
        <f t="shared" si="9"/>
        <v>2011Non-hodgkin lymphoma - C82–C85 FemaleNon-MāoriRate</v>
      </c>
      <c r="B612" s="10">
        <v>2011</v>
      </c>
      <c r="C612" s="38" t="s">
        <v>279</v>
      </c>
      <c r="D612" s="38" t="s">
        <v>0</v>
      </c>
      <c r="E612" s="38" t="s">
        <v>50</v>
      </c>
      <c r="F612" s="38">
        <v>10.6465561062055</v>
      </c>
    </row>
    <row r="613" spans="1:6">
      <c r="A613" s="10" t="str">
        <f t="shared" si="9"/>
        <v>2011Non-hodgkin lymphoma - C82–C85 MaleAllEthRate</v>
      </c>
      <c r="B613" s="10">
        <v>2011</v>
      </c>
      <c r="C613" s="38" t="s">
        <v>279</v>
      </c>
      <c r="D613" s="38" t="s">
        <v>1</v>
      </c>
      <c r="E613" s="38" t="s">
        <v>32</v>
      </c>
      <c r="F613" s="38">
        <v>12.9250289469121</v>
      </c>
    </row>
    <row r="614" spans="1:6">
      <c r="A614" s="10" t="str">
        <f t="shared" si="9"/>
        <v>2011Non-hodgkin lymphoma - C82–C85 MaleMāoriRate</v>
      </c>
      <c r="B614" s="10">
        <v>2011</v>
      </c>
      <c r="C614" s="38" t="s">
        <v>279</v>
      </c>
      <c r="D614" s="38" t="s">
        <v>1</v>
      </c>
      <c r="E614" s="38" t="s">
        <v>49</v>
      </c>
      <c r="F614" s="38">
        <v>16.593290050381</v>
      </c>
    </row>
    <row r="615" spans="1:6">
      <c r="A615" s="10" t="str">
        <f t="shared" si="9"/>
        <v>2011Non-hodgkin lymphoma - C82–C85 MaleNon-MāoriRate</v>
      </c>
      <c r="B615" s="10">
        <v>2011</v>
      </c>
      <c r="C615" s="38" t="s">
        <v>279</v>
      </c>
      <c r="D615" s="38" t="s">
        <v>1</v>
      </c>
      <c r="E615" s="38" t="s">
        <v>50</v>
      </c>
      <c r="F615" s="38">
        <v>12.7508586462965</v>
      </c>
    </row>
    <row r="616" spans="1:6">
      <c r="A616" s="10" t="str">
        <f t="shared" si="9"/>
        <v>2012Non-hodgkin lymphoma - C82–C85 AllSexAllEthRate</v>
      </c>
      <c r="B616" s="10">
        <v>2012</v>
      </c>
      <c r="C616" s="38" t="s">
        <v>279</v>
      </c>
      <c r="D616" s="38" t="s">
        <v>4</v>
      </c>
      <c r="E616" s="38" t="s">
        <v>32</v>
      </c>
      <c r="F616" s="38">
        <v>11.4930135713483</v>
      </c>
    </row>
    <row r="617" spans="1:6">
      <c r="A617" s="10" t="str">
        <f t="shared" si="9"/>
        <v>2012Non-hodgkin lymphoma - C82–C85 AllSexMāoriRate</v>
      </c>
      <c r="B617" s="10">
        <v>2012</v>
      </c>
      <c r="C617" s="38" t="s">
        <v>279</v>
      </c>
      <c r="D617" s="38" t="s">
        <v>4</v>
      </c>
      <c r="E617" s="38" t="s">
        <v>49</v>
      </c>
      <c r="F617" s="38">
        <v>11.144026378426901</v>
      </c>
    </row>
    <row r="618" spans="1:6">
      <c r="A618" s="10" t="str">
        <f t="shared" si="9"/>
        <v>2012Non-hodgkin lymphoma - C82–C85 AllSexNon-MāoriRate</v>
      </c>
      <c r="B618" s="10">
        <v>2012</v>
      </c>
      <c r="C618" s="38" t="s">
        <v>279</v>
      </c>
      <c r="D618" s="38" t="s">
        <v>4</v>
      </c>
      <c r="E618" s="38" t="s">
        <v>50</v>
      </c>
      <c r="F618" s="38">
        <v>11.442419424551099</v>
      </c>
    </row>
    <row r="619" spans="1:6">
      <c r="A619" s="10" t="str">
        <f t="shared" si="9"/>
        <v>2012Non-hodgkin lymphoma - C82–C85 FemaleAllEthRate</v>
      </c>
      <c r="B619" s="10">
        <v>2012</v>
      </c>
      <c r="C619" s="38" t="s">
        <v>279</v>
      </c>
      <c r="D619" s="38" t="s">
        <v>0</v>
      </c>
      <c r="E619" s="38" t="s">
        <v>32</v>
      </c>
      <c r="F619" s="38">
        <v>9.2996494207065901</v>
      </c>
    </row>
    <row r="620" spans="1:6">
      <c r="A620" s="10" t="str">
        <f t="shared" si="9"/>
        <v>2012Non-hodgkin lymphoma - C82–C85 FemaleMāoriRate</v>
      </c>
      <c r="B620" s="10">
        <v>2012</v>
      </c>
      <c r="C620" s="38" t="s">
        <v>279</v>
      </c>
      <c r="D620" s="38" t="s">
        <v>0</v>
      </c>
      <c r="E620" s="38" t="s">
        <v>49</v>
      </c>
      <c r="F620" s="38">
        <v>10.5580368737843</v>
      </c>
    </row>
    <row r="621" spans="1:6">
      <c r="A621" s="10" t="str">
        <f t="shared" si="9"/>
        <v>2012Non-hodgkin lymphoma - C82–C85 FemaleNon-MāoriRate</v>
      </c>
      <c r="B621" s="10">
        <v>2012</v>
      </c>
      <c r="C621" s="38" t="s">
        <v>279</v>
      </c>
      <c r="D621" s="38" t="s">
        <v>0</v>
      </c>
      <c r="E621" s="38" t="s">
        <v>50</v>
      </c>
      <c r="F621" s="38">
        <v>9.1452796235944191</v>
      </c>
    </row>
    <row r="622" spans="1:6">
      <c r="A622" s="10" t="str">
        <f t="shared" si="9"/>
        <v>2012Non-hodgkin lymphoma - C82–C85 MaleAllEthRate</v>
      </c>
      <c r="B622" s="10">
        <v>2012</v>
      </c>
      <c r="C622" s="38" t="s">
        <v>279</v>
      </c>
      <c r="D622" s="38" t="s">
        <v>1</v>
      </c>
      <c r="E622" s="38" t="s">
        <v>32</v>
      </c>
      <c r="F622" s="38">
        <v>14.042366819264601</v>
      </c>
    </row>
    <row r="623" spans="1:6">
      <c r="A623" s="10" t="str">
        <f t="shared" si="9"/>
        <v>2012Non-hodgkin lymphoma - C82–C85 MaleMāoriRate</v>
      </c>
      <c r="B623" s="10">
        <v>2012</v>
      </c>
      <c r="C623" s="38" t="s">
        <v>279</v>
      </c>
      <c r="D623" s="38" t="s">
        <v>1</v>
      </c>
      <c r="E623" s="38" t="s">
        <v>49</v>
      </c>
      <c r="F623" s="38">
        <v>11.8814669952804</v>
      </c>
    </row>
    <row r="624" spans="1:6">
      <c r="A624" s="10" t="str">
        <f t="shared" si="9"/>
        <v>2012Non-hodgkin lymphoma - C82–C85 MaleNon-MāoriRate</v>
      </c>
      <c r="B624" s="10">
        <v>2012</v>
      </c>
      <c r="C624" s="38" t="s">
        <v>279</v>
      </c>
      <c r="D624" s="38" t="s">
        <v>1</v>
      </c>
      <c r="E624" s="38" t="s">
        <v>50</v>
      </c>
      <c r="F624" s="38">
        <v>14.0940871005809</v>
      </c>
    </row>
    <row r="625" spans="1:6">
      <c r="A625" s="10" t="str">
        <f t="shared" si="9"/>
        <v>2013Non-hodgkin lymphoma - C82–C85 AllSexAllEthRate</v>
      </c>
      <c r="B625" s="10">
        <v>2013</v>
      </c>
      <c r="C625" s="38" t="s">
        <v>279</v>
      </c>
      <c r="D625" s="38" t="s">
        <v>4</v>
      </c>
      <c r="E625" s="38" t="s">
        <v>32</v>
      </c>
      <c r="F625" s="38">
        <v>11.622579897101801</v>
      </c>
    </row>
    <row r="626" spans="1:6">
      <c r="A626" s="10" t="str">
        <f t="shared" si="9"/>
        <v>2013Non-hodgkin lymphoma - C82–C85 AllSexMāoriRate</v>
      </c>
      <c r="B626" s="10">
        <v>2013</v>
      </c>
      <c r="C626" s="38" t="s">
        <v>279</v>
      </c>
      <c r="D626" s="38" t="s">
        <v>4</v>
      </c>
      <c r="E626" s="38" t="s">
        <v>49</v>
      </c>
      <c r="F626" s="38">
        <v>9.4911962055907892</v>
      </c>
    </row>
    <row r="627" spans="1:6">
      <c r="A627" s="10" t="str">
        <f t="shared" si="9"/>
        <v>2013Non-hodgkin lymphoma - C82–C85 AllSexNon-MāoriRate</v>
      </c>
      <c r="B627" s="10">
        <v>2013</v>
      </c>
      <c r="C627" s="38" t="s">
        <v>279</v>
      </c>
      <c r="D627" s="38" t="s">
        <v>4</v>
      </c>
      <c r="E627" s="38" t="s">
        <v>50</v>
      </c>
      <c r="F627" s="38">
        <v>11.890865964604901</v>
      </c>
    </row>
    <row r="628" spans="1:6">
      <c r="A628" s="10" t="str">
        <f t="shared" si="9"/>
        <v>2013Non-hodgkin lymphoma - C82–C85 FemaleAllEthRate</v>
      </c>
      <c r="B628" s="10">
        <v>2013</v>
      </c>
      <c r="C628" s="38" t="s">
        <v>279</v>
      </c>
      <c r="D628" s="38" t="s">
        <v>0</v>
      </c>
      <c r="E628" s="38" t="s">
        <v>32</v>
      </c>
      <c r="F628" s="38">
        <v>9.0230808646382403</v>
      </c>
    </row>
    <row r="629" spans="1:6">
      <c r="A629" s="10" t="str">
        <f t="shared" si="9"/>
        <v>2013Non-hodgkin lymphoma - C82–C85 FemaleMāoriRate</v>
      </c>
      <c r="B629" s="10">
        <v>2013</v>
      </c>
      <c r="C629" s="38" t="s">
        <v>279</v>
      </c>
      <c r="D629" s="38" t="s">
        <v>0</v>
      </c>
      <c r="E629" s="38" t="s">
        <v>49</v>
      </c>
      <c r="F629" s="38">
        <v>6.2958183200148197</v>
      </c>
    </row>
    <row r="630" spans="1:6">
      <c r="A630" s="10" t="str">
        <f t="shared" si="9"/>
        <v>2013Non-hodgkin lymphoma - C82–C85 FemaleNon-MāoriRate</v>
      </c>
      <c r="B630" s="10">
        <v>2013</v>
      </c>
      <c r="C630" s="38" t="s">
        <v>279</v>
      </c>
      <c r="D630" s="38" t="s">
        <v>0</v>
      </c>
      <c r="E630" s="38" t="s">
        <v>50</v>
      </c>
      <c r="F630" s="38">
        <v>9.3508689094051505</v>
      </c>
    </row>
    <row r="631" spans="1:6">
      <c r="A631" s="10" t="str">
        <f t="shared" si="9"/>
        <v>2013Non-hodgkin lymphoma - C82–C85 MaleAllEthRate</v>
      </c>
      <c r="B631" s="10">
        <v>2013</v>
      </c>
      <c r="C631" s="38" t="s">
        <v>279</v>
      </c>
      <c r="D631" s="38" t="s">
        <v>1</v>
      </c>
      <c r="E631" s="38" t="s">
        <v>32</v>
      </c>
      <c r="F631" s="38">
        <v>14.5859284509602</v>
      </c>
    </row>
    <row r="632" spans="1:6">
      <c r="A632" s="10" t="str">
        <f t="shared" si="9"/>
        <v>2013Non-hodgkin lymphoma - C82–C85 MaleMāoriRate</v>
      </c>
      <c r="B632" s="10">
        <v>2013</v>
      </c>
      <c r="C632" s="38" t="s">
        <v>279</v>
      </c>
      <c r="D632" s="38" t="s">
        <v>1</v>
      </c>
      <c r="E632" s="38" t="s">
        <v>49</v>
      </c>
      <c r="F632" s="38">
        <v>13.4504024567856</v>
      </c>
    </row>
    <row r="633" spans="1:6">
      <c r="A633" s="10" t="str">
        <f t="shared" si="9"/>
        <v>2013Non-hodgkin lymphoma - C82–C85 MaleNon-MāoriRate</v>
      </c>
      <c r="B633" s="10">
        <v>2013</v>
      </c>
      <c r="C633" s="38" t="s">
        <v>279</v>
      </c>
      <c r="D633" s="38" t="s">
        <v>1</v>
      </c>
      <c r="E633" s="38" t="s">
        <v>50</v>
      </c>
      <c r="F633" s="38">
        <v>14.777950533677499</v>
      </c>
    </row>
    <row r="634" spans="1:6">
      <c r="A634" s="10" t="str">
        <f t="shared" si="9"/>
        <v>2004Pancreas - C25 AllSexAllEthRate</v>
      </c>
      <c r="B634" s="10">
        <v>2004</v>
      </c>
      <c r="C634" s="38" t="s">
        <v>280</v>
      </c>
      <c r="D634" s="38" t="s">
        <v>4</v>
      </c>
      <c r="E634" s="38" t="s">
        <v>32</v>
      </c>
      <c r="F634" s="38">
        <v>6.4019414174359301</v>
      </c>
    </row>
    <row r="635" spans="1:6">
      <c r="A635" s="10" t="str">
        <f t="shared" si="9"/>
        <v>2004Pancreas - C25 AllSexMāoriRate</v>
      </c>
      <c r="B635" s="10">
        <v>2004</v>
      </c>
      <c r="C635" s="38" t="s">
        <v>280</v>
      </c>
      <c r="D635" s="38" t="s">
        <v>4</v>
      </c>
      <c r="E635" s="38" t="s">
        <v>49</v>
      </c>
      <c r="F635" s="38">
        <v>12.2139537861091</v>
      </c>
    </row>
    <row r="636" spans="1:6">
      <c r="A636" s="10" t="str">
        <f t="shared" si="9"/>
        <v>2004Pancreas - C25 AllSexNon-MāoriRate</v>
      </c>
      <c r="B636" s="10">
        <v>2004</v>
      </c>
      <c r="C636" s="38" t="s">
        <v>280</v>
      </c>
      <c r="D636" s="38" t="s">
        <v>4</v>
      </c>
      <c r="E636" s="38" t="s">
        <v>50</v>
      </c>
      <c r="F636" s="38">
        <v>5.9853251324040704</v>
      </c>
    </row>
    <row r="637" spans="1:6">
      <c r="A637" s="10" t="str">
        <f t="shared" si="9"/>
        <v>2004Pancreas - C25 FemaleAllEthRate</v>
      </c>
      <c r="B637" s="10">
        <v>2004</v>
      </c>
      <c r="C637" s="38" t="s">
        <v>280</v>
      </c>
      <c r="D637" s="38" t="s">
        <v>0</v>
      </c>
      <c r="E637" s="38" t="s">
        <v>32</v>
      </c>
      <c r="F637" s="38">
        <v>5.6973998418230698</v>
      </c>
    </row>
    <row r="638" spans="1:6">
      <c r="A638" s="10" t="str">
        <f t="shared" si="9"/>
        <v>2004Pancreas - C25 FemaleMāoriRate</v>
      </c>
      <c r="B638" s="10">
        <v>2004</v>
      </c>
      <c r="C638" s="38" t="s">
        <v>280</v>
      </c>
      <c r="D638" s="38" t="s">
        <v>0</v>
      </c>
      <c r="E638" s="38" t="s">
        <v>49</v>
      </c>
      <c r="F638" s="38">
        <v>12.2551410122185</v>
      </c>
    </row>
    <row r="639" spans="1:6">
      <c r="A639" s="10" t="str">
        <f t="shared" si="9"/>
        <v>2004Pancreas - C25 FemaleNon-MāoriRate</v>
      </c>
      <c r="B639" s="10">
        <v>2004</v>
      </c>
      <c r="C639" s="38" t="s">
        <v>280</v>
      </c>
      <c r="D639" s="38" t="s">
        <v>0</v>
      </c>
      <c r="E639" s="38" t="s">
        <v>50</v>
      </c>
      <c r="F639" s="38">
        <v>5.2662858132900503</v>
      </c>
    </row>
    <row r="640" spans="1:6">
      <c r="A640" s="10" t="str">
        <f t="shared" si="9"/>
        <v>2004Pancreas - C25 MaleAllEthRate</v>
      </c>
      <c r="B640" s="10">
        <v>2004</v>
      </c>
      <c r="C640" s="38" t="s">
        <v>280</v>
      </c>
      <c r="D640" s="38" t="s">
        <v>1</v>
      </c>
      <c r="E640" s="38" t="s">
        <v>32</v>
      </c>
      <c r="F640" s="38">
        <v>7.0910480856316704</v>
      </c>
    </row>
    <row r="641" spans="1:6">
      <c r="A641" s="10" t="str">
        <f t="shared" si="9"/>
        <v>2004Pancreas - C25 MaleMāoriRate</v>
      </c>
      <c r="B641" s="10">
        <v>2004</v>
      </c>
      <c r="C641" s="38" t="s">
        <v>280</v>
      </c>
      <c r="D641" s="38" t="s">
        <v>1</v>
      </c>
      <c r="E641" s="38" t="s">
        <v>49</v>
      </c>
      <c r="F641" s="38">
        <v>11.4188695811582</v>
      </c>
    </row>
    <row r="642" spans="1:6">
      <c r="A642" s="10" t="str">
        <f t="shared" si="9"/>
        <v>2004Pancreas - C25 MaleNon-MāoriRate</v>
      </c>
      <c r="B642" s="10">
        <v>2004</v>
      </c>
      <c r="C642" s="38" t="s">
        <v>280</v>
      </c>
      <c r="D642" s="38" t="s">
        <v>1</v>
      </c>
      <c r="E642" s="38" t="s">
        <v>50</v>
      </c>
      <c r="F642" s="38">
        <v>6.7033229001349204</v>
      </c>
    </row>
    <row r="643" spans="1:6">
      <c r="A643" s="10" t="str">
        <f t="shared" si="9"/>
        <v>2005Pancreas - C25 AllSexAllEthRate</v>
      </c>
      <c r="B643" s="10">
        <v>2005</v>
      </c>
      <c r="C643" s="38" t="s">
        <v>280</v>
      </c>
      <c r="D643" s="38" t="s">
        <v>4</v>
      </c>
      <c r="E643" s="38" t="s">
        <v>32</v>
      </c>
      <c r="F643" s="38">
        <v>6.8996282272596003</v>
      </c>
    </row>
    <row r="644" spans="1:6">
      <c r="A644" s="10" t="str">
        <f t="shared" si="9"/>
        <v>2005Pancreas - C25 AllSexMāoriRate</v>
      </c>
      <c r="B644" s="10">
        <v>2005</v>
      </c>
      <c r="C644" s="38" t="s">
        <v>280</v>
      </c>
      <c r="D644" s="38" t="s">
        <v>4</v>
      </c>
      <c r="E644" s="38" t="s">
        <v>49</v>
      </c>
      <c r="F644" s="38">
        <v>15.147620428456699</v>
      </c>
    </row>
    <row r="645" spans="1:6">
      <c r="A645" s="10" t="str">
        <f t="shared" ref="A645:A708" si="10">B645&amp;C645&amp;D645&amp;E645&amp;$F$3</f>
        <v>2005Pancreas - C25 AllSexNon-MāoriRate</v>
      </c>
      <c r="B645" s="10">
        <v>2005</v>
      </c>
      <c r="C645" s="38" t="s">
        <v>280</v>
      </c>
      <c r="D645" s="38" t="s">
        <v>4</v>
      </c>
      <c r="E645" s="38" t="s">
        <v>50</v>
      </c>
      <c r="F645" s="38">
        <v>6.3413550721434104</v>
      </c>
    </row>
    <row r="646" spans="1:6">
      <c r="A646" s="10" t="str">
        <f t="shared" si="10"/>
        <v>2005Pancreas - C25 FemaleAllEthRate</v>
      </c>
      <c r="B646" s="10">
        <v>2005</v>
      </c>
      <c r="C646" s="38" t="s">
        <v>280</v>
      </c>
      <c r="D646" s="38" t="s">
        <v>0</v>
      </c>
      <c r="E646" s="38" t="s">
        <v>32</v>
      </c>
      <c r="F646" s="38">
        <v>6.3853125469323304</v>
      </c>
    </row>
    <row r="647" spans="1:6">
      <c r="A647" s="10" t="str">
        <f t="shared" si="10"/>
        <v>2005Pancreas - C25 FemaleMāoriRate</v>
      </c>
      <c r="B647" s="10">
        <v>2005</v>
      </c>
      <c r="C647" s="38" t="s">
        <v>280</v>
      </c>
      <c r="D647" s="38" t="s">
        <v>0</v>
      </c>
      <c r="E647" s="38" t="s">
        <v>49</v>
      </c>
      <c r="F647" s="38">
        <v>16.762456202022499</v>
      </c>
    </row>
    <row r="648" spans="1:6">
      <c r="A648" s="10" t="str">
        <f t="shared" si="10"/>
        <v>2005Pancreas - C25 FemaleNon-MāoriRate</v>
      </c>
      <c r="B648" s="10">
        <v>2005</v>
      </c>
      <c r="C648" s="38" t="s">
        <v>280</v>
      </c>
      <c r="D648" s="38" t="s">
        <v>0</v>
      </c>
      <c r="E648" s="38" t="s">
        <v>50</v>
      </c>
      <c r="F648" s="38">
        <v>5.6977458836562596</v>
      </c>
    </row>
    <row r="649" spans="1:6">
      <c r="A649" s="10" t="str">
        <f t="shared" si="10"/>
        <v>2005Pancreas - C25 MaleAllEthRate</v>
      </c>
      <c r="B649" s="10">
        <v>2005</v>
      </c>
      <c r="C649" s="38" t="s">
        <v>280</v>
      </c>
      <c r="D649" s="38" t="s">
        <v>1</v>
      </c>
      <c r="E649" s="38" t="s">
        <v>32</v>
      </c>
      <c r="F649" s="38">
        <v>7.48375401934394</v>
      </c>
    </row>
    <row r="650" spans="1:6">
      <c r="A650" s="10" t="str">
        <f t="shared" si="10"/>
        <v>2005Pancreas - C25 MaleMāoriRate</v>
      </c>
      <c r="B650" s="10">
        <v>2005</v>
      </c>
      <c r="C650" s="38" t="s">
        <v>280</v>
      </c>
      <c r="D650" s="38" t="s">
        <v>1</v>
      </c>
      <c r="E650" s="38" t="s">
        <v>49</v>
      </c>
      <c r="F650" s="38">
        <v>12.225207852883701</v>
      </c>
    </row>
    <row r="651" spans="1:6">
      <c r="A651" s="10" t="str">
        <f t="shared" si="10"/>
        <v>2005Pancreas - C25 MaleNon-MāoriRate</v>
      </c>
      <c r="B651" s="10">
        <v>2005</v>
      </c>
      <c r="C651" s="38" t="s">
        <v>280</v>
      </c>
      <c r="D651" s="38" t="s">
        <v>1</v>
      </c>
      <c r="E651" s="38" t="s">
        <v>50</v>
      </c>
      <c r="F651" s="38">
        <v>7.0850954091921698</v>
      </c>
    </row>
    <row r="652" spans="1:6">
      <c r="A652" s="10" t="str">
        <f t="shared" si="10"/>
        <v>2006Pancreas - C25 AllSexAllEthRate</v>
      </c>
      <c r="B652" s="10">
        <v>2006</v>
      </c>
      <c r="C652" s="38" t="s">
        <v>280</v>
      </c>
      <c r="D652" s="38" t="s">
        <v>4</v>
      </c>
      <c r="E652" s="38" t="s">
        <v>32</v>
      </c>
      <c r="F652" s="38">
        <v>6.3271416903995901</v>
      </c>
    </row>
    <row r="653" spans="1:6">
      <c r="A653" s="10" t="str">
        <f t="shared" si="10"/>
        <v>2006Pancreas - C25 AllSexMāoriRate</v>
      </c>
      <c r="B653" s="10">
        <v>2006</v>
      </c>
      <c r="C653" s="38" t="s">
        <v>280</v>
      </c>
      <c r="D653" s="38" t="s">
        <v>4</v>
      </c>
      <c r="E653" s="38" t="s">
        <v>49</v>
      </c>
      <c r="F653" s="38">
        <v>11.955812412481</v>
      </c>
    </row>
    <row r="654" spans="1:6">
      <c r="A654" s="10" t="str">
        <f t="shared" si="10"/>
        <v>2006Pancreas - C25 AllSexNon-MāoriRate</v>
      </c>
      <c r="B654" s="10">
        <v>2006</v>
      </c>
      <c r="C654" s="38" t="s">
        <v>280</v>
      </c>
      <c r="D654" s="38" t="s">
        <v>4</v>
      </c>
      <c r="E654" s="38" t="s">
        <v>50</v>
      </c>
      <c r="F654" s="38">
        <v>6.0241949903491001</v>
      </c>
    </row>
    <row r="655" spans="1:6">
      <c r="A655" s="10" t="str">
        <f t="shared" si="10"/>
        <v>2006Pancreas - C25 FemaleAllEthRate</v>
      </c>
      <c r="B655" s="10">
        <v>2006</v>
      </c>
      <c r="C655" s="38" t="s">
        <v>280</v>
      </c>
      <c r="D655" s="38" t="s">
        <v>0</v>
      </c>
      <c r="E655" s="38" t="s">
        <v>32</v>
      </c>
      <c r="F655" s="38">
        <v>6.0483652421490302</v>
      </c>
    </row>
    <row r="656" spans="1:6">
      <c r="A656" s="10" t="str">
        <f t="shared" si="10"/>
        <v>2006Pancreas - C25 FemaleMāoriRate</v>
      </c>
      <c r="B656" s="10">
        <v>2006</v>
      </c>
      <c r="C656" s="38" t="s">
        <v>280</v>
      </c>
      <c r="D656" s="38" t="s">
        <v>0</v>
      </c>
      <c r="E656" s="38" t="s">
        <v>49</v>
      </c>
      <c r="F656" s="38">
        <v>12.824821731481901</v>
      </c>
    </row>
    <row r="657" spans="1:6">
      <c r="A657" s="10" t="str">
        <f t="shared" si="10"/>
        <v>2006Pancreas - C25 FemaleNon-MāoriRate</v>
      </c>
      <c r="B657" s="10">
        <v>2006</v>
      </c>
      <c r="C657" s="38" t="s">
        <v>280</v>
      </c>
      <c r="D657" s="38" t="s">
        <v>0</v>
      </c>
      <c r="E657" s="38" t="s">
        <v>50</v>
      </c>
      <c r="F657" s="38">
        <v>5.6075402208112903</v>
      </c>
    </row>
    <row r="658" spans="1:6">
      <c r="A658" s="10" t="str">
        <f t="shared" si="10"/>
        <v>2006Pancreas - C25 MaleAllEthRate</v>
      </c>
      <c r="B658" s="10">
        <v>2006</v>
      </c>
      <c r="C658" s="38" t="s">
        <v>280</v>
      </c>
      <c r="D658" s="38" t="s">
        <v>1</v>
      </c>
      <c r="E658" s="38" t="s">
        <v>32</v>
      </c>
      <c r="F658" s="38">
        <v>6.4922819962840297</v>
      </c>
    </row>
    <row r="659" spans="1:6">
      <c r="A659" s="10" t="str">
        <f t="shared" si="10"/>
        <v>2006Pancreas - C25 MaleMāoriRate</v>
      </c>
      <c r="B659" s="10">
        <v>2006</v>
      </c>
      <c r="C659" s="38" t="s">
        <v>280</v>
      </c>
      <c r="D659" s="38" t="s">
        <v>1</v>
      </c>
      <c r="E659" s="38" t="s">
        <v>49</v>
      </c>
      <c r="F659" s="38">
        <v>11.1642811610854</v>
      </c>
    </row>
    <row r="660" spans="1:6">
      <c r="A660" s="10" t="str">
        <f t="shared" si="10"/>
        <v>2006Pancreas - C25 MaleNon-MāoriRate</v>
      </c>
      <c r="B660" s="10">
        <v>2006</v>
      </c>
      <c r="C660" s="38" t="s">
        <v>280</v>
      </c>
      <c r="D660" s="38" t="s">
        <v>1</v>
      </c>
      <c r="E660" s="38" t="s">
        <v>50</v>
      </c>
      <c r="F660" s="38">
        <v>6.3274101944304197</v>
      </c>
    </row>
    <row r="661" spans="1:6">
      <c r="A661" s="10" t="str">
        <f t="shared" si="10"/>
        <v>2007Pancreas - C25 AllSexAllEthRate</v>
      </c>
      <c r="B661" s="10">
        <v>2007</v>
      </c>
      <c r="C661" s="38" t="s">
        <v>280</v>
      </c>
      <c r="D661" s="38" t="s">
        <v>4</v>
      </c>
      <c r="E661" s="38" t="s">
        <v>32</v>
      </c>
      <c r="F661" s="38">
        <v>6.7113245405328597</v>
      </c>
    </row>
    <row r="662" spans="1:6">
      <c r="A662" s="10" t="str">
        <f t="shared" si="10"/>
        <v>2007Pancreas - C25 AllSexMāoriRate</v>
      </c>
      <c r="B662" s="10">
        <v>2007</v>
      </c>
      <c r="C662" s="38" t="s">
        <v>280</v>
      </c>
      <c r="D662" s="38" t="s">
        <v>4</v>
      </c>
      <c r="E662" s="38" t="s">
        <v>49</v>
      </c>
      <c r="F662" s="38">
        <v>9.7620908145318204</v>
      </c>
    </row>
    <row r="663" spans="1:6">
      <c r="A663" s="10" t="str">
        <f t="shared" si="10"/>
        <v>2007Pancreas - C25 AllSexNon-MāoriRate</v>
      </c>
      <c r="B663" s="10">
        <v>2007</v>
      </c>
      <c r="C663" s="38" t="s">
        <v>280</v>
      </c>
      <c r="D663" s="38" t="s">
        <v>4</v>
      </c>
      <c r="E663" s="38" t="s">
        <v>50</v>
      </c>
      <c r="F663" s="38">
        <v>6.4911571926817899</v>
      </c>
    </row>
    <row r="664" spans="1:6">
      <c r="A664" s="10" t="str">
        <f t="shared" si="10"/>
        <v>2007Pancreas - C25 FemaleAllEthRate</v>
      </c>
      <c r="B664" s="10">
        <v>2007</v>
      </c>
      <c r="C664" s="38" t="s">
        <v>280</v>
      </c>
      <c r="D664" s="38" t="s">
        <v>0</v>
      </c>
      <c r="E664" s="38" t="s">
        <v>32</v>
      </c>
      <c r="F664" s="38">
        <v>5.7553026717097602</v>
      </c>
    </row>
    <row r="665" spans="1:6">
      <c r="A665" s="10" t="str">
        <f t="shared" si="10"/>
        <v>2007Pancreas - C25 FemaleMāoriRate</v>
      </c>
      <c r="B665" s="10">
        <v>2007</v>
      </c>
      <c r="C665" s="38" t="s">
        <v>280</v>
      </c>
      <c r="D665" s="38" t="s">
        <v>0</v>
      </c>
      <c r="E665" s="38" t="s">
        <v>49</v>
      </c>
      <c r="F665" s="38">
        <v>7.9522564348432603</v>
      </c>
    </row>
    <row r="666" spans="1:6">
      <c r="A666" s="10" t="str">
        <f t="shared" si="10"/>
        <v>2007Pancreas - C25 FemaleNon-MāoriRate</v>
      </c>
      <c r="B666" s="10">
        <v>2007</v>
      </c>
      <c r="C666" s="38" t="s">
        <v>280</v>
      </c>
      <c r="D666" s="38" t="s">
        <v>0</v>
      </c>
      <c r="E666" s="38" t="s">
        <v>50</v>
      </c>
      <c r="F666" s="38">
        <v>5.5827217715259101</v>
      </c>
    </row>
    <row r="667" spans="1:6">
      <c r="A667" s="10" t="str">
        <f t="shared" si="10"/>
        <v>2007Pancreas - C25 MaleAllEthRate</v>
      </c>
      <c r="B667" s="10">
        <v>2007</v>
      </c>
      <c r="C667" s="38" t="s">
        <v>280</v>
      </c>
      <c r="D667" s="38" t="s">
        <v>1</v>
      </c>
      <c r="E667" s="38" t="s">
        <v>32</v>
      </c>
      <c r="F667" s="38">
        <v>7.8370286352825804</v>
      </c>
    </row>
    <row r="668" spans="1:6">
      <c r="A668" s="10" t="str">
        <f t="shared" si="10"/>
        <v>2007Pancreas - C25 MaleMāoriRate</v>
      </c>
      <c r="B668" s="10">
        <v>2007</v>
      </c>
      <c r="C668" s="38" t="s">
        <v>280</v>
      </c>
      <c r="D668" s="38" t="s">
        <v>1</v>
      </c>
      <c r="E668" s="38" t="s">
        <v>49</v>
      </c>
      <c r="F668" s="38">
        <v>11.6727073471815</v>
      </c>
    </row>
    <row r="669" spans="1:6">
      <c r="A669" s="10" t="str">
        <f t="shared" si="10"/>
        <v>2007Pancreas - C25 MaleNon-MāoriRate</v>
      </c>
      <c r="B669" s="10">
        <v>2007</v>
      </c>
      <c r="C669" s="38" t="s">
        <v>280</v>
      </c>
      <c r="D669" s="38" t="s">
        <v>1</v>
      </c>
      <c r="E669" s="38" t="s">
        <v>50</v>
      </c>
      <c r="F669" s="38">
        <v>7.5656954157802199</v>
      </c>
    </row>
    <row r="670" spans="1:6">
      <c r="A670" s="10" t="str">
        <f t="shared" si="10"/>
        <v>2008Pancreas - C25 AllSexAllEthRate</v>
      </c>
      <c r="B670" s="10">
        <v>2008</v>
      </c>
      <c r="C670" s="38" t="s">
        <v>280</v>
      </c>
      <c r="D670" s="38" t="s">
        <v>4</v>
      </c>
      <c r="E670" s="38" t="s">
        <v>32</v>
      </c>
      <c r="F670" s="38">
        <v>6.8702379260213799</v>
      </c>
    </row>
    <row r="671" spans="1:6">
      <c r="A671" s="10" t="str">
        <f t="shared" si="10"/>
        <v>2008Pancreas - C25 AllSexMāoriRate</v>
      </c>
      <c r="B671" s="10">
        <v>2008</v>
      </c>
      <c r="C671" s="38" t="s">
        <v>280</v>
      </c>
      <c r="D671" s="38" t="s">
        <v>4</v>
      </c>
      <c r="E671" s="38" t="s">
        <v>49</v>
      </c>
      <c r="F671" s="38">
        <v>13.492226921949801</v>
      </c>
    </row>
    <row r="672" spans="1:6">
      <c r="A672" s="10" t="str">
        <f t="shared" si="10"/>
        <v>2008Pancreas - C25 AllSexNon-MāoriRate</v>
      </c>
      <c r="B672" s="10">
        <v>2008</v>
      </c>
      <c r="C672" s="38" t="s">
        <v>280</v>
      </c>
      <c r="D672" s="38" t="s">
        <v>4</v>
      </c>
      <c r="E672" s="38" t="s">
        <v>50</v>
      </c>
      <c r="F672" s="38">
        <v>6.2839746698319896</v>
      </c>
    </row>
    <row r="673" spans="1:6">
      <c r="A673" s="10" t="str">
        <f t="shared" si="10"/>
        <v>2008Pancreas - C25 FemaleAllEthRate</v>
      </c>
      <c r="B673" s="10">
        <v>2008</v>
      </c>
      <c r="C673" s="38" t="s">
        <v>280</v>
      </c>
      <c r="D673" s="38" t="s">
        <v>0</v>
      </c>
      <c r="E673" s="38" t="s">
        <v>32</v>
      </c>
      <c r="F673" s="38">
        <v>6.4923464989583799</v>
      </c>
    </row>
    <row r="674" spans="1:6">
      <c r="A674" s="10" t="str">
        <f t="shared" si="10"/>
        <v>2008Pancreas - C25 FemaleMāoriRate</v>
      </c>
      <c r="B674" s="10">
        <v>2008</v>
      </c>
      <c r="C674" s="38" t="s">
        <v>280</v>
      </c>
      <c r="D674" s="38" t="s">
        <v>0</v>
      </c>
      <c r="E674" s="38" t="s">
        <v>49</v>
      </c>
      <c r="F674" s="38">
        <v>13.9746698773479</v>
      </c>
    </row>
    <row r="675" spans="1:6">
      <c r="A675" s="10" t="str">
        <f t="shared" si="10"/>
        <v>2008Pancreas - C25 FemaleNon-MāoriRate</v>
      </c>
      <c r="B675" s="10">
        <v>2008</v>
      </c>
      <c r="C675" s="38" t="s">
        <v>280</v>
      </c>
      <c r="D675" s="38" t="s">
        <v>0</v>
      </c>
      <c r="E675" s="38" t="s">
        <v>50</v>
      </c>
      <c r="F675" s="38">
        <v>5.8296545761234597</v>
      </c>
    </row>
    <row r="676" spans="1:6">
      <c r="A676" s="10" t="str">
        <f t="shared" si="10"/>
        <v>2008Pancreas - C25 MaleAllEthRate</v>
      </c>
      <c r="B676" s="10">
        <v>2008</v>
      </c>
      <c r="C676" s="38" t="s">
        <v>280</v>
      </c>
      <c r="D676" s="38" t="s">
        <v>1</v>
      </c>
      <c r="E676" s="38" t="s">
        <v>32</v>
      </c>
      <c r="F676" s="38">
        <v>7.28311076775302</v>
      </c>
    </row>
    <row r="677" spans="1:6">
      <c r="A677" s="10" t="str">
        <f t="shared" si="10"/>
        <v>2008Pancreas - C25 MaleMāoriRate</v>
      </c>
      <c r="B677" s="10">
        <v>2008</v>
      </c>
      <c r="C677" s="38" t="s">
        <v>280</v>
      </c>
      <c r="D677" s="38" t="s">
        <v>1</v>
      </c>
      <c r="E677" s="38" t="s">
        <v>49</v>
      </c>
      <c r="F677" s="38">
        <v>12.438455090388199</v>
      </c>
    </row>
    <row r="678" spans="1:6">
      <c r="A678" s="10" t="str">
        <f t="shared" si="10"/>
        <v>2008Pancreas - C25 MaleNon-MāoriRate</v>
      </c>
      <c r="B678" s="10">
        <v>2008</v>
      </c>
      <c r="C678" s="38" t="s">
        <v>280</v>
      </c>
      <c r="D678" s="38" t="s">
        <v>1</v>
      </c>
      <c r="E678" s="38" t="s">
        <v>50</v>
      </c>
      <c r="F678" s="38">
        <v>6.7925855932635004</v>
      </c>
    </row>
    <row r="679" spans="1:6">
      <c r="A679" s="10" t="str">
        <f t="shared" si="10"/>
        <v>2009Pancreas - C25 AllSexAllEthRate</v>
      </c>
      <c r="B679" s="10">
        <v>2009</v>
      </c>
      <c r="C679" s="38" t="s">
        <v>280</v>
      </c>
      <c r="D679" s="38" t="s">
        <v>4</v>
      </c>
      <c r="E679" s="38" t="s">
        <v>32</v>
      </c>
      <c r="F679" s="38">
        <v>7.1391235610976498</v>
      </c>
    </row>
    <row r="680" spans="1:6">
      <c r="A680" s="10" t="str">
        <f t="shared" si="10"/>
        <v>2009Pancreas - C25 AllSexMāoriRate</v>
      </c>
      <c r="B680" s="10">
        <v>2009</v>
      </c>
      <c r="C680" s="38" t="s">
        <v>280</v>
      </c>
      <c r="D680" s="38" t="s">
        <v>4</v>
      </c>
      <c r="E680" s="38" t="s">
        <v>49</v>
      </c>
      <c r="F680" s="38">
        <v>11.4397407088408</v>
      </c>
    </row>
    <row r="681" spans="1:6">
      <c r="A681" s="10" t="str">
        <f t="shared" si="10"/>
        <v>2009Pancreas - C25 AllSexNon-MāoriRate</v>
      </c>
      <c r="B681" s="10">
        <v>2009</v>
      </c>
      <c r="C681" s="38" t="s">
        <v>280</v>
      </c>
      <c r="D681" s="38" t="s">
        <v>4</v>
      </c>
      <c r="E681" s="38" t="s">
        <v>50</v>
      </c>
      <c r="F681" s="38">
        <v>6.7976513719218401</v>
      </c>
    </row>
    <row r="682" spans="1:6">
      <c r="A682" s="10" t="str">
        <f t="shared" si="10"/>
        <v>2009Pancreas - C25 FemaleAllEthRate</v>
      </c>
      <c r="B682" s="10">
        <v>2009</v>
      </c>
      <c r="C682" s="38" t="s">
        <v>280</v>
      </c>
      <c r="D682" s="38" t="s">
        <v>0</v>
      </c>
      <c r="E682" s="38" t="s">
        <v>32</v>
      </c>
      <c r="F682" s="38">
        <v>6.47898608710367</v>
      </c>
    </row>
    <row r="683" spans="1:6">
      <c r="A683" s="10" t="str">
        <f t="shared" si="10"/>
        <v>2009Pancreas - C25 FemaleMāoriRate</v>
      </c>
      <c r="B683" s="10">
        <v>2009</v>
      </c>
      <c r="C683" s="38" t="s">
        <v>280</v>
      </c>
      <c r="D683" s="38" t="s">
        <v>0</v>
      </c>
      <c r="E683" s="38" t="s">
        <v>49</v>
      </c>
      <c r="F683" s="38">
        <v>12.202099080482</v>
      </c>
    </row>
    <row r="684" spans="1:6">
      <c r="A684" s="10" t="str">
        <f t="shared" si="10"/>
        <v>2009Pancreas - C25 FemaleNon-MāoriRate</v>
      </c>
      <c r="B684" s="10">
        <v>2009</v>
      </c>
      <c r="C684" s="38" t="s">
        <v>280</v>
      </c>
      <c r="D684" s="38" t="s">
        <v>0</v>
      </c>
      <c r="E684" s="38" t="s">
        <v>50</v>
      </c>
      <c r="F684" s="38">
        <v>6.0636529823255003</v>
      </c>
    </row>
    <row r="685" spans="1:6">
      <c r="A685" s="10" t="str">
        <f t="shared" si="10"/>
        <v>2009Pancreas - C25 MaleAllEthRate</v>
      </c>
      <c r="B685" s="10">
        <v>2009</v>
      </c>
      <c r="C685" s="38" t="s">
        <v>280</v>
      </c>
      <c r="D685" s="38" t="s">
        <v>1</v>
      </c>
      <c r="E685" s="38" t="s">
        <v>32</v>
      </c>
      <c r="F685" s="38">
        <v>7.8352495201156298</v>
      </c>
    </row>
    <row r="686" spans="1:6">
      <c r="A686" s="10" t="str">
        <f t="shared" si="10"/>
        <v>2009Pancreas - C25 MaleMāoriRate</v>
      </c>
      <c r="B686" s="10">
        <v>2009</v>
      </c>
      <c r="C686" s="38" t="s">
        <v>280</v>
      </c>
      <c r="D686" s="38" t="s">
        <v>1</v>
      </c>
      <c r="E686" s="38" t="s">
        <v>49</v>
      </c>
      <c r="F686" s="38">
        <v>9.7491257418167194</v>
      </c>
    </row>
    <row r="687" spans="1:6">
      <c r="A687" s="10" t="str">
        <f t="shared" si="10"/>
        <v>2009Pancreas - C25 MaleNon-MāoriRate</v>
      </c>
      <c r="B687" s="10">
        <v>2009</v>
      </c>
      <c r="C687" s="38" t="s">
        <v>280</v>
      </c>
      <c r="D687" s="38" t="s">
        <v>1</v>
      </c>
      <c r="E687" s="38" t="s">
        <v>50</v>
      </c>
      <c r="F687" s="38">
        <v>7.5845568638835204</v>
      </c>
    </row>
    <row r="688" spans="1:6">
      <c r="A688" s="10" t="str">
        <f t="shared" si="10"/>
        <v>2010Pancreas - C25 AllSexAllEthRate</v>
      </c>
      <c r="B688" s="10">
        <v>2010</v>
      </c>
      <c r="C688" s="38" t="s">
        <v>280</v>
      </c>
      <c r="D688" s="38" t="s">
        <v>4</v>
      </c>
      <c r="E688" s="38" t="s">
        <v>32</v>
      </c>
      <c r="F688" s="38">
        <v>7.3407389152746401</v>
      </c>
    </row>
    <row r="689" spans="1:6">
      <c r="A689" s="10" t="str">
        <f t="shared" si="10"/>
        <v>2010Pancreas - C25 AllSexMāoriRate</v>
      </c>
      <c r="B689" s="10">
        <v>2010</v>
      </c>
      <c r="C689" s="38" t="s">
        <v>280</v>
      </c>
      <c r="D689" s="38" t="s">
        <v>4</v>
      </c>
      <c r="E689" s="38" t="s">
        <v>49</v>
      </c>
      <c r="F689" s="38">
        <v>11.241161293227499</v>
      </c>
    </row>
    <row r="690" spans="1:6">
      <c r="A690" s="10" t="str">
        <f t="shared" si="10"/>
        <v>2010Pancreas - C25 AllSexNon-MāoriRate</v>
      </c>
      <c r="B690" s="10">
        <v>2010</v>
      </c>
      <c r="C690" s="38" t="s">
        <v>280</v>
      </c>
      <c r="D690" s="38" t="s">
        <v>4</v>
      </c>
      <c r="E690" s="38" t="s">
        <v>50</v>
      </c>
      <c r="F690" s="38">
        <v>7.0035720481311197</v>
      </c>
    </row>
    <row r="691" spans="1:6">
      <c r="A691" s="10" t="str">
        <f t="shared" si="10"/>
        <v>2010Pancreas - C25 FemaleAllEthRate</v>
      </c>
      <c r="B691" s="10">
        <v>2010</v>
      </c>
      <c r="C691" s="38" t="s">
        <v>280</v>
      </c>
      <c r="D691" s="38" t="s">
        <v>0</v>
      </c>
      <c r="E691" s="38" t="s">
        <v>32</v>
      </c>
      <c r="F691" s="38">
        <v>6.3736118485076103</v>
      </c>
    </row>
    <row r="692" spans="1:6">
      <c r="A692" s="10" t="str">
        <f t="shared" si="10"/>
        <v>2010Pancreas - C25 FemaleMāoriRate</v>
      </c>
      <c r="B692" s="10">
        <v>2010</v>
      </c>
      <c r="C692" s="38" t="s">
        <v>280</v>
      </c>
      <c r="D692" s="38" t="s">
        <v>0</v>
      </c>
      <c r="E692" s="38" t="s">
        <v>49</v>
      </c>
      <c r="F692" s="38">
        <v>8.8866047245041404</v>
      </c>
    </row>
    <row r="693" spans="1:6">
      <c r="A693" s="10" t="str">
        <f t="shared" si="10"/>
        <v>2010Pancreas - C25 FemaleNon-MāoriRate</v>
      </c>
      <c r="B693" s="10">
        <v>2010</v>
      </c>
      <c r="C693" s="38" t="s">
        <v>280</v>
      </c>
      <c r="D693" s="38" t="s">
        <v>0</v>
      </c>
      <c r="E693" s="38" t="s">
        <v>50</v>
      </c>
      <c r="F693" s="38">
        <v>6.1780449231910399</v>
      </c>
    </row>
    <row r="694" spans="1:6">
      <c r="A694" s="10" t="str">
        <f t="shared" si="10"/>
        <v>2010Pancreas - C25 MaleAllEthRate</v>
      </c>
      <c r="B694" s="10">
        <v>2010</v>
      </c>
      <c r="C694" s="38" t="s">
        <v>280</v>
      </c>
      <c r="D694" s="38" t="s">
        <v>1</v>
      </c>
      <c r="E694" s="38" t="s">
        <v>32</v>
      </c>
      <c r="F694" s="38">
        <v>8.3770704902159494</v>
      </c>
    </row>
    <row r="695" spans="1:6">
      <c r="A695" s="10" t="str">
        <f t="shared" si="10"/>
        <v>2010Pancreas - C25 MaleMāoriRate</v>
      </c>
      <c r="B695" s="10">
        <v>2010</v>
      </c>
      <c r="C695" s="38" t="s">
        <v>280</v>
      </c>
      <c r="D695" s="38" t="s">
        <v>1</v>
      </c>
      <c r="E695" s="38" t="s">
        <v>49</v>
      </c>
      <c r="F695" s="38">
        <v>14.0074353019205</v>
      </c>
    </row>
    <row r="696" spans="1:6">
      <c r="A696" s="10" t="str">
        <f t="shared" si="10"/>
        <v>2010Pancreas - C25 MaleNon-MāoriRate</v>
      </c>
      <c r="B696" s="10">
        <v>2010</v>
      </c>
      <c r="C696" s="38" t="s">
        <v>280</v>
      </c>
      <c r="D696" s="38" t="s">
        <v>1</v>
      </c>
      <c r="E696" s="38" t="s">
        <v>50</v>
      </c>
      <c r="F696" s="38">
        <v>7.8833899431133601</v>
      </c>
    </row>
    <row r="697" spans="1:6">
      <c r="A697" s="10" t="str">
        <f t="shared" si="10"/>
        <v>2011Pancreas - C25 AllSexAllEthRate</v>
      </c>
      <c r="B697" s="10">
        <v>2011</v>
      </c>
      <c r="C697" s="38" t="s">
        <v>280</v>
      </c>
      <c r="D697" s="38" t="s">
        <v>4</v>
      </c>
      <c r="E697" s="38" t="s">
        <v>32</v>
      </c>
      <c r="F697" s="38">
        <v>6.5308173676806396</v>
      </c>
    </row>
    <row r="698" spans="1:6">
      <c r="A698" s="10" t="str">
        <f t="shared" si="10"/>
        <v>2011Pancreas - C25 AllSexMāoriRate</v>
      </c>
      <c r="B698" s="10">
        <v>2011</v>
      </c>
      <c r="C698" s="38" t="s">
        <v>280</v>
      </c>
      <c r="D698" s="38" t="s">
        <v>4</v>
      </c>
      <c r="E698" s="38" t="s">
        <v>49</v>
      </c>
      <c r="F698" s="38">
        <v>10.2812672219383</v>
      </c>
    </row>
    <row r="699" spans="1:6">
      <c r="A699" s="10" t="str">
        <f t="shared" si="10"/>
        <v>2011Pancreas - C25 AllSexNon-MāoriRate</v>
      </c>
      <c r="B699" s="10">
        <v>2011</v>
      </c>
      <c r="C699" s="38" t="s">
        <v>280</v>
      </c>
      <c r="D699" s="38" t="s">
        <v>4</v>
      </c>
      <c r="E699" s="38" t="s">
        <v>50</v>
      </c>
      <c r="F699" s="38">
        <v>6.2129878796597797</v>
      </c>
    </row>
    <row r="700" spans="1:6">
      <c r="A700" s="10" t="str">
        <f t="shared" si="10"/>
        <v>2011Pancreas - C25 FemaleAllEthRate</v>
      </c>
      <c r="B700" s="10">
        <v>2011</v>
      </c>
      <c r="C700" s="38" t="s">
        <v>280</v>
      </c>
      <c r="D700" s="38" t="s">
        <v>0</v>
      </c>
      <c r="E700" s="38" t="s">
        <v>32</v>
      </c>
      <c r="F700" s="38">
        <v>6.0906818249952899</v>
      </c>
    </row>
    <row r="701" spans="1:6">
      <c r="A701" s="10" t="str">
        <f t="shared" si="10"/>
        <v>2011Pancreas - C25 FemaleMāoriRate</v>
      </c>
      <c r="B701" s="10">
        <v>2011</v>
      </c>
      <c r="C701" s="38" t="s">
        <v>280</v>
      </c>
      <c r="D701" s="38" t="s">
        <v>0</v>
      </c>
      <c r="E701" s="38" t="s">
        <v>49</v>
      </c>
      <c r="F701" s="38">
        <v>11.113847357542401</v>
      </c>
    </row>
    <row r="702" spans="1:6">
      <c r="A702" s="10" t="str">
        <f t="shared" si="10"/>
        <v>2011Pancreas - C25 FemaleNon-MāoriRate</v>
      </c>
      <c r="B702" s="10">
        <v>2011</v>
      </c>
      <c r="C702" s="38" t="s">
        <v>280</v>
      </c>
      <c r="D702" s="38" t="s">
        <v>0</v>
      </c>
      <c r="E702" s="38" t="s">
        <v>50</v>
      </c>
      <c r="F702" s="38">
        <v>5.5996834657763603</v>
      </c>
    </row>
    <row r="703" spans="1:6">
      <c r="A703" s="10" t="str">
        <f t="shared" si="10"/>
        <v>2011Pancreas - C25 MaleAllEthRate</v>
      </c>
      <c r="B703" s="10">
        <v>2011</v>
      </c>
      <c r="C703" s="38" t="s">
        <v>280</v>
      </c>
      <c r="D703" s="38" t="s">
        <v>1</v>
      </c>
      <c r="E703" s="38" t="s">
        <v>32</v>
      </c>
      <c r="F703" s="38">
        <v>7.1310657394103298</v>
      </c>
    </row>
    <row r="704" spans="1:6">
      <c r="A704" s="10" t="str">
        <f t="shared" si="10"/>
        <v>2011Pancreas - C25 MaleMāoriRate</v>
      </c>
      <c r="B704" s="10">
        <v>2011</v>
      </c>
      <c r="C704" s="38" t="s">
        <v>280</v>
      </c>
      <c r="D704" s="38" t="s">
        <v>1</v>
      </c>
      <c r="E704" s="38" t="s">
        <v>49</v>
      </c>
      <c r="F704" s="38">
        <v>9.3261193426149003</v>
      </c>
    </row>
    <row r="705" spans="1:6">
      <c r="A705" s="10" t="str">
        <f t="shared" si="10"/>
        <v>2011Pancreas - C25 MaleNon-MāoriRate</v>
      </c>
      <c r="B705" s="10">
        <v>2011</v>
      </c>
      <c r="C705" s="38" t="s">
        <v>280</v>
      </c>
      <c r="D705" s="38" t="s">
        <v>1</v>
      </c>
      <c r="E705" s="38" t="s">
        <v>50</v>
      </c>
      <c r="F705" s="38">
        <v>6.9930720610544403</v>
      </c>
    </row>
    <row r="706" spans="1:6">
      <c r="A706" s="10" t="str">
        <f t="shared" si="10"/>
        <v>2012Pancreas - C25 AllSexAllEthRate</v>
      </c>
      <c r="B706" s="10">
        <v>2012</v>
      </c>
      <c r="C706" s="38" t="s">
        <v>280</v>
      </c>
      <c r="D706" s="38" t="s">
        <v>4</v>
      </c>
      <c r="E706" s="38" t="s">
        <v>32</v>
      </c>
      <c r="F706" s="38">
        <v>7.6700414565776498</v>
      </c>
    </row>
    <row r="707" spans="1:6">
      <c r="A707" s="10" t="str">
        <f t="shared" si="10"/>
        <v>2012Pancreas - C25 AllSexMāoriRate</v>
      </c>
      <c r="B707" s="10">
        <v>2012</v>
      </c>
      <c r="C707" s="38" t="s">
        <v>280</v>
      </c>
      <c r="D707" s="38" t="s">
        <v>4</v>
      </c>
      <c r="E707" s="38" t="s">
        <v>49</v>
      </c>
      <c r="F707" s="38">
        <v>12.078913983346499</v>
      </c>
    </row>
    <row r="708" spans="1:6">
      <c r="A708" s="10" t="str">
        <f t="shared" si="10"/>
        <v>2012Pancreas - C25 AllSexNon-MāoriRate</v>
      </c>
      <c r="B708" s="10">
        <v>2012</v>
      </c>
      <c r="C708" s="38" t="s">
        <v>280</v>
      </c>
      <c r="D708" s="38" t="s">
        <v>4</v>
      </c>
      <c r="E708" s="38" t="s">
        <v>50</v>
      </c>
      <c r="F708" s="38">
        <v>7.2546953771310001</v>
      </c>
    </row>
    <row r="709" spans="1:6">
      <c r="A709" s="10" t="str">
        <f t="shared" ref="A709:A738" si="11">B709&amp;C709&amp;D709&amp;E709&amp;$F$3</f>
        <v>2012Pancreas - C25 FemaleAllEthRate</v>
      </c>
      <c r="B709" s="10">
        <v>2012</v>
      </c>
      <c r="C709" s="38" t="s">
        <v>280</v>
      </c>
      <c r="D709" s="38" t="s">
        <v>0</v>
      </c>
      <c r="E709" s="38" t="s">
        <v>32</v>
      </c>
      <c r="F709" s="38">
        <v>7.2178410938263697</v>
      </c>
    </row>
    <row r="710" spans="1:6">
      <c r="A710" s="10" t="str">
        <f t="shared" si="11"/>
        <v>2012Pancreas - C25 FemaleMāoriRate</v>
      </c>
      <c r="B710" s="10">
        <v>2012</v>
      </c>
      <c r="C710" s="38" t="s">
        <v>280</v>
      </c>
      <c r="D710" s="38" t="s">
        <v>0</v>
      </c>
      <c r="E710" s="38" t="s">
        <v>49</v>
      </c>
      <c r="F710" s="38">
        <v>12.7648531224884</v>
      </c>
    </row>
    <row r="711" spans="1:6">
      <c r="A711" s="10" t="str">
        <f t="shared" si="11"/>
        <v>2012Pancreas - C25 FemaleNon-MāoriRate</v>
      </c>
      <c r="B711" s="10">
        <v>2012</v>
      </c>
      <c r="C711" s="38" t="s">
        <v>280</v>
      </c>
      <c r="D711" s="38" t="s">
        <v>0</v>
      </c>
      <c r="E711" s="38" t="s">
        <v>50</v>
      </c>
      <c r="F711" s="38">
        <v>6.7793124543645504</v>
      </c>
    </row>
    <row r="712" spans="1:6">
      <c r="A712" s="10" t="str">
        <f t="shared" si="11"/>
        <v>2012Pancreas - C25 MaleAllEthRate</v>
      </c>
      <c r="B712" s="10">
        <v>2012</v>
      </c>
      <c r="C712" s="38" t="s">
        <v>280</v>
      </c>
      <c r="D712" s="38" t="s">
        <v>1</v>
      </c>
      <c r="E712" s="38" t="s">
        <v>32</v>
      </c>
      <c r="F712" s="38">
        <v>8.2009367912297204</v>
      </c>
    </row>
    <row r="713" spans="1:6">
      <c r="A713" s="10" t="str">
        <f t="shared" si="11"/>
        <v>2012Pancreas - C25 MaleMāoriRate</v>
      </c>
      <c r="B713" s="10">
        <v>2012</v>
      </c>
      <c r="C713" s="38" t="s">
        <v>280</v>
      </c>
      <c r="D713" s="38" t="s">
        <v>1</v>
      </c>
      <c r="E713" s="38" t="s">
        <v>49</v>
      </c>
      <c r="F713" s="38">
        <v>10.7347334438677</v>
      </c>
    </row>
    <row r="714" spans="1:6">
      <c r="A714" s="10" t="str">
        <f t="shared" si="11"/>
        <v>2012Pancreas - C25 MaleNon-MāoriRate</v>
      </c>
      <c r="B714" s="10">
        <v>2012</v>
      </c>
      <c r="C714" s="38" t="s">
        <v>280</v>
      </c>
      <c r="D714" s="38" t="s">
        <v>1</v>
      </c>
      <c r="E714" s="38" t="s">
        <v>50</v>
      </c>
      <c r="F714" s="38">
        <v>7.8261655741172902</v>
      </c>
    </row>
    <row r="715" spans="1:6">
      <c r="A715" s="10" t="str">
        <f t="shared" si="11"/>
        <v>2013Pancreas - C25 AllSexAllEthRate</v>
      </c>
      <c r="B715" s="10">
        <v>2013</v>
      </c>
      <c r="C715" s="38" t="s">
        <v>280</v>
      </c>
      <c r="D715" s="38" t="s">
        <v>4</v>
      </c>
      <c r="E715" s="38" t="s">
        <v>32</v>
      </c>
      <c r="F715" s="38">
        <v>6.9485907097285002</v>
      </c>
    </row>
    <row r="716" spans="1:6">
      <c r="A716" s="10" t="str">
        <f t="shared" si="11"/>
        <v>2013Pancreas - C25 AllSexMāoriRate</v>
      </c>
      <c r="B716" s="10">
        <v>2013</v>
      </c>
      <c r="C716" s="38" t="s">
        <v>280</v>
      </c>
      <c r="D716" s="38" t="s">
        <v>4</v>
      </c>
      <c r="E716" s="38" t="s">
        <v>49</v>
      </c>
      <c r="F716" s="38">
        <v>12.5171395008748</v>
      </c>
    </row>
    <row r="717" spans="1:6">
      <c r="A717" s="10" t="str">
        <f t="shared" si="11"/>
        <v>2013Pancreas - C25 AllSexNon-MāoriRate</v>
      </c>
      <c r="B717" s="10">
        <v>2013</v>
      </c>
      <c r="C717" s="38" t="s">
        <v>280</v>
      </c>
      <c r="D717" s="38" t="s">
        <v>4</v>
      </c>
      <c r="E717" s="38" t="s">
        <v>50</v>
      </c>
      <c r="F717" s="38">
        <v>6.5619556995562203</v>
      </c>
    </row>
    <row r="718" spans="1:6">
      <c r="A718" s="10" t="str">
        <f t="shared" si="11"/>
        <v>2013Pancreas - C25 FemaleAllEthRate</v>
      </c>
      <c r="B718" s="10">
        <v>2013</v>
      </c>
      <c r="C718" s="38" t="s">
        <v>280</v>
      </c>
      <c r="D718" s="38" t="s">
        <v>0</v>
      </c>
      <c r="E718" s="38" t="s">
        <v>32</v>
      </c>
      <c r="F718" s="38">
        <v>6.3353576878698501</v>
      </c>
    </row>
    <row r="719" spans="1:6">
      <c r="A719" s="10" t="str">
        <f t="shared" si="11"/>
        <v>2013Pancreas - C25 FemaleMāoriRate</v>
      </c>
      <c r="B719" s="10">
        <v>2013</v>
      </c>
      <c r="C719" s="38" t="s">
        <v>280</v>
      </c>
      <c r="D719" s="38" t="s">
        <v>0</v>
      </c>
      <c r="E719" s="38" t="s">
        <v>49</v>
      </c>
      <c r="F719" s="38">
        <v>10.656217867788</v>
      </c>
    </row>
    <row r="720" spans="1:6">
      <c r="A720" s="10" t="str">
        <f t="shared" si="11"/>
        <v>2013Pancreas - C25 FemaleNon-MāoriRate</v>
      </c>
      <c r="B720" s="10">
        <v>2013</v>
      </c>
      <c r="C720" s="38" t="s">
        <v>280</v>
      </c>
      <c r="D720" s="38" t="s">
        <v>0</v>
      </c>
      <c r="E720" s="38" t="s">
        <v>50</v>
      </c>
      <c r="F720" s="38">
        <v>5.98846377206866</v>
      </c>
    </row>
    <row r="721" spans="1:6">
      <c r="A721" s="10" t="str">
        <f t="shared" si="11"/>
        <v>2013Pancreas - C25 MaleAllEthRate</v>
      </c>
      <c r="B721" s="10">
        <v>2013</v>
      </c>
      <c r="C721" s="38" t="s">
        <v>280</v>
      </c>
      <c r="D721" s="38" t="s">
        <v>1</v>
      </c>
      <c r="E721" s="38" t="s">
        <v>32</v>
      </c>
      <c r="F721" s="38">
        <v>7.66506367278427</v>
      </c>
    </row>
    <row r="722" spans="1:6">
      <c r="A722" s="10" t="str">
        <f t="shared" si="11"/>
        <v>2013Pancreas - C25 MaleMāoriRate</v>
      </c>
      <c r="B722" s="10">
        <v>2013</v>
      </c>
      <c r="C722" s="38" t="s">
        <v>280</v>
      </c>
      <c r="D722" s="38" t="s">
        <v>1</v>
      </c>
      <c r="E722" s="38" t="s">
        <v>49</v>
      </c>
      <c r="F722" s="38">
        <v>14.7190621196269</v>
      </c>
    </row>
    <row r="723" spans="1:6">
      <c r="A723" s="10" t="str">
        <f t="shared" si="11"/>
        <v>2013Pancreas - C25 MaleNon-MāoriRate</v>
      </c>
      <c r="B723" s="10">
        <v>2013</v>
      </c>
      <c r="C723" s="38" t="s">
        <v>280</v>
      </c>
      <c r="D723" s="38" t="s">
        <v>1</v>
      </c>
      <c r="E723" s="38" t="s">
        <v>50</v>
      </c>
      <c r="F723" s="38">
        <v>7.2320440845162803</v>
      </c>
    </row>
    <row r="724" spans="1:6">
      <c r="A724" s="10" t="str">
        <f t="shared" si="11"/>
        <v>2004Prostate - C61 MaleAllEthRate</v>
      </c>
      <c r="B724" s="10">
        <v>2004</v>
      </c>
      <c r="C724" s="38" t="s">
        <v>281</v>
      </c>
      <c r="D724" s="38" t="s">
        <v>1</v>
      </c>
      <c r="E724" s="38" t="s">
        <v>32</v>
      </c>
      <c r="F724" s="38">
        <v>107.04658675654601</v>
      </c>
    </row>
    <row r="725" spans="1:6">
      <c r="A725" s="10" t="str">
        <f t="shared" si="11"/>
        <v>2004Prostate - C61 MaleMāoriRate</v>
      </c>
      <c r="B725" s="10">
        <v>2004</v>
      </c>
      <c r="C725" s="38" t="s">
        <v>281</v>
      </c>
      <c r="D725" s="38" t="s">
        <v>1</v>
      </c>
      <c r="E725" s="38" t="s">
        <v>49</v>
      </c>
      <c r="F725" s="38">
        <v>102.07083856040001</v>
      </c>
    </row>
    <row r="726" spans="1:6">
      <c r="A726" s="10" t="str">
        <f t="shared" si="11"/>
        <v>2004Prostate - C61 MaleNon-MāoriRate</v>
      </c>
      <c r="B726" s="10">
        <v>2004</v>
      </c>
      <c r="C726" s="38" t="s">
        <v>281</v>
      </c>
      <c r="D726" s="38" t="s">
        <v>1</v>
      </c>
      <c r="E726" s="38" t="s">
        <v>50</v>
      </c>
      <c r="F726" s="38">
        <v>107.930293638552</v>
      </c>
    </row>
    <row r="727" spans="1:6">
      <c r="A727" s="10" t="str">
        <f t="shared" si="11"/>
        <v>2005Prostate - C61 MaleAllEthRate</v>
      </c>
      <c r="B727" s="10">
        <v>2005</v>
      </c>
      <c r="C727" s="38" t="s">
        <v>281</v>
      </c>
      <c r="D727" s="38" t="s">
        <v>1</v>
      </c>
      <c r="E727" s="38" t="s">
        <v>32</v>
      </c>
      <c r="F727" s="38">
        <v>97.169742650033498</v>
      </c>
    </row>
    <row r="728" spans="1:6">
      <c r="A728" s="10" t="str">
        <f t="shared" si="11"/>
        <v>2005Prostate - C61 MaleMāoriRate</v>
      </c>
      <c r="B728" s="10">
        <v>2005</v>
      </c>
      <c r="C728" s="38" t="s">
        <v>281</v>
      </c>
      <c r="D728" s="38" t="s">
        <v>1</v>
      </c>
      <c r="E728" s="38" t="s">
        <v>49</v>
      </c>
      <c r="F728" s="38">
        <v>89.964569638840203</v>
      </c>
    </row>
    <row r="729" spans="1:6">
      <c r="A729" s="10" t="str">
        <f t="shared" si="11"/>
        <v>2005Prostate - C61 MaleNon-MāoriRate</v>
      </c>
      <c r="B729" s="10">
        <v>2005</v>
      </c>
      <c r="C729" s="38" t="s">
        <v>281</v>
      </c>
      <c r="D729" s="38" t="s">
        <v>1</v>
      </c>
      <c r="E729" s="38" t="s">
        <v>50</v>
      </c>
      <c r="F729" s="38">
        <v>98.1651748168984</v>
      </c>
    </row>
    <row r="730" spans="1:6">
      <c r="A730" s="10" t="str">
        <f t="shared" si="11"/>
        <v>2006Prostate - C61 MaleAllEthRate</v>
      </c>
      <c r="B730" s="10">
        <v>2006</v>
      </c>
      <c r="C730" s="38" t="s">
        <v>281</v>
      </c>
      <c r="D730" s="38" t="s">
        <v>1</v>
      </c>
      <c r="E730" s="38" t="s">
        <v>32</v>
      </c>
      <c r="F730" s="38">
        <v>91.887989348692599</v>
      </c>
    </row>
    <row r="731" spans="1:6">
      <c r="A731" s="10" t="str">
        <f t="shared" si="11"/>
        <v>2006Prostate - C61 MaleMāoriRate</v>
      </c>
      <c r="B731" s="10">
        <v>2006</v>
      </c>
      <c r="C731" s="38" t="s">
        <v>281</v>
      </c>
      <c r="D731" s="38" t="s">
        <v>1</v>
      </c>
      <c r="E731" s="38" t="s">
        <v>49</v>
      </c>
      <c r="F731" s="38">
        <v>81.456857176642401</v>
      </c>
    </row>
    <row r="732" spans="1:6">
      <c r="A732" s="10" t="str">
        <f t="shared" si="11"/>
        <v>2006Prostate - C61 MaleNon-MāoriRate</v>
      </c>
      <c r="B732" s="10">
        <v>2006</v>
      </c>
      <c r="C732" s="38" t="s">
        <v>281</v>
      </c>
      <c r="D732" s="38" t="s">
        <v>1</v>
      </c>
      <c r="E732" s="38" t="s">
        <v>50</v>
      </c>
      <c r="F732" s="38">
        <v>93.022297338111301</v>
      </c>
    </row>
    <row r="733" spans="1:6">
      <c r="A733" s="10" t="str">
        <f t="shared" si="11"/>
        <v>2007Prostate - C61 MaleAllEthRate</v>
      </c>
      <c r="B733" s="10">
        <v>2007</v>
      </c>
      <c r="C733" s="38" t="s">
        <v>281</v>
      </c>
      <c r="D733" s="38" t="s">
        <v>1</v>
      </c>
      <c r="E733" s="38" t="s">
        <v>32</v>
      </c>
      <c r="F733" s="38">
        <v>106.663669778437</v>
      </c>
    </row>
    <row r="734" spans="1:6">
      <c r="A734" s="10" t="str">
        <f t="shared" si="11"/>
        <v>2007Prostate - C61 MaleMāoriRate</v>
      </c>
      <c r="B734" s="10">
        <v>2007</v>
      </c>
      <c r="C734" s="38" t="s">
        <v>281</v>
      </c>
      <c r="D734" s="38" t="s">
        <v>1</v>
      </c>
      <c r="E734" s="38" t="s">
        <v>49</v>
      </c>
      <c r="F734" s="38">
        <v>93.459406505640004</v>
      </c>
    </row>
    <row r="735" spans="1:6">
      <c r="A735" s="10" t="str">
        <f t="shared" si="11"/>
        <v>2007Prostate - C61 MaleNon-MāoriRate</v>
      </c>
      <c r="B735" s="10">
        <v>2007</v>
      </c>
      <c r="C735" s="38" t="s">
        <v>281</v>
      </c>
      <c r="D735" s="38" t="s">
        <v>1</v>
      </c>
      <c r="E735" s="38" t="s">
        <v>50</v>
      </c>
      <c r="F735" s="38">
        <v>108.0071296383</v>
      </c>
    </row>
    <row r="736" spans="1:6">
      <c r="A736" s="10" t="str">
        <f t="shared" si="11"/>
        <v>2008Prostate - C61 MaleAllEthRate</v>
      </c>
      <c r="B736" s="10">
        <v>2008</v>
      </c>
      <c r="C736" s="38" t="s">
        <v>281</v>
      </c>
      <c r="D736" s="38" t="s">
        <v>1</v>
      </c>
      <c r="E736" s="38" t="s">
        <v>32</v>
      </c>
      <c r="F736" s="38">
        <v>103.59247090727099</v>
      </c>
    </row>
    <row r="737" spans="1:6">
      <c r="A737" s="10" t="str">
        <f t="shared" si="11"/>
        <v>2008Prostate - C61 MaleMāoriRate</v>
      </c>
      <c r="B737" s="10">
        <v>2008</v>
      </c>
      <c r="C737" s="38" t="s">
        <v>281</v>
      </c>
      <c r="D737" s="38" t="s">
        <v>1</v>
      </c>
      <c r="E737" s="38" t="s">
        <v>49</v>
      </c>
      <c r="F737" s="38">
        <v>82.827220337068695</v>
      </c>
    </row>
    <row r="738" spans="1:6">
      <c r="A738" s="10" t="str">
        <f t="shared" si="11"/>
        <v>2008Prostate - C61 MaleNon-MāoriRate</v>
      </c>
      <c r="B738" s="10">
        <v>2008</v>
      </c>
      <c r="C738" s="38" t="s">
        <v>281</v>
      </c>
      <c r="D738" s="38" t="s">
        <v>1</v>
      </c>
      <c r="E738" s="38" t="s">
        <v>50</v>
      </c>
      <c r="F738" s="38">
        <v>105.71811578629401</v>
      </c>
    </row>
    <row r="739" spans="1:6">
      <c r="A739" s="10" t="str">
        <f t="shared" ref="A739:A761" si="12">B739&amp;C739&amp;D739&amp;E739&amp;$F$3</f>
        <v>2009Prostate - C61 MaleAllEthRate</v>
      </c>
      <c r="B739" s="10">
        <v>2009</v>
      </c>
      <c r="C739" s="38" t="s">
        <v>281</v>
      </c>
      <c r="D739" s="38" t="s">
        <v>1</v>
      </c>
      <c r="E739" s="38" t="s">
        <v>32</v>
      </c>
      <c r="F739" s="38">
        <v>115.78142666094701</v>
      </c>
    </row>
    <row r="740" spans="1:6">
      <c r="A740" s="10" t="str">
        <f t="shared" si="12"/>
        <v>2009Prostate - C61 MaleMāoriRate</v>
      </c>
      <c r="B740" s="10">
        <v>2009</v>
      </c>
      <c r="C740" s="38" t="s">
        <v>281</v>
      </c>
      <c r="D740" s="38" t="s">
        <v>1</v>
      </c>
      <c r="E740" s="38" t="s">
        <v>49</v>
      </c>
      <c r="F740" s="38">
        <v>84.979767068420401</v>
      </c>
    </row>
    <row r="741" spans="1:6">
      <c r="A741" s="10" t="str">
        <f t="shared" si="12"/>
        <v>2009Prostate - C61 MaleNon-MāoriRate</v>
      </c>
      <c r="B741" s="10">
        <v>2009</v>
      </c>
      <c r="C741" s="38" t="s">
        <v>281</v>
      </c>
      <c r="D741" s="38" t="s">
        <v>1</v>
      </c>
      <c r="E741" s="38" t="s">
        <v>50</v>
      </c>
      <c r="F741" s="38">
        <v>118.309857204807</v>
      </c>
    </row>
    <row r="742" spans="1:6">
      <c r="A742" s="10" t="str">
        <f t="shared" si="12"/>
        <v>2010Prostate - C61 MaleAllEthRate</v>
      </c>
      <c r="B742" s="10">
        <v>2010</v>
      </c>
      <c r="C742" s="38" t="s">
        <v>281</v>
      </c>
      <c r="D742" s="38" t="s">
        <v>1</v>
      </c>
      <c r="E742" s="38" t="s">
        <v>32</v>
      </c>
      <c r="F742" s="38">
        <v>99.370696035016195</v>
      </c>
    </row>
    <row r="743" spans="1:6">
      <c r="A743" s="10" t="str">
        <f t="shared" si="12"/>
        <v>2010Prostate - C61 MaleMāoriRate</v>
      </c>
      <c r="B743" s="10">
        <v>2010</v>
      </c>
      <c r="C743" s="38" t="s">
        <v>281</v>
      </c>
      <c r="D743" s="38" t="s">
        <v>1</v>
      </c>
      <c r="E743" s="38" t="s">
        <v>49</v>
      </c>
      <c r="F743" s="38">
        <v>87.421575232140697</v>
      </c>
    </row>
    <row r="744" spans="1:6">
      <c r="A744" s="10" t="str">
        <f t="shared" si="12"/>
        <v>2010Prostate - C61 MaleNon-MāoriRate</v>
      </c>
      <c r="B744" s="10">
        <v>2010</v>
      </c>
      <c r="C744" s="38" t="s">
        <v>281</v>
      </c>
      <c r="D744" s="38" t="s">
        <v>1</v>
      </c>
      <c r="E744" s="38" t="s">
        <v>50</v>
      </c>
      <c r="F744" s="38">
        <v>100.709969569218</v>
      </c>
    </row>
    <row r="745" spans="1:6">
      <c r="A745" s="10" t="str">
        <f t="shared" si="12"/>
        <v>2011Prostate - C61 MaleAllEthRate</v>
      </c>
      <c r="B745" s="10">
        <v>2011</v>
      </c>
      <c r="C745" s="38" t="s">
        <v>281</v>
      </c>
      <c r="D745" s="38" t="s">
        <v>1</v>
      </c>
      <c r="E745" s="38" t="s">
        <v>32</v>
      </c>
      <c r="F745" s="38">
        <v>97.864492856389404</v>
      </c>
    </row>
    <row r="746" spans="1:6">
      <c r="A746" s="10" t="str">
        <f t="shared" si="12"/>
        <v>2011Prostate - C61 MaleMāoriRate</v>
      </c>
      <c r="B746" s="10">
        <v>2011</v>
      </c>
      <c r="C746" s="38" t="s">
        <v>281</v>
      </c>
      <c r="D746" s="38" t="s">
        <v>1</v>
      </c>
      <c r="E746" s="38" t="s">
        <v>49</v>
      </c>
      <c r="F746" s="38">
        <v>81.738251354450298</v>
      </c>
    </row>
    <row r="747" spans="1:6">
      <c r="A747" s="10" t="str">
        <f t="shared" si="12"/>
        <v>2011Prostate - C61 MaleNon-MāoriRate</v>
      </c>
      <c r="B747" s="10">
        <v>2011</v>
      </c>
      <c r="C747" s="38" t="s">
        <v>281</v>
      </c>
      <c r="D747" s="38" t="s">
        <v>1</v>
      </c>
      <c r="E747" s="38" t="s">
        <v>50</v>
      </c>
      <c r="F747" s="38">
        <v>99.575104493386704</v>
      </c>
    </row>
    <row r="748" spans="1:6">
      <c r="A748" s="10" t="str">
        <f t="shared" si="12"/>
        <v>2012Prostate - C61 MaleAllEthRate</v>
      </c>
      <c r="B748" s="10">
        <v>2012</v>
      </c>
      <c r="C748" s="38" t="s">
        <v>281</v>
      </c>
      <c r="D748" s="38" t="s">
        <v>1</v>
      </c>
      <c r="E748" s="38" t="s">
        <v>32</v>
      </c>
      <c r="F748" s="38">
        <v>98.182330102884293</v>
      </c>
    </row>
    <row r="749" spans="1:6">
      <c r="A749" s="10" t="str">
        <f t="shared" si="12"/>
        <v>2012Prostate - C61 MaleMāoriRate</v>
      </c>
      <c r="B749" s="10">
        <v>2012</v>
      </c>
      <c r="C749" s="38" t="s">
        <v>281</v>
      </c>
      <c r="D749" s="38" t="s">
        <v>1</v>
      </c>
      <c r="E749" s="38" t="s">
        <v>49</v>
      </c>
      <c r="F749" s="38">
        <v>81.898313157878704</v>
      </c>
    </row>
    <row r="750" spans="1:6">
      <c r="A750" s="10" t="str">
        <f t="shared" si="12"/>
        <v>2012Prostate - C61 MaleNon-MāoriRate</v>
      </c>
      <c r="B750" s="10">
        <v>2012</v>
      </c>
      <c r="C750" s="38" t="s">
        <v>281</v>
      </c>
      <c r="D750" s="38" t="s">
        <v>1</v>
      </c>
      <c r="E750" s="38" t="s">
        <v>50</v>
      </c>
      <c r="F750" s="38">
        <v>99.694715348251407</v>
      </c>
    </row>
    <row r="751" spans="1:6">
      <c r="A751" s="10" t="str">
        <f t="shared" si="12"/>
        <v>2013Prostate - C61 MaleAllEthRate</v>
      </c>
      <c r="B751" s="10">
        <v>2013</v>
      </c>
      <c r="C751" s="38" t="s">
        <v>281</v>
      </c>
      <c r="D751" s="38" t="s">
        <v>1</v>
      </c>
      <c r="E751" s="38" t="s">
        <v>32</v>
      </c>
      <c r="F751" s="38">
        <v>95.3578019379257</v>
      </c>
    </row>
    <row r="752" spans="1:6">
      <c r="A752" s="10" t="str">
        <f t="shared" si="12"/>
        <v>2013Prostate - C61 MaleMāoriRate</v>
      </c>
      <c r="B752" s="10">
        <v>2013</v>
      </c>
      <c r="C752" s="38" t="s">
        <v>281</v>
      </c>
      <c r="D752" s="38" t="s">
        <v>1</v>
      </c>
      <c r="E752" s="38" t="s">
        <v>49</v>
      </c>
      <c r="F752" s="38">
        <v>91.992591990219097</v>
      </c>
    </row>
    <row r="753" spans="1:6">
      <c r="A753" s="10" t="str">
        <f t="shared" si="12"/>
        <v>2013Prostate - C61 MaleNon-MāoriRate</v>
      </c>
      <c r="B753" s="10">
        <v>2013</v>
      </c>
      <c r="C753" s="38" t="s">
        <v>281</v>
      </c>
      <c r="D753" s="38" t="s">
        <v>1</v>
      </c>
      <c r="E753" s="38" t="s">
        <v>50</v>
      </c>
      <c r="F753" s="38">
        <v>96.400651258559904</v>
      </c>
    </row>
    <row r="754" spans="1:6">
      <c r="A754" s="10" t="str">
        <f t="shared" si="12"/>
        <v>2004Uterus - C54–C55 FemaleAllEthRate</v>
      </c>
      <c r="B754" s="10">
        <v>2004</v>
      </c>
      <c r="C754" s="38" t="s">
        <v>282</v>
      </c>
      <c r="D754" s="38" t="s">
        <v>0</v>
      </c>
      <c r="E754" s="38" t="s">
        <v>32</v>
      </c>
      <c r="F754" s="38">
        <v>12.7033160172177</v>
      </c>
    </row>
    <row r="755" spans="1:6">
      <c r="A755" s="10" t="str">
        <f t="shared" si="12"/>
        <v>2004Uterus - C54–C55 FemaleMāoriRate</v>
      </c>
      <c r="B755" s="10">
        <v>2004</v>
      </c>
      <c r="C755" s="38" t="s">
        <v>282</v>
      </c>
      <c r="D755" s="38" t="s">
        <v>0</v>
      </c>
      <c r="E755" s="38" t="s">
        <v>49</v>
      </c>
      <c r="F755" s="38">
        <v>17.452699168267401</v>
      </c>
    </row>
    <row r="756" spans="1:6">
      <c r="A756" s="10" t="str">
        <f t="shared" si="12"/>
        <v>2004Uterus - C54–C55 FemaleNon-MāoriRate</v>
      </c>
      <c r="B756" s="10">
        <v>2004</v>
      </c>
      <c r="C756" s="38" t="s">
        <v>282</v>
      </c>
      <c r="D756" s="38" t="s">
        <v>0</v>
      </c>
      <c r="E756" s="38" t="s">
        <v>50</v>
      </c>
      <c r="F756" s="38">
        <v>12.323160634412901</v>
      </c>
    </row>
    <row r="757" spans="1:6">
      <c r="A757" s="10" t="str">
        <f t="shared" si="12"/>
        <v>2005Uterus - C54–C55 FemaleAllEthRate</v>
      </c>
      <c r="B757" s="10">
        <v>2005</v>
      </c>
      <c r="C757" s="38" t="s">
        <v>282</v>
      </c>
      <c r="D757" s="38" t="s">
        <v>0</v>
      </c>
      <c r="E757" s="38" t="s">
        <v>32</v>
      </c>
      <c r="F757" s="38">
        <v>13.8187703556826</v>
      </c>
    </row>
    <row r="758" spans="1:6">
      <c r="A758" s="10" t="str">
        <f t="shared" si="12"/>
        <v>2005Uterus - C54–C55 FemaleMāoriRate</v>
      </c>
      <c r="B758" s="10">
        <v>2005</v>
      </c>
      <c r="C758" s="38" t="s">
        <v>282</v>
      </c>
      <c r="D758" s="38" t="s">
        <v>0</v>
      </c>
      <c r="E758" s="38" t="s">
        <v>49</v>
      </c>
      <c r="F758" s="38">
        <v>22.010842165755001</v>
      </c>
    </row>
    <row r="759" spans="1:6">
      <c r="A759" s="10" t="str">
        <f t="shared" si="12"/>
        <v>2005Uterus - C54–C55 FemaleNon-MāoriRate</v>
      </c>
      <c r="B759" s="10">
        <v>2005</v>
      </c>
      <c r="C759" s="38" t="s">
        <v>282</v>
      </c>
      <c r="D759" s="38" t="s">
        <v>0</v>
      </c>
      <c r="E759" s="38" t="s">
        <v>50</v>
      </c>
      <c r="F759" s="38">
        <v>13.0288809895551</v>
      </c>
    </row>
    <row r="760" spans="1:6">
      <c r="A760" s="10" t="str">
        <f t="shared" si="12"/>
        <v>2006Uterus - C54–C55 FemaleAllEthRate</v>
      </c>
      <c r="B760" s="10">
        <v>2006</v>
      </c>
      <c r="C760" s="38" t="s">
        <v>282</v>
      </c>
      <c r="D760" s="38" t="s">
        <v>0</v>
      </c>
      <c r="E760" s="38" t="s">
        <v>32</v>
      </c>
      <c r="F760" s="38">
        <v>12.758400716892201</v>
      </c>
    </row>
    <row r="761" spans="1:6">
      <c r="A761" s="10" t="str">
        <f t="shared" si="12"/>
        <v>2006Uterus - C54–C55 FemaleMāoriRate</v>
      </c>
      <c r="B761" s="10">
        <v>2006</v>
      </c>
      <c r="C761" s="38" t="s">
        <v>282</v>
      </c>
      <c r="D761" s="38" t="s">
        <v>0</v>
      </c>
      <c r="E761" s="38" t="s">
        <v>49</v>
      </c>
      <c r="F761" s="38">
        <v>21.923406230050102</v>
      </c>
    </row>
    <row r="762" spans="1:6">
      <c r="A762" s="10" t="str">
        <f t="shared" ref="A762:A783" si="13">B762&amp;C762&amp;D762&amp;E762&amp;$F$3</f>
        <v>2006Uterus - C54–C55 FemaleNon-MāoriRate</v>
      </c>
      <c r="B762" s="10">
        <v>2006</v>
      </c>
      <c r="C762" s="38" t="s">
        <v>282</v>
      </c>
      <c r="D762" s="38" t="s">
        <v>0</v>
      </c>
      <c r="E762" s="38" t="s">
        <v>50</v>
      </c>
      <c r="F762" s="38">
        <v>11.853611346126501</v>
      </c>
    </row>
    <row r="763" spans="1:6">
      <c r="A763" s="10" t="str">
        <f t="shared" si="13"/>
        <v>2007Uterus - C54–C55 FemaleAllEthRate</v>
      </c>
      <c r="B763" s="10">
        <v>2007</v>
      </c>
      <c r="C763" s="38" t="s">
        <v>282</v>
      </c>
      <c r="D763" s="38" t="s">
        <v>0</v>
      </c>
      <c r="E763" s="38" t="s">
        <v>32</v>
      </c>
      <c r="F763" s="38">
        <v>13.9142270717086</v>
      </c>
    </row>
    <row r="764" spans="1:6">
      <c r="A764" s="10" t="str">
        <f t="shared" si="13"/>
        <v>2007Uterus - C54–C55 FemaleMāoriRate</v>
      </c>
      <c r="B764" s="10">
        <v>2007</v>
      </c>
      <c r="C764" s="38" t="s">
        <v>282</v>
      </c>
      <c r="D764" s="38" t="s">
        <v>0</v>
      </c>
      <c r="E764" s="38" t="s">
        <v>49</v>
      </c>
      <c r="F764" s="38">
        <v>19.325817529074399</v>
      </c>
    </row>
    <row r="765" spans="1:6">
      <c r="A765" s="10" t="str">
        <f t="shared" si="13"/>
        <v>2007Uterus - C54–C55 FemaleNon-MāoriRate</v>
      </c>
      <c r="B765" s="10">
        <v>2007</v>
      </c>
      <c r="C765" s="38" t="s">
        <v>282</v>
      </c>
      <c r="D765" s="38" t="s">
        <v>0</v>
      </c>
      <c r="E765" s="38" t="s">
        <v>50</v>
      </c>
      <c r="F765" s="38">
        <v>13.5227497110249</v>
      </c>
    </row>
    <row r="766" spans="1:6">
      <c r="A766" s="10" t="str">
        <f t="shared" si="13"/>
        <v>2008Uterus - C54–C55 FemaleAllEthRate</v>
      </c>
      <c r="B766" s="10">
        <v>2008</v>
      </c>
      <c r="C766" s="38" t="s">
        <v>282</v>
      </c>
      <c r="D766" s="38" t="s">
        <v>0</v>
      </c>
      <c r="E766" s="38" t="s">
        <v>32</v>
      </c>
      <c r="F766" s="38">
        <v>14.458232658622499</v>
      </c>
    </row>
    <row r="767" spans="1:6">
      <c r="A767" s="10" t="str">
        <f t="shared" si="13"/>
        <v>2008Uterus - C54–C55 FemaleMāoriRate</v>
      </c>
      <c r="B767" s="10">
        <v>2008</v>
      </c>
      <c r="C767" s="38" t="s">
        <v>282</v>
      </c>
      <c r="D767" s="38" t="s">
        <v>0</v>
      </c>
      <c r="E767" s="38" t="s">
        <v>49</v>
      </c>
      <c r="F767" s="38">
        <v>21.226027276775799</v>
      </c>
    </row>
    <row r="768" spans="1:6">
      <c r="A768" s="10" t="str">
        <f t="shared" si="13"/>
        <v>2008Uterus - C54–C55 FemaleNon-MāoriRate</v>
      </c>
      <c r="B768" s="10">
        <v>2008</v>
      </c>
      <c r="C768" s="38" t="s">
        <v>282</v>
      </c>
      <c r="D768" s="38" t="s">
        <v>0</v>
      </c>
      <c r="E768" s="38" t="s">
        <v>50</v>
      </c>
      <c r="F768" s="38">
        <v>13.7376174580503</v>
      </c>
    </row>
    <row r="769" spans="1:6">
      <c r="A769" s="10" t="str">
        <f t="shared" si="13"/>
        <v>2009Uterus - C54–C55 FemaleAllEthRate</v>
      </c>
      <c r="B769" s="10">
        <v>2009</v>
      </c>
      <c r="C769" s="38" t="s">
        <v>282</v>
      </c>
      <c r="D769" s="38" t="s">
        <v>0</v>
      </c>
      <c r="E769" s="38" t="s">
        <v>32</v>
      </c>
      <c r="F769" s="38">
        <v>14.557995814968301</v>
      </c>
    </row>
    <row r="770" spans="1:6">
      <c r="A770" s="10" t="str">
        <f t="shared" si="13"/>
        <v>2009Uterus - C54–C55 FemaleMāoriRate</v>
      </c>
      <c r="B770" s="10">
        <v>2009</v>
      </c>
      <c r="C770" s="38" t="s">
        <v>282</v>
      </c>
      <c r="D770" s="38" t="s">
        <v>0</v>
      </c>
      <c r="E770" s="38" t="s">
        <v>49</v>
      </c>
      <c r="F770" s="38">
        <v>21.246812360285301</v>
      </c>
    </row>
    <row r="771" spans="1:6">
      <c r="A771" s="10" t="str">
        <f t="shared" si="13"/>
        <v>2009Uterus - C54–C55 FemaleNon-MāoriRate</v>
      </c>
      <c r="B771" s="10">
        <v>2009</v>
      </c>
      <c r="C771" s="38" t="s">
        <v>282</v>
      </c>
      <c r="D771" s="38" t="s">
        <v>0</v>
      </c>
      <c r="E771" s="38" t="s">
        <v>50</v>
      </c>
      <c r="F771" s="38">
        <v>13.727673068920399</v>
      </c>
    </row>
    <row r="772" spans="1:6">
      <c r="A772" s="10" t="str">
        <f t="shared" si="13"/>
        <v>2010Uterus - C54–C55 FemaleAllEthRate</v>
      </c>
      <c r="B772" s="10">
        <v>2010</v>
      </c>
      <c r="C772" s="38" t="s">
        <v>282</v>
      </c>
      <c r="D772" s="38" t="s">
        <v>0</v>
      </c>
      <c r="E772" s="38" t="s">
        <v>32</v>
      </c>
      <c r="F772" s="38">
        <v>16.184241718405499</v>
      </c>
    </row>
    <row r="773" spans="1:6">
      <c r="A773" s="10" t="str">
        <f t="shared" si="13"/>
        <v>2010Uterus - C54–C55 FemaleMāoriRate</v>
      </c>
      <c r="B773" s="10">
        <v>2010</v>
      </c>
      <c r="C773" s="38" t="s">
        <v>282</v>
      </c>
      <c r="D773" s="38" t="s">
        <v>0</v>
      </c>
      <c r="E773" s="38" t="s">
        <v>49</v>
      </c>
      <c r="F773" s="38">
        <v>28.0511640585629</v>
      </c>
    </row>
    <row r="774" spans="1:6">
      <c r="A774" s="10" t="str">
        <f t="shared" si="13"/>
        <v>2010Uterus - C54–C55 FemaleNon-MāoriRate</v>
      </c>
      <c r="B774" s="10">
        <v>2010</v>
      </c>
      <c r="C774" s="38" t="s">
        <v>282</v>
      </c>
      <c r="D774" s="38" t="s">
        <v>0</v>
      </c>
      <c r="E774" s="38" t="s">
        <v>50</v>
      </c>
      <c r="F774" s="38">
        <v>15.160172690719</v>
      </c>
    </row>
    <row r="775" spans="1:6">
      <c r="A775" s="10" t="str">
        <f t="shared" si="13"/>
        <v>2011Uterus - C54–C55 FemaleAllEthRate</v>
      </c>
      <c r="B775" s="10">
        <v>2011</v>
      </c>
      <c r="C775" s="38" t="s">
        <v>282</v>
      </c>
      <c r="D775" s="38" t="s">
        <v>0</v>
      </c>
      <c r="E775" s="38" t="s">
        <v>32</v>
      </c>
      <c r="F775" s="38">
        <v>14.385943516068799</v>
      </c>
    </row>
    <row r="776" spans="1:6">
      <c r="A776" s="10" t="str">
        <f t="shared" si="13"/>
        <v>2011Uterus - C54–C55 FemaleMāoriRate</v>
      </c>
      <c r="B776" s="10">
        <v>2011</v>
      </c>
      <c r="C776" s="38" t="s">
        <v>282</v>
      </c>
      <c r="D776" s="38" t="s">
        <v>0</v>
      </c>
      <c r="E776" s="38" t="s">
        <v>49</v>
      </c>
      <c r="F776" s="38">
        <v>20.793304595061102</v>
      </c>
    </row>
    <row r="777" spans="1:6">
      <c r="A777" s="10" t="str">
        <f t="shared" si="13"/>
        <v>2011Uterus - C54–C55 FemaleNon-MāoriRate</v>
      </c>
      <c r="B777" s="10">
        <v>2011</v>
      </c>
      <c r="C777" s="38" t="s">
        <v>282</v>
      </c>
      <c r="D777" s="38" t="s">
        <v>0</v>
      </c>
      <c r="E777" s="38" t="s">
        <v>50</v>
      </c>
      <c r="F777" s="38">
        <v>13.801891550413201</v>
      </c>
    </row>
    <row r="778" spans="1:6">
      <c r="A778" s="10" t="str">
        <f t="shared" si="13"/>
        <v>2012Uterus - C54–C55 FemaleAllEthRate</v>
      </c>
      <c r="B778" s="10">
        <v>2012</v>
      </c>
      <c r="C778" s="38" t="s">
        <v>282</v>
      </c>
      <c r="D778" s="38" t="s">
        <v>0</v>
      </c>
      <c r="E778" s="38" t="s">
        <v>32</v>
      </c>
      <c r="F778" s="38">
        <v>16.1875057671786</v>
      </c>
    </row>
    <row r="779" spans="1:6">
      <c r="A779" s="10" t="str">
        <f t="shared" si="13"/>
        <v>2012Uterus - C54–C55 FemaleMāoriRate</v>
      </c>
      <c r="B779" s="10">
        <v>2012</v>
      </c>
      <c r="C779" s="38" t="s">
        <v>282</v>
      </c>
      <c r="D779" s="38" t="s">
        <v>0</v>
      </c>
      <c r="E779" s="38" t="s">
        <v>49</v>
      </c>
      <c r="F779" s="38">
        <v>27.447009028678199</v>
      </c>
    </row>
    <row r="780" spans="1:6">
      <c r="A780" s="10" t="str">
        <f t="shared" si="13"/>
        <v>2012Uterus - C54–C55 FemaleNon-MāoriRate</v>
      </c>
      <c r="B780" s="10">
        <v>2012</v>
      </c>
      <c r="C780" s="38" t="s">
        <v>282</v>
      </c>
      <c r="D780" s="38" t="s">
        <v>0</v>
      </c>
      <c r="E780" s="38" t="s">
        <v>50</v>
      </c>
      <c r="F780" s="38">
        <v>14.941723244938901</v>
      </c>
    </row>
    <row r="781" spans="1:6">
      <c r="A781" s="10" t="str">
        <f t="shared" si="13"/>
        <v>2013Uterus - C54–C55 FemaleAllEthRate</v>
      </c>
      <c r="B781" s="10">
        <v>2013</v>
      </c>
      <c r="C781" s="38" t="s">
        <v>282</v>
      </c>
      <c r="D781" s="38" t="s">
        <v>0</v>
      </c>
      <c r="E781" s="38" t="s">
        <v>32</v>
      </c>
      <c r="F781" s="38">
        <v>16.822013876343402</v>
      </c>
    </row>
    <row r="782" spans="1:6">
      <c r="A782" s="10" t="str">
        <f t="shared" si="13"/>
        <v>2013Uterus - C54–C55 FemaleMāoriRate</v>
      </c>
      <c r="B782" s="10">
        <v>2013</v>
      </c>
      <c r="C782" s="38" t="s">
        <v>282</v>
      </c>
      <c r="D782" s="38" t="s">
        <v>0</v>
      </c>
      <c r="E782" s="38" t="s">
        <v>49</v>
      </c>
      <c r="F782" s="38">
        <v>23.501019002556699</v>
      </c>
    </row>
    <row r="783" spans="1:6">
      <c r="A783" s="10" t="str">
        <f t="shared" si="13"/>
        <v>2013Uterus - C54–C55 FemaleNon-MāoriRate</v>
      </c>
      <c r="B783" s="10">
        <v>2013</v>
      </c>
      <c r="C783" s="38" t="s">
        <v>282</v>
      </c>
      <c r="D783" s="38" t="s">
        <v>0</v>
      </c>
      <c r="E783" s="38" t="s">
        <v>50</v>
      </c>
      <c r="F783" s="38">
        <v>16.138373984562499</v>
      </c>
    </row>
    <row r="784" spans="1:6">
      <c r="B784" s="10" t="s">
        <v>5</v>
      </c>
      <c r="C784" s="38" t="s">
        <v>89</v>
      </c>
      <c r="D784" s="38" t="s">
        <v>3</v>
      </c>
      <c r="E784" s="38" t="s">
        <v>90</v>
      </c>
      <c r="F784" s="38" t="s">
        <v>7</v>
      </c>
    </row>
    <row r="785" spans="1:6">
      <c r="A785" s="10" t="str">
        <f>B785&amp;C785&amp;D785&amp;E785&amp;$F$784</f>
        <v>2004Breast - C50 AllSexAllEthNumber</v>
      </c>
      <c r="B785" s="10">
        <v>2004</v>
      </c>
      <c r="C785" s="38" t="s">
        <v>273</v>
      </c>
      <c r="D785" s="38" t="s">
        <v>4</v>
      </c>
      <c r="E785" s="38" t="s">
        <v>32</v>
      </c>
      <c r="F785" s="38">
        <v>2368</v>
      </c>
    </row>
    <row r="786" spans="1:6">
      <c r="A786" s="10" t="str">
        <f t="shared" ref="A786:A849" si="14">B786&amp;C786&amp;D786&amp;E786&amp;$F$784</f>
        <v>2004Breast - C50 AllSexMāoriNumber</v>
      </c>
      <c r="B786" s="10">
        <v>2004</v>
      </c>
      <c r="C786" s="38" t="s">
        <v>273</v>
      </c>
      <c r="D786" s="38" t="s">
        <v>4</v>
      </c>
      <c r="E786" s="38" t="s">
        <v>49</v>
      </c>
      <c r="F786" s="38">
        <v>235</v>
      </c>
    </row>
    <row r="787" spans="1:6">
      <c r="A787" s="10" t="str">
        <f t="shared" si="14"/>
        <v>2004Breast - C50 AllSexNon-MāoriNumber</v>
      </c>
      <c r="B787" s="10">
        <v>2004</v>
      </c>
      <c r="C787" s="38" t="s">
        <v>273</v>
      </c>
      <c r="D787" s="38" t="s">
        <v>4</v>
      </c>
      <c r="E787" s="38" t="s">
        <v>50</v>
      </c>
      <c r="F787" s="38">
        <v>2133</v>
      </c>
    </row>
    <row r="788" spans="1:6">
      <c r="A788" s="10" t="str">
        <f t="shared" si="14"/>
        <v>2004Breast - C50 FemaleAllEthNumber</v>
      </c>
      <c r="B788" s="10">
        <v>2004</v>
      </c>
      <c r="C788" s="38" t="s">
        <v>273</v>
      </c>
      <c r="D788" s="38" t="s">
        <v>0</v>
      </c>
      <c r="E788" s="38" t="s">
        <v>32</v>
      </c>
      <c r="F788" s="38">
        <v>2346</v>
      </c>
    </row>
    <row r="789" spans="1:6">
      <c r="A789" s="10" t="str">
        <f t="shared" si="14"/>
        <v>2004Breast - C50 FemaleMāoriNumber</v>
      </c>
      <c r="B789" s="10">
        <v>2004</v>
      </c>
      <c r="C789" s="38" t="s">
        <v>273</v>
      </c>
      <c r="D789" s="38" t="s">
        <v>0</v>
      </c>
      <c r="E789" s="38" t="s">
        <v>49</v>
      </c>
      <c r="F789" s="38">
        <v>235</v>
      </c>
    </row>
    <row r="790" spans="1:6">
      <c r="A790" s="10" t="str">
        <f t="shared" si="14"/>
        <v>2004Breast - C50 FemaleNon-MāoriNumber</v>
      </c>
      <c r="B790" s="10">
        <v>2004</v>
      </c>
      <c r="C790" s="38" t="s">
        <v>273</v>
      </c>
      <c r="D790" s="38" t="s">
        <v>0</v>
      </c>
      <c r="E790" s="38" t="s">
        <v>50</v>
      </c>
      <c r="F790" s="38">
        <v>2111</v>
      </c>
    </row>
    <row r="791" spans="1:6">
      <c r="A791" s="10" t="str">
        <f t="shared" si="14"/>
        <v>2004Breast - C50 MaleAllEthNumber</v>
      </c>
      <c r="B791" s="10">
        <v>2004</v>
      </c>
      <c r="C791" s="38" t="s">
        <v>273</v>
      </c>
      <c r="D791" s="38" t="s">
        <v>1</v>
      </c>
      <c r="E791" s="38" t="s">
        <v>32</v>
      </c>
      <c r="F791" s="38">
        <v>22</v>
      </c>
    </row>
    <row r="792" spans="1:6">
      <c r="A792" s="10" t="str">
        <f t="shared" si="14"/>
        <v>2004Breast - C50 MaleMāoriNumber</v>
      </c>
      <c r="B792" s="10">
        <v>2004</v>
      </c>
      <c r="C792" s="38" t="s">
        <v>273</v>
      </c>
      <c r="D792" s="38" t="s">
        <v>1</v>
      </c>
      <c r="E792" s="38" t="s">
        <v>49</v>
      </c>
    </row>
    <row r="793" spans="1:6">
      <c r="A793" s="10" t="str">
        <f t="shared" si="14"/>
        <v>2004Breast - C50 MaleNon-MāoriNumber</v>
      </c>
      <c r="B793" s="10">
        <v>2004</v>
      </c>
      <c r="C793" s="38" t="s">
        <v>273</v>
      </c>
      <c r="D793" s="38" t="s">
        <v>1</v>
      </c>
      <c r="E793" s="38" t="s">
        <v>50</v>
      </c>
      <c r="F793" s="38">
        <v>22</v>
      </c>
    </row>
    <row r="794" spans="1:6">
      <c r="A794" s="10" t="str">
        <f t="shared" si="14"/>
        <v>2005Breast - C50 AllSexAllEthNumber</v>
      </c>
      <c r="B794" s="10">
        <v>2005</v>
      </c>
      <c r="C794" s="38" t="s">
        <v>273</v>
      </c>
      <c r="D794" s="38" t="s">
        <v>4</v>
      </c>
      <c r="E794" s="38" t="s">
        <v>32</v>
      </c>
      <c r="F794" s="38">
        <v>2495</v>
      </c>
    </row>
    <row r="795" spans="1:6">
      <c r="A795" s="10" t="str">
        <f t="shared" si="14"/>
        <v>2005Breast - C50 AllSexMāoriNumber</v>
      </c>
      <c r="B795" s="10">
        <v>2005</v>
      </c>
      <c r="C795" s="38" t="s">
        <v>273</v>
      </c>
      <c r="D795" s="38" t="s">
        <v>4</v>
      </c>
      <c r="E795" s="38" t="s">
        <v>49</v>
      </c>
      <c r="F795" s="38">
        <v>266</v>
      </c>
    </row>
    <row r="796" spans="1:6">
      <c r="A796" s="10" t="str">
        <f t="shared" si="14"/>
        <v>2005Breast - C50 AllSexNon-MāoriNumber</v>
      </c>
      <c r="B796" s="10">
        <v>2005</v>
      </c>
      <c r="C796" s="38" t="s">
        <v>273</v>
      </c>
      <c r="D796" s="38" t="s">
        <v>4</v>
      </c>
      <c r="E796" s="38" t="s">
        <v>50</v>
      </c>
      <c r="F796" s="38">
        <v>2229</v>
      </c>
    </row>
    <row r="797" spans="1:6">
      <c r="A797" s="10" t="str">
        <f t="shared" si="14"/>
        <v>2005Breast - C50 FemaleAllEthNumber</v>
      </c>
      <c r="B797" s="10">
        <v>2005</v>
      </c>
      <c r="C797" s="38" t="s">
        <v>273</v>
      </c>
      <c r="D797" s="38" t="s">
        <v>0</v>
      </c>
      <c r="E797" s="38" t="s">
        <v>32</v>
      </c>
      <c r="F797" s="38">
        <v>2474</v>
      </c>
    </row>
    <row r="798" spans="1:6">
      <c r="A798" s="10" t="str">
        <f t="shared" si="14"/>
        <v>2005Breast - C50 FemaleMāoriNumber</v>
      </c>
      <c r="B798" s="10">
        <v>2005</v>
      </c>
      <c r="C798" s="38" t="s">
        <v>273</v>
      </c>
      <c r="D798" s="38" t="s">
        <v>0</v>
      </c>
      <c r="E798" s="38" t="s">
        <v>49</v>
      </c>
      <c r="F798" s="38">
        <v>265</v>
      </c>
    </row>
    <row r="799" spans="1:6">
      <c r="A799" s="10" t="str">
        <f t="shared" si="14"/>
        <v>2005Breast - C50 FemaleNon-MāoriNumber</v>
      </c>
      <c r="B799" s="10">
        <v>2005</v>
      </c>
      <c r="C799" s="38" t="s">
        <v>273</v>
      </c>
      <c r="D799" s="38" t="s">
        <v>0</v>
      </c>
      <c r="E799" s="38" t="s">
        <v>50</v>
      </c>
      <c r="F799" s="38">
        <v>2209</v>
      </c>
    </row>
    <row r="800" spans="1:6">
      <c r="A800" s="10" t="str">
        <f t="shared" si="14"/>
        <v>2005Breast - C50 MaleAllEthNumber</v>
      </c>
      <c r="B800" s="10">
        <v>2005</v>
      </c>
      <c r="C800" s="38" t="s">
        <v>273</v>
      </c>
      <c r="D800" s="38" t="s">
        <v>1</v>
      </c>
      <c r="E800" s="38" t="s">
        <v>32</v>
      </c>
      <c r="F800" s="38">
        <v>21</v>
      </c>
    </row>
    <row r="801" spans="1:6">
      <c r="A801" s="10" t="str">
        <f t="shared" si="14"/>
        <v>2005Breast - C50 MaleMāoriNumber</v>
      </c>
      <c r="B801" s="10">
        <v>2005</v>
      </c>
      <c r="C801" s="38" t="s">
        <v>273</v>
      </c>
      <c r="D801" s="38" t="s">
        <v>1</v>
      </c>
      <c r="E801" s="38" t="s">
        <v>49</v>
      </c>
      <c r="F801" s="38">
        <v>1</v>
      </c>
    </row>
    <row r="802" spans="1:6">
      <c r="A802" s="10" t="str">
        <f t="shared" si="14"/>
        <v>2005Breast - C50 MaleNon-MāoriNumber</v>
      </c>
      <c r="B802" s="10">
        <v>2005</v>
      </c>
      <c r="C802" s="38" t="s">
        <v>273</v>
      </c>
      <c r="D802" s="38" t="s">
        <v>1</v>
      </c>
      <c r="E802" s="38" t="s">
        <v>50</v>
      </c>
      <c r="F802" s="38">
        <v>20</v>
      </c>
    </row>
    <row r="803" spans="1:6">
      <c r="A803" s="10" t="str">
        <f t="shared" si="14"/>
        <v>2006Breast - C50 AllSexAllEthNumber</v>
      </c>
      <c r="B803" s="10">
        <v>2006</v>
      </c>
      <c r="C803" s="38" t="s">
        <v>273</v>
      </c>
      <c r="D803" s="38" t="s">
        <v>4</v>
      </c>
      <c r="E803" s="38" t="s">
        <v>32</v>
      </c>
      <c r="F803" s="38">
        <v>2572</v>
      </c>
    </row>
    <row r="804" spans="1:6">
      <c r="A804" s="10" t="str">
        <f t="shared" si="14"/>
        <v>2006Breast - C50 AllSexMāoriNumber</v>
      </c>
      <c r="B804" s="10">
        <v>2006</v>
      </c>
      <c r="C804" s="38" t="s">
        <v>273</v>
      </c>
      <c r="D804" s="38" t="s">
        <v>4</v>
      </c>
      <c r="E804" s="38" t="s">
        <v>49</v>
      </c>
      <c r="F804" s="38">
        <v>281</v>
      </c>
    </row>
    <row r="805" spans="1:6">
      <c r="A805" s="10" t="str">
        <f t="shared" si="14"/>
        <v>2006Breast - C50 AllSexNon-MāoriNumber</v>
      </c>
      <c r="B805" s="10">
        <v>2006</v>
      </c>
      <c r="C805" s="38" t="s">
        <v>273</v>
      </c>
      <c r="D805" s="38" t="s">
        <v>4</v>
      </c>
      <c r="E805" s="38" t="s">
        <v>50</v>
      </c>
      <c r="F805" s="38">
        <v>2291</v>
      </c>
    </row>
    <row r="806" spans="1:6">
      <c r="A806" s="10" t="str">
        <f t="shared" si="14"/>
        <v>2006Breast - C50 FemaleAllEthNumber</v>
      </c>
      <c r="B806" s="10">
        <v>2006</v>
      </c>
      <c r="C806" s="38" t="s">
        <v>273</v>
      </c>
      <c r="D806" s="38" t="s">
        <v>0</v>
      </c>
      <c r="E806" s="38" t="s">
        <v>32</v>
      </c>
      <c r="F806" s="38">
        <v>2556</v>
      </c>
    </row>
    <row r="807" spans="1:6">
      <c r="A807" s="10" t="str">
        <f t="shared" si="14"/>
        <v>2006Breast - C50 FemaleMāoriNumber</v>
      </c>
      <c r="B807" s="10">
        <v>2006</v>
      </c>
      <c r="C807" s="38" t="s">
        <v>273</v>
      </c>
      <c r="D807" s="38" t="s">
        <v>0</v>
      </c>
      <c r="E807" s="38" t="s">
        <v>49</v>
      </c>
      <c r="F807" s="38">
        <v>281</v>
      </c>
    </row>
    <row r="808" spans="1:6">
      <c r="A808" s="10" t="str">
        <f t="shared" si="14"/>
        <v>2006Breast - C50 FemaleNon-MāoriNumber</v>
      </c>
      <c r="B808" s="10">
        <v>2006</v>
      </c>
      <c r="C808" s="38" t="s">
        <v>273</v>
      </c>
      <c r="D808" s="38" t="s">
        <v>0</v>
      </c>
      <c r="E808" s="38" t="s">
        <v>50</v>
      </c>
      <c r="F808" s="38">
        <v>2275</v>
      </c>
    </row>
    <row r="809" spans="1:6">
      <c r="A809" s="10" t="str">
        <f t="shared" si="14"/>
        <v>2006Breast - C50 MaleAllEthNumber</v>
      </c>
      <c r="B809" s="10">
        <v>2006</v>
      </c>
      <c r="C809" s="38" t="s">
        <v>273</v>
      </c>
      <c r="D809" s="38" t="s">
        <v>1</v>
      </c>
      <c r="E809" s="38" t="s">
        <v>32</v>
      </c>
      <c r="F809" s="38">
        <v>16</v>
      </c>
    </row>
    <row r="810" spans="1:6">
      <c r="A810" s="10" t="str">
        <f t="shared" si="14"/>
        <v>2006Breast - C50 MaleMāoriNumber</v>
      </c>
      <c r="B810" s="10">
        <v>2006</v>
      </c>
      <c r="C810" s="38" t="s">
        <v>273</v>
      </c>
      <c r="D810" s="38" t="s">
        <v>1</v>
      </c>
      <c r="E810" s="38" t="s">
        <v>49</v>
      </c>
    </row>
    <row r="811" spans="1:6">
      <c r="A811" s="10" t="str">
        <f t="shared" si="14"/>
        <v>2006Breast - C50 MaleNon-MāoriNumber</v>
      </c>
      <c r="B811" s="10">
        <v>2006</v>
      </c>
      <c r="C811" s="38" t="s">
        <v>273</v>
      </c>
      <c r="D811" s="38" t="s">
        <v>1</v>
      </c>
      <c r="E811" s="38" t="s">
        <v>50</v>
      </c>
      <c r="F811" s="38">
        <v>16</v>
      </c>
    </row>
    <row r="812" spans="1:6">
      <c r="A812" s="10" t="str">
        <f t="shared" si="14"/>
        <v>2007Breast - C50 AllSexAllEthNumber</v>
      </c>
      <c r="B812" s="10">
        <v>2007</v>
      </c>
      <c r="C812" s="38" t="s">
        <v>273</v>
      </c>
      <c r="D812" s="38" t="s">
        <v>4</v>
      </c>
      <c r="E812" s="38" t="s">
        <v>32</v>
      </c>
      <c r="F812" s="38">
        <v>2575</v>
      </c>
    </row>
    <row r="813" spans="1:6">
      <c r="A813" s="10" t="str">
        <f t="shared" si="14"/>
        <v>2007Breast - C50 AllSexMāoriNumber</v>
      </c>
      <c r="B813" s="10">
        <v>2007</v>
      </c>
      <c r="C813" s="38" t="s">
        <v>273</v>
      </c>
      <c r="D813" s="38" t="s">
        <v>4</v>
      </c>
      <c r="E813" s="38" t="s">
        <v>49</v>
      </c>
      <c r="F813" s="38">
        <v>305</v>
      </c>
    </row>
    <row r="814" spans="1:6">
      <c r="A814" s="10" t="str">
        <f t="shared" si="14"/>
        <v>2007Breast - C50 AllSexNon-MāoriNumber</v>
      </c>
      <c r="B814" s="10">
        <v>2007</v>
      </c>
      <c r="C814" s="38" t="s">
        <v>273</v>
      </c>
      <c r="D814" s="38" t="s">
        <v>4</v>
      </c>
      <c r="E814" s="38" t="s">
        <v>50</v>
      </c>
      <c r="F814" s="38">
        <v>2270</v>
      </c>
    </row>
    <row r="815" spans="1:6">
      <c r="A815" s="10" t="str">
        <f t="shared" si="14"/>
        <v>2007Breast - C50 FemaleAllEthNumber</v>
      </c>
      <c r="B815" s="10">
        <v>2007</v>
      </c>
      <c r="C815" s="38" t="s">
        <v>273</v>
      </c>
      <c r="D815" s="38" t="s">
        <v>0</v>
      </c>
      <c r="E815" s="38" t="s">
        <v>32</v>
      </c>
      <c r="F815" s="38">
        <v>2565</v>
      </c>
    </row>
    <row r="816" spans="1:6">
      <c r="A816" s="10" t="str">
        <f t="shared" si="14"/>
        <v>2007Breast - C50 FemaleMāoriNumber</v>
      </c>
      <c r="B816" s="10">
        <v>2007</v>
      </c>
      <c r="C816" s="38" t="s">
        <v>273</v>
      </c>
      <c r="D816" s="38" t="s">
        <v>0</v>
      </c>
      <c r="E816" s="38" t="s">
        <v>49</v>
      </c>
      <c r="F816" s="38">
        <v>303</v>
      </c>
    </row>
    <row r="817" spans="1:6">
      <c r="A817" s="10" t="str">
        <f t="shared" si="14"/>
        <v>2007Breast - C50 FemaleNon-MāoriNumber</v>
      </c>
      <c r="B817" s="10">
        <v>2007</v>
      </c>
      <c r="C817" s="38" t="s">
        <v>273</v>
      </c>
      <c r="D817" s="38" t="s">
        <v>0</v>
      </c>
      <c r="E817" s="38" t="s">
        <v>50</v>
      </c>
      <c r="F817" s="38">
        <v>2262</v>
      </c>
    </row>
    <row r="818" spans="1:6">
      <c r="A818" s="10" t="str">
        <f t="shared" si="14"/>
        <v>2007Breast - C50 MaleAllEthNumber</v>
      </c>
      <c r="B818" s="10">
        <v>2007</v>
      </c>
      <c r="C818" s="38" t="s">
        <v>273</v>
      </c>
      <c r="D818" s="38" t="s">
        <v>1</v>
      </c>
      <c r="E818" s="38" t="s">
        <v>32</v>
      </c>
      <c r="F818" s="38">
        <v>10</v>
      </c>
    </row>
    <row r="819" spans="1:6">
      <c r="A819" s="10" t="str">
        <f t="shared" si="14"/>
        <v>2007Breast - C50 MaleMāoriNumber</v>
      </c>
      <c r="B819" s="10">
        <v>2007</v>
      </c>
      <c r="C819" s="38" t="s">
        <v>273</v>
      </c>
      <c r="D819" s="38" t="s">
        <v>1</v>
      </c>
      <c r="E819" s="38" t="s">
        <v>49</v>
      </c>
      <c r="F819" s="38">
        <v>2</v>
      </c>
    </row>
    <row r="820" spans="1:6">
      <c r="A820" s="10" t="str">
        <f t="shared" si="14"/>
        <v>2007Breast - C50 MaleNon-MāoriNumber</v>
      </c>
      <c r="B820" s="10">
        <v>2007</v>
      </c>
      <c r="C820" s="38" t="s">
        <v>273</v>
      </c>
      <c r="D820" s="38" t="s">
        <v>1</v>
      </c>
      <c r="E820" s="38" t="s">
        <v>50</v>
      </c>
      <c r="F820" s="38">
        <v>8</v>
      </c>
    </row>
    <row r="821" spans="1:6">
      <c r="A821" s="10" t="str">
        <f t="shared" si="14"/>
        <v>2008Breast - C50 AllSexAllEthNumber</v>
      </c>
      <c r="B821" s="10">
        <v>2008</v>
      </c>
      <c r="C821" s="38" t="s">
        <v>273</v>
      </c>
      <c r="D821" s="38" t="s">
        <v>4</v>
      </c>
      <c r="E821" s="38" t="s">
        <v>32</v>
      </c>
      <c r="F821" s="38">
        <v>2732</v>
      </c>
    </row>
    <row r="822" spans="1:6">
      <c r="A822" s="10" t="str">
        <f t="shared" si="14"/>
        <v>2008Breast - C50 AllSexMāoriNumber</v>
      </c>
      <c r="B822" s="10">
        <v>2008</v>
      </c>
      <c r="C822" s="38" t="s">
        <v>273</v>
      </c>
      <c r="D822" s="38" t="s">
        <v>4</v>
      </c>
      <c r="E822" s="38" t="s">
        <v>49</v>
      </c>
      <c r="F822" s="38">
        <v>306</v>
      </c>
    </row>
    <row r="823" spans="1:6">
      <c r="A823" s="10" t="str">
        <f t="shared" si="14"/>
        <v>2008Breast - C50 AllSexNon-MāoriNumber</v>
      </c>
      <c r="B823" s="10">
        <v>2008</v>
      </c>
      <c r="C823" s="38" t="s">
        <v>273</v>
      </c>
      <c r="D823" s="38" t="s">
        <v>4</v>
      </c>
      <c r="E823" s="38" t="s">
        <v>50</v>
      </c>
      <c r="F823" s="38">
        <v>2426</v>
      </c>
    </row>
    <row r="824" spans="1:6">
      <c r="A824" s="10" t="str">
        <f t="shared" si="14"/>
        <v>2008Breast - C50 FemaleAllEthNumber</v>
      </c>
      <c r="B824" s="10">
        <v>2008</v>
      </c>
      <c r="C824" s="38" t="s">
        <v>273</v>
      </c>
      <c r="D824" s="38" t="s">
        <v>0</v>
      </c>
      <c r="E824" s="38" t="s">
        <v>32</v>
      </c>
      <c r="F824" s="38">
        <v>2713</v>
      </c>
    </row>
    <row r="825" spans="1:6">
      <c r="A825" s="10" t="str">
        <f t="shared" si="14"/>
        <v>2008Breast - C50 FemaleMāoriNumber</v>
      </c>
      <c r="B825" s="10">
        <v>2008</v>
      </c>
      <c r="C825" s="38" t="s">
        <v>273</v>
      </c>
      <c r="D825" s="38" t="s">
        <v>0</v>
      </c>
      <c r="E825" s="38" t="s">
        <v>49</v>
      </c>
      <c r="F825" s="38">
        <v>306</v>
      </c>
    </row>
    <row r="826" spans="1:6">
      <c r="A826" s="10" t="str">
        <f t="shared" si="14"/>
        <v>2008Breast - C50 FemaleNon-MāoriNumber</v>
      </c>
      <c r="B826" s="10">
        <v>2008</v>
      </c>
      <c r="C826" s="38" t="s">
        <v>273</v>
      </c>
      <c r="D826" s="38" t="s">
        <v>0</v>
      </c>
      <c r="E826" s="38" t="s">
        <v>50</v>
      </c>
      <c r="F826" s="38">
        <v>2407</v>
      </c>
    </row>
    <row r="827" spans="1:6">
      <c r="A827" s="10" t="str">
        <f t="shared" si="14"/>
        <v>2008Breast - C50 MaleAllEthNumber</v>
      </c>
      <c r="B827" s="10">
        <v>2008</v>
      </c>
      <c r="C827" s="38" t="s">
        <v>273</v>
      </c>
      <c r="D827" s="38" t="s">
        <v>1</v>
      </c>
      <c r="E827" s="38" t="s">
        <v>32</v>
      </c>
      <c r="F827" s="38">
        <v>19</v>
      </c>
    </row>
    <row r="828" spans="1:6">
      <c r="A828" s="10" t="str">
        <f t="shared" si="14"/>
        <v>2008Breast - C50 MaleMāoriNumber</v>
      </c>
      <c r="B828" s="10">
        <v>2008</v>
      </c>
      <c r="C828" s="38" t="s">
        <v>273</v>
      </c>
      <c r="D828" s="38" t="s">
        <v>1</v>
      </c>
      <c r="E828" s="38" t="s">
        <v>49</v>
      </c>
    </row>
    <row r="829" spans="1:6">
      <c r="A829" s="10" t="str">
        <f t="shared" si="14"/>
        <v>2008Breast - C50 MaleNon-MāoriNumber</v>
      </c>
      <c r="B829" s="10">
        <v>2008</v>
      </c>
      <c r="C829" s="38" t="s">
        <v>273</v>
      </c>
      <c r="D829" s="38" t="s">
        <v>1</v>
      </c>
      <c r="E829" s="38" t="s">
        <v>50</v>
      </c>
      <c r="F829" s="38">
        <v>19</v>
      </c>
    </row>
    <row r="830" spans="1:6">
      <c r="A830" s="10" t="str">
        <f t="shared" si="14"/>
        <v>2009Breast - C50 AllSexAllEthNumber</v>
      </c>
      <c r="B830" s="10">
        <v>2009</v>
      </c>
      <c r="C830" s="38" t="s">
        <v>273</v>
      </c>
      <c r="D830" s="38" t="s">
        <v>4</v>
      </c>
      <c r="E830" s="38" t="s">
        <v>32</v>
      </c>
      <c r="F830" s="38">
        <v>2781</v>
      </c>
    </row>
    <row r="831" spans="1:6">
      <c r="A831" s="10" t="str">
        <f t="shared" si="14"/>
        <v>2009Breast - C50 AllSexMāoriNumber</v>
      </c>
      <c r="B831" s="10">
        <v>2009</v>
      </c>
      <c r="C831" s="38" t="s">
        <v>273</v>
      </c>
      <c r="D831" s="38" t="s">
        <v>4</v>
      </c>
      <c r="E831" s="38" t="s">
        <v>49</v>
      </c>
      <c r="F831" s="38">
        <v>339</v>
      </c>
    </row>
    <row r="832" spans="1:6">
      <c r="A832" s="10" t="str">
        <f t="shared" si="14"/>
        <v>2009Breast - C50 AllSexNon-MāoriNumber</v>
      </c>
      <c r="B832" s="10">
        <v>2009</v>
      </c>
      <c r="C832" s="38" t="s">
        <v>273</v>
      </c>
      <c r="D832" s="38" t="s">
        <v>4</v>
      </c>
      <c r="E832" s="38" t="s">
        <v>50</v>
      </c>
      <c r="F832" s="38">
        <v>2442</v>
      </c>
    </row>
    <row r="833" spans="1:6">
      <c r="A833" s="10" t="str">
        <f t="shared" si="14"/>
        <v>2009Breast - C50 FemaleAllEthNumber</v>
      </c>
      <c r="B833" s="10">
        <v>2009</v>
      </c>
      <c r="C833" s="38" t="s">
        <v>273</v>
      </c>
      <c r="D833" s="38" t="s">
        <v>0</v>
      </c>
      <c r="E833" s="38" t="s">
        <v>32</v>
      </c>
      <c r="F833" s="38">
        <v>2759</v>
      </c>
    </row>
    <row r="834" spans="1:6">
      <c r="A834" s="10" t="str">
        <f t="shared" si="14"/>
        <v>2009Breast - C50 FemaleMāoriNumber</v>
      </c>
      <c r="B834" s="10">
        <v>2009</v>
      </c>
      <c r="C834" s="38" t="s">
        <v>273</v>
      </c>
      <c r="D834" s="38" t="s">
        <v>0</v>
      </c>
      <c r="E834" s="38" t="s">
        <v>49</v>
      </c>
      <c r="F834" s="38">
        <v>337</v>
      </c>
    </row>
    <row r="835" spans="1:6">
      <c r="A835" s="10" t="str">
        <f t="shared" si="14"/>
        <v>2009Breast - C50 FemaleNon-MāoriNumber</v>
      </c>
      <c r="B835" s="10">
        <v>2009</v>
      </c>
      <c r="C835" s="38" t="s">
        <v>273</v>
      </c>
      <c r="D835" s="38" t="s">
        <v>0</v>
      </c>
      <c r="E835" s="38" t="s">
        <v>50</v>
      </c>
      <c r="F835" s="38">
        <v>2422</v>
      </c>
    </row>
    <row r="836" spans="1:6">
      <c r="A836" s="10" t="str">
        <f t="shared" si="14"/>
        <v>2009Breast - C50 MaleAllEthNumber</v>
      </c>
      <c r="B836" s="10">
        <v>2009</v>
      </c>
      <c r="C836" s="38" t="s">
        <v>273</v>
      </c>
      <c r="D836" s="38" t="s">
        <v>1</v>
      </c>
      <c r="E836" s="38" t="s">
        <v>32</v>
      </c>
      <c r="F836" s="38">
        <v>22</v>
      </c>
    </row>
    <row r="837" spans="1:6">
      <c r="A837" s="10" t="str">
        <f t="shared" si="14"/>
        <v>2009Breast - C50 MaleMāoriNumber</v>
      </c>
      <c r="B837" s="10">
        <v>2009</v>
      </c>
      <c r="C837" s="38" t="s">
        <v>273</v>
      </c>
      <c r="D837" s="38" t="s">
        <v>1</v>
      </c>
      <c r="E837" s="38" t="s">
        <v>49</v>
      </c>
      <c r="F837" s="38">
        <v>2</v>
      </c>
    </row>
    <row r="838" spans="1:6">
      <c r="A838" s="10" t="str">
        <f t="shared" si="14"/>
        <v>2009Breast - C50 MaleNon-MāoriNumber</v>
      </c>
      <c r="B838" s="10">
        <v>2009</v>
      </c>
      <c r="C838" s="38" t="s">
        <v>273</v>
      </c>
      <c r="D838" s="38" t="s">
        <v>1</v>
      </c>
      <c r="E838" s="38" t="s">
        <v>50</v>
      </c>
      <c r="F838" s="38">
        <v>20</v>
      </c>
    </row>
    <row r="839" spans="1:6">
      <c r="A839" s="10" t="str">
        <f t="shared" si="14"/>
        <v>2010Breast - C50 AllSexAllEthNumber</v>
      </c>
      <c r="B839" s="10">
        <v>2010</v>
      </c>
      <c r="C839" s="38" t="s">
        <v>273</v>
      </c>
      <c r="D839" s="38" t="s">
        <v>4</v>
      </c>
      <c r="E839" s="38" t="s">
        <v>32</v>
      </c>
      <c r="F839" s="38">
        <v>2812</v>
      </c>
    </row>
    <row r="840" spans="1:6">
      <c r="A840" s="10" t="str">
        <f t="shared" si="14"/>
        <v>2010Breast - C50 AllSexMāoriNumber</v>
      </c>
      <c r="B840" s="10">
        <v>2010</v>
      </c>
      <c r="C840" s="38" t="s">
        <v>273</v>
      </c>
      <c r="D840" s="38" t="s">
        <v>4</v>
      </c>
      <c r="E840" s="38" t="s">
        <v>49</v>
      </c>
      <c r="F840" s="38">
        <v>376</v>
      </c>
    </row>
    <row r="841" spans="1:6">
      <c r="A841" s="10" t="str">
        <f t="shared" si="14"/>
        <v>2010Breast - C50 AllSexNon-MāoriNumber</v>
      </c>
      <c r="B841" s="10">
        <v>2010</v>
      </c>
      <c r="C841" s="38" t="s">
        <v>273</v>
      </c>
      <c r="D841" s="38" t="s">
        <v>4</v>
      </c>
      <c r="E841" s="38" t="s">
        <v>50</v>
      </c>
      <c r="F841" s="38">
        <v>2436</v>
      </c>
    </row>
    <row r="842" spans="1:6">
      <c r="A842" s="10" t="str">
        <f t="shared" si="14"/>
        <v>2010Breast - C50 FemaleAllEthNumber</v>
      </c>
      <c r="B842" s="10">
        <v>2010</v>
      </c>
      <c r="C842" s="38" t="s">
        <v>273</v>
      </c>
      <c r="D842" s="38" t="s">
        <v>0</v>
      </c>
      <c r="E842" s="38" t="s">
        <v>32</v>
      </c>
      <c r="F842" s="38">
        <v>2791</v>
      </c>
    </row>
    <row r="843" spans="1:6">
      <c r="A843" s="10" t="str">
        <f t="shared" si="14"/>
        <v>2010Breast - C50 FemaleMāoriNumber</v>
      </c>
      <c r="B843" s="10">
        <v>2010</v>
      </c>
      <c r="C843" s="38" t="s">
        <v>273</v>
      </c>
      <c r="D843" s="38" t="s">
        <v>0</v>
      </c>
      <c r="E843" s="38" t="s">
        <v>49</v>
      </c>
      <c r="F843" s="38">
        <v>376</v>
      </c>
    </row>
    <row r="844" spans="1:6">
      <c r="A844" s="10" t="str">
        <f t="shared" si="14"/>
        <v>2010Breast - C50 FemaleNon-MāoriNumber</v>
      </c>
      <c r="B844" s="10">
        <v>2010</v>
      </c>
      <c r="C844" s="38" t="s">
        <v>273</v>
      </c>
      <c r="D844" s="38" t="s">
        <v>0</v>
      </c>
      <c r="E844" s="38" t="s">
        <v>50</v>
      </c>
      <c r="F844" s="38">
        <v>2415</v>
      </c>
    </row>
    <row r="845" spans="1:6">
      <c r="A845" s="10" t="str">
        <f t="shared" si="14"/>
        <v>2010Breast - C50 MaleAllEthNumber</v>
      </c>
      <c r="B845" s="10">
        <v>2010</v>
      </c>
      <c r="C845" s="38" t="s">
        <v>273</v>
      </c>
      <c r="D845" s="38" t="s">
        <v>1</v>
      </c>
      <c r="E845" s="38" t="s">
        <v>32</v>
      </c>
      <c r="F845" s="38">
        <v>21</v>
      </c>
    </row>
    <row r="846" spans="1:6">
      <c r="A846" s="10" t="str">
        <f t="shared" si="14"/>
        <v>2010Breast - C50 MaleMāoriNumber</v>
      </c>
      <c r="B846" s="10">
        <v>2010</v>
      </c>
      <c r="C846" s="38" t="s">
        <v>273</v>
      </c>
      <c r="D846" s="38" t="s">
        <v>1</v>
      </c>
      <c r="E846" s="38" t="s">
        <v>49</v>
      </c>
    </row>
    <row r="847" spans="1:6">
      <c r="A847" s="10" t="str">
        <f t="shared" si="14"/>
        <v>2010Breast - C50 MaleNon-MāoriNumber</v>
      </c>
      <c r="B847" s="10">
        <v>2010</v>
      </c>
      <c r="C847" s="38" t="s">
        <v>273</v>
      </c>
      <c r="D847" s="38" t="s">
        <v>1</v>
      </c>
      <c r="E847" s="38" t="s">
        <v>50</v>
      </c>
      <c r="F847" s="38">
        <v>21</v>
      </c>
    </row>
    <row r="848" spans="1:6">
      <c r="A848" s="10" t="str">
        <f t="shared" si="14"/>
        <v>2011Breast - C50 AllSexAllEthNumber</v>
      </c>
      <c r="B848" s="10">
        <v>2011</v>
      </c>
      <c r="C848" s="38" t="s">
        <v>273</v>
      </c>
      <c r="D848" s="38" t="s">
        <v>4</v>
      </c>
      <c r="E848" s="38" t="s">
        <v>32</v>
      </c>
      <c r="F848" s="38">
        <v>2894</v>
      </c>
    </row>
    <row r="849" spans="1:6">
      <c r="A849" s="10" t="str">
        <f t="shared" si="14"/>
        <v>2011Breast - C50 AllSexMāoriNumber</v>
      </c>
      <c r="B849" s="10">
        <v>2011</v>
      </c>
      <c r="C849" s="38" t="s">
        <v>273</v>
      </c>
      <c r="D849" s="38" t="s">
        <v>4</v>
      </c>
      <c r="E849" s="38" t="s">
        <v>49</v>
      </c>
      <c r="F849" s="38">
        <v>352</v>
      </c>
    </row>
    <row r="850" spans="1:6">
      <c r="A850" s="10" t="str">
        <f t="shared" ref="A850:A913" si="15">B850&amp;C850&amp;D850&amp;E850&amp;$F$784</f>
        <v>2011Breast - C50 AllSexNon-MāoriNumber</v>
      </c>
      <c r="B850" s="10">
        <v>2011</v>
      </c>
      <c r="C850" s="38" t="s">
        <v>273</v>
      </c>
      <c r="D850" s="38" t="s">
        <v>4</v>
      </c>
      <c r="E850" s="38" t="s">
        <v>50</v>
      </c>
      <c r="F850" s="38">
        <v>2542</v>
      </c>
    </row>
    <row r="851" spans="1:6">
      <c r="A851" s="10" t="str">
        <f t="shared" si="15"/>
        <v>2011Breast - C50 FemaleAllEthNumber</v>
      </c>
      <c r="B851" s="10">
        <v>2011</v>
      </c>
      <c r="C851" s="38" t="s">
        <v>273</v>
      </c>
      <c r="D851" s="38" t="s">
        <v>0</v>
      </c>
      <c r="E851" s="38" t="s">
        <v>32</v>
      </c>
      <c r="F851" s="38">
        <v>2867</v>
      </c>
    </row>
    <row r="852" spans="1:6">
      <c r="A852" s="10" t="str">
        <f t="shared" si="15"/>
        <v>2011Breast - C50 FemaleMāoriNumber</v>
      </c>
      <c r="B852" s="10">
        <v>2011</v>
      </c>
      <c r="C852" s="38" t="s">
        <v>273</v>
      </c>
      <c r="D852" s="38" t="s">
        <v>0</v>
      </c>
      <c r="E852" s="38" t="s">
        <v>49</v>
      </c>
      <c r="F852" s="38">
        <v>350</v>
      </c>
    </row>
    <row r="853" spans="1:6">
      <c r="A853" s="10" t="str">
        <f t="shared" si="15"/>
        <v>2011Breast - C50 FemaleNon-MāoriNumber</v>
      </c>
      <c r="B853" s="10">
        <v>2011</v>
      </c>
      <c r="C853" s="38" t="s">
        <v>273</v>
      </c>
      <c r="D853" s="38" t="s">
        <v>0</v>
      </c>
      <c r="E853" s="38" t="s">
        <v>50</v>
      </c>
      <c r="F853" s="38">
        <v>2517</v>
      </c>
    </row>
    <row r="854" spans="1:6">
      <c r="A854" s="10" t="str">
        <f t="shared" si="15"/>
        <v>2011Breast - C50 MaleAllEthNumber</v>
      </c>
      <c r="B854" s="10">
        <v>2011</v>
      </c>
      <c r="C854" s="38" t="s">
        <v>273</v>
      </c>
      <c r="D854" s="38" t="s">
        <v>1</v>
      </c>
      <c r="E854" s="38" t="s">
        <v>32</v>
      </c>
      <c r="F854" s="38">
        <v>27</v>
      </c>
    </row>
    <row r="855" spans="1:6">
      <c r="A855" s="10" t="str">
        <f t="shared" si="15"/>
        <v>2011Breast - C50 MaleMāoriNumber</v>
      </c>
      <c r="B855" s="10">
        <v>2011</v>
      </c>
      <c r="C855" s="38" t="s">
        <v>273</v>
      </c>
      <c r="D855" s="38" t="s">
        <v>1</v>
      </c>
      <c r="E855" s="38" t="s">
        <v>49</v>
      </c>
      <c r="F855" s="38">
        <v>2</v>
      </c>
    </row>
    <row r="856" spans="1:6">
      <c r="A856" s="10" t="str">
        <f t="shared" si="15"/>
        <v>2011Breast - C50 MaleNon-MāoriNumber</v>
      </c>
      <c r="B856" s="10">
        <v>2011</v>
      </c>
      <c r="C856" s="38" t="s">
        <v>273</v>
      </c>
      <c r="D856" s="38" t="s">
        <v>1</v>
      </c>
      <c r="E856" s="38" t="s">
        <v>50</v>
      </c>
      <c r="F856" s="38">
        <v>25</v>
      </c>
    </row>
    <row r="857" spans="1:6">
      <c r="A857" s="10" t="str">
        <f t="shared" si="15"/>
        <v>2012Breast - C50 AllSexAllEthNumber</v>
      </c>
      <c r="B857" s="10">
        <v>2012</v>
      </c>
      <c r="C857" s="38" t="s">
        <v>273</v>
      </c>
      <c r="D857" s="38" t="s">
        <v>4</v>
      </c>
      <c r="E857" s="38" t="s">
        <v>32</v>
      </c>
      <c r="F857" s="38">
        <v>3054</v>
      </c>
    </row>
    <row r="858" spans="1:6">
      <c r="A858" s="10" t="str">
        <f t="shared" si="15"/>
        <v>2012Breast - C50 AllSexMāoriNumber</v>
      </c>
      <c r="B858" s="10">
        <v>2012</v>
      </c>
      <c r="C858" s="38" t="s">
        <v>273</v>
      </c>
      <c r="D858" s="38" t="s">
        <v>4</v>
      </c>
      <c r="E858" s="38" t="s">
        <v>49</v>
      </c>
      <c r="F858" s="38">
        <v>354</v>
      </c>
    </row>
    <row r="859" spans="1:6">
      <c r="A859" s="10" t="str">
        <f t="shared" si="15"/>
        <v>2012Breast - C50 AllSexNon-MāoriNumber</v>
      </c>
      <c r="B859" s="10">
        <v>2012</v>
      </c>
      <c r="C859" s="38" t="s">
        <v>273</v>
      </c>
      <c r="D859" s="38" t="s">
        <v>4</v>
      </c>
      <c r="E859" s="38" t="s">
        <v>50</v>
      </c>
      <c r="F859" s="38">
        <v>2700</v>
      </c>
    </row>
    <row r="860" spans="1:6">
      <c r="A860" s="10" t="str">
        <f t="shared" si="15"/>
        <v>2012Breast - C50 FemaleAllEthNumber</v>
      </c>
      <c r="B860" s="10">
        <v>2012</v>
      </c>
      <c r="C860" s="38" t="s">
        <v>273</v>
      </c>
      <c r="D860" s="38" t="s">
        <v>0</v>
      </c>
      <c r="E860" s="38" t="s">
        <v>32</v>
      </c>
      <c r="F860" s="38">
        <v>3025</v>
      </c>
    </row>
    <row r="861" spans="1:6">
      <c r="A861" s="10" t="str">
        <f t="shared" si="15"/>
        <v>2012Breast - C50 FemaleMāoriNumber</v>
      </c>
      <c r="B861" s="10">
        <v>2012</v>
      </c>
      <c r="C861" s="38" t="s">
        <v>273</v>
      </c>
      <c r="D861" s="38" t="s">
        <v>0</v>
      </c>
      <c r="E861" s="38" t="s">
        <v>49</v>
      </c>
      <c r="F861" s="38">
        <v>351</v>
      </c>
    </row>
    <row r="862" spans="1:6">
      <c r="A862" s="10" t="str">
        <f t="shared" si="15"/>
        <v>2012Breast - C50 FemaleNon-MāoriNumber</v>
      </c>
      <c r="B862" s="10">
        <v>2012</v>
      </c>
      <c r="C862" s="38" t="s">
        <v>273</v>
      </c>
      <c r="D862" s="38" t="s">
        <v>0</v>
      </c>
      <c r="E862" s="38" t="s">
        <v>50</v>
      </c>
      <c r="F862" s="38">
        <v>2674</v>
      </c>
    </row>
    <row r="863" spans="1:6">
      <c r="A863" s="10" t="str">
        <f t="shared" si="15"/>
        <v>2012Breast - C50 MaleAllEthNumber</v>
      </c>
      <c r="B863" s="10">
        <v>2012</v>
      </c>
      <c r="C863" s="38" t="s">
        <v>273</v>
      </c>
      <c r="D863" s="38" t="s">
        <v>1</v>
      </c>
      <c r="E863" s="38" t="s">
        <v>32</v>
      </c>
      <c r="F863" s="38">
        <v>29</v>
      </c>
    </row>
    <row r="864" spans="1:6">
      <c r="A864" s="10" t="str">
        <f t="shared" si="15"/>
        <v>2012Breast - C50 MaleMāoriNumber</v>
      </c>
      <c r="B864" s="10">
        <v>2012</v>
      </c>
      <c r="C864" s="38" t="s">
        <v>273</v>
      </c>
      <c r="D864" s="38" t="s">
        <v>1</v>
      </c>
      <c r="E864" s="38" t="s">
        <v>49</v>
      </c>
      <c r="F864" s="38">
        <v>3</v>
      </c>
    </row>
    <row r="865" spans="1:6">
      <c r="A865" s="10" t="str">
        <f t="shared" si="15"/>
        <v>2012Breast - C50 MaleNon-MāoriNumber</v>
      </c>
      <c r="B865" s="10">
        <v>2012</v>
      </c>
      <c r="C865" s="38" t="s">
        <v>273</v>
      </c>
      <c r="D865" s="38" t="s">
        <v>1</v>
      </c>
      <c r="E865" s="38" t="s">
        <v>50</v>
      </c>
      <c r="F865" s="38">
        <v>26</v>
      </c>
    </row>
    <row r="866" spans="1:6">
      <c r="A866" s="10" t="str">
        <f t="shared" si="15"/>
        <v>2013Breast - C50 AllSexAllEthNumber</v>
      </c>
      <c r="B866" s="10">
        <v>2013</v>
      </c>
      <c r="C866" s="38" t="s">
        <v>273</v>
      </c>
      <c r="D866" s="38" t="s">
        <v>4</v>
      </c>
      <c r="E866" s="38" t="s">
        <v>32</v>
      </c>
      <c r="F866" s="38">
        <v>3046</v>
      </c>
    </row>
    <row r="867" spans="1:6">
      <c r="A867" s="10" t="str">
        <f t="shared" si="15"/>
        <v>2013Breast - C50 AllSexMāoriNumber</v>
      </c>
      <c r="B867" s="10">
        <v>2013</v>
      </c>
      <c r="C867" s="38" t="s">
        <v>273</v>
      </c>
      <c r="D867" s="38" t="s">
        <v>4</v>
      </c>
      <c r="E867" s="38" t="s">
        <v>49</v>
      </c>
      <c r="F867" s="38">
        <v>382</v>
      </c>
    </row>
    <row r="868" spans="1:6">
      <c r="A868" s="10" t="str">
        <f t="shared" si="15"/>
        <v>2013Breast - C50 AllSexNon-MāoriNumber</v>
      </c>
      <c r="B868" s="10">
        <v>2013</v>
      </c>
      <c r="C868" s="38" t="s">
        <v>273</v>
      </c>
      <c r="D868" s="38" t="s">
        <v>4</v>
      </c>
      <c r="E868" s="38" t="s">
        <v>50</v>
      </c>
      <c r="F868" s="38">
        <v>2664</v>
      </c>
    </row>
    <row r="869" spans="1:6">
      <c r="A869" s="10" t="str">
        <f t="shared" si="15"/>
        <v>2013Breast - C50 FemaleAllEthNumber</v>
      </c>
      <c r="B869" s="10">
        <v>2013</v>
      </c>
      <c r="C869" s="38" t="s">
        <v>273</v>
      </c>
      <c r="D869" s="38" t="s">
        <v>0</v>
      </c>
      <c r="E869" s="38" t="s">
        <v>32</v>
      </c>
      <c r="F869" s="38">
        <v>3020</v>
      </c>
    </row>
    <row r="870" spans="1:6">
      <c r="A870" s="10" t="str">
        <f t="shared" si="15"/>
        <v>2013Breast - C50 FemaleMāoriNumber</v>
      </c>
      <c r="B870" s="10">
        <v>2013</v>
      </c>
      <c r="C870" s="38" t="s">
        <v>273</v>
      </c>
      <c r="D870" s="38" t="s">
        <v>0</v>
      </c>
      <c r="E870" s="38" t="s">
        <v>49</v>
      </c>
      <c r="F870" s="38">
        <v>381</v>
      </c>
    </row>
    <row r="871" spans="1:6">
      <c r="A871" s="10" t="str">
        <f t="shared" si="15"/>
        <v>2013Breast - C50 FemaleNon-MāoriNumber</v>
      </c>
      <c r="B871" s="10">
        <v>2013</v>
      </c>
      <c r="C871" s="38" t="s">
        <v>273</v>
      </c>
      <c r="D871" s="38" t="s">
        <v>0</v>
      </c>
      <c r="E871" s="38" t="s">
        <v>50</v>
      </c>
      <c r="F871" s="38">
        <v>2639</v>
      </c>
    </row>
    <row r="872" spans="1:6">
      <c r="A872" s="10" t="str">
        <f t="shared" si="15"/>
        <v>2013Breast - C50 MaleAllEthNumber</v>
      </c>
      <c r="B872" s="10">
        <v>2013</v>
      </c>
      <c r="C872" s="38" t="s">
        <v>273</v>
      </c>
      <c r="D872" s="38" t="s">
        <v>1</v>
      </c>
      <c r="E872" s="38" t="s">
        <v>32</v>
      </c>
      <c r="F872" s="38">
        <v>26</v>
      </c>
    </row>
    <row r="873" spans="1:6">
      <c r="A873" s="10" t="str">
        <f t="shared" si="15"/>
        <v>2013Breast - C50 MaleMāoriNumber</v>
      </c>
      <c r="B873" s="10">
        <v>2013</v>
      </c>
      <c r="C873" s="38" t="s">
        <v>273</v>
      </c>
      <c r="D873" s="38" t="s">
        <v>1</v>
      </c>
      <c r="E873" s="38" t="s">
        <v>49</v>
      </c>
      <c r="F873" s="38">
        <v>1</v>
      </c>
    </row>
    <row r="874" spans="1:6">
      <c r="A874" s="10" t="str">
        <f t="shared" si="15"/>
        <v>2013Breast - C50 MaleNon-MāoriNumber</v>
      </c>
      <c r="B874" s="10">
        <v>2013</v>
      </c>
      <c r="C874" s="38" t="s">
        <v>273</v>
      </c>
      <c r="D874" s="38" t="s">
        <v>1</v>
      </c>
      <c r="E874" s="38" t="s">
        <v>50</v>
      </c>
      <c r="F874" s="38">
        <v>25</v>
      </c>
    </row>
    <row r="875" spans="1:6">
      <c r="A875" s="10" t="str">
        <f t="shared" si="15"/>
        <v>2004Colorectum - C18–C20 AllSexAllEthNumber</v>
      </c>
      <c r="B875" s="10">
        <v>2004</v>
      </c>
      <c r="C875" s="38" t="s">
        <v>274</v>
      </c>
      <c r="D875" s="38" t="s">
        <v>4</v>
      </c>
      <c r="E875" s="38" t="s">
        <v>32</v>
      </c>
      <c r="F875" s="38">
        <v>2701</v>
      </c>
    </row>
    <row r="876" spans="1:6">
      <c r="A876" s="10" t="str">
        <f t="shared" si="15"/>
        <v>2004Colorectum - C18–C20 AllSexMāoriNumber</v>
      </c>
      <c r="B876" s="10">
        <v>2004</v>
      </c>
      <c r="C876" s="38" t="s">
        <v>274</v>
      </c>
      <c r="D876" s="38" t="s">
        <v>4</v>
      </c>
      <c r="E876" s="38" t="s">
        <v>49</v>
      </c>
      <c r="F876" s="38">
        <v>105</v>
      </c>
    </row>
    <row r="877" spans="1:6">
      <c r="A877" s="10" t="str">
        <f t="shared" si="15"/>
        <v>2004Colorectum - C18–C20 AllSexNon-MāoriNumber</v>
      </c>
      <c r="B877" s="10">
        <v>2004</v>
      </c>
      <c r="C877" s="38" t="s">
        <v>274</v>
      </c>
      <c r="D877" s="38" t="s">
        <v>4</v>
      </c>
      <c r="E877" s="38" t="s">
        <v>50</v>
      </c>
      <c r="F877" s="38">
        <v>2596</v>
      </c>
    </row>
    <row r="878" spans="1:6">
      <c r="A878" s="10" t="str">
        <f t="shared" si="15"/>
        <v>2004Colorectum - C18–C20 FemaleAllEthNumber</v>
      </c>
      <c r="B878" s="10">
        <v>2004</v>
      </c>
      <c r="C878" s="38" t="s">
        <v>274</v>
      </c>
      <c r="D878" s="38" t="s">
        <v>0</v>
      </c>
      <c r="E878" s="38" t="s">
        <v>32</v>
      </c>
      <c r="F878" s="38">
        <v>1341</v>
      </c>
    </row>
    <row r="879" spans="1:6">
      <c r="A879" s="10" t="str">
        <f t="shared" si="15"/>
        <v>2004Colorectum - C18–C20 FemaleMāoriNumber</v>
      </c>
      <c r="B879" s="10">
        <v>2004</v>
      </c>
      <c r="C879" s="38" t="s">
        <v>274</v>
      </c>
      <c r="D879" s="38" t="s">
        <v>0</v>
      </c>
      <c r="E879" s="38" t="s">
        <v>49</v>
      </c>
      <c r="F879" s="38">
        <v>50</v>
      </c>
    </row>
    <row r="880" spans="1:6">
      <c r="A880" s="10" t="str">
        <f t="shared" si="15"/>
        <v>2004Colorectum - C18–C20 FemaleNon-MāoriNumber</v>
      </c>
      <c r="B880" s="10">
        <v>2004</v>
      </c>
      <c r="C880" s="38" t="s">
        <v>274</v>
      </c>
      <c r="D880" s="38" t="s">
        <v>0</v>
      </c>
      <c r="E880" s="38" t="s">
        <v>50</v>
      </c>
      <c r="F880" s="38">
        <v>1291</v>
      </c>
    </row>
    <row r="881" spans="1:6">
      <c r="A881" s="10" t="str">
        <f t="shared" si="15"/>
        <v>2004Colorectum - C18–C20 MaleAllEthNumber</v>
      </c>
      <c r="B881" s="10">
        <v>2004</v>
      </c>
      <c r="C881" s="38" t="s">
        <v>274</v>
      </c>
      <c r="D881" s="38" t="s">
        <v>1</v>
      </c>
      <c r="E881" s="38" t="s">
        <v>32</v>
      </c>
      <c r="F881" s="38">
        <v>1360</v>
      </c>
    </row>
    <row r="882" spans="1:6">
      <c r="A882" s="10" t="str">
        <f t="shared" si="15"/>
        <v>2004Colorectum - C18–C20 MaleMāoriNumber</v>
      </c>
      <c r="B882" s="10">
        <v>2004</v>
      </c>
      <c r="C882" s="38" t="s">
        <v>274</v>
      </c>
      <c r="D882" s="38" t="s">
        <v>1</v>
      </c>
      <c r="E882" s="38" t="s">
        <v>49</v>
      </c>
      <c r="F882" s="38">
        <v>55</v>
      </c>
    </row>
    <row r="883" spans="1:6">
      <c r="A883" s="10" t="str">
        <f t="shared" si="15"/>
        <v>2004Colorectum - C18–C20 MaleNon-MāoriNumber</v>
      </c>
      <c r="B883" s="10">
        <v>2004</v>
      </c>
      <c r="C883" s="38" t="s">
        <v>274</v>
      </c>
      <c r="D883" s="38" t="s">
        <v>1</v>
      </c>
      <c r="E883" s="38" t="s">
        <v>50</v>
      </c>
      <c r="F883" s="38">
        <v>1305</v>
      </c>
    </row>
    <row r="884" spans="1:6">
      <c r="A884" s="10" t="str">
        <f t="shared" si="15"/>
        <v>2005Colorectum - C18–C20 AllSexAllEthNumber</v>
      </c>
      <c r="B884" s="10">
        <v>2005</v>
      </c>
      <c r="C884" s="38" t="s">
        <v>274</v>
      </c>
      <c r="D884" s="38" t="s">
        <v>4</v>
      </c>
      <c r="E884" s="38" t="s">
        <v>32</v>
      </c>
      <c r="F884" s="38">
        <v>2676</v>
      </c>
    </row>
    <row r="885" spans="1:6">
      <c r="A885" s="10" t="str">
        <f t="shared" si="15"/>
        <v>2005Colorectum - C18–C20 AllSexMāoriNumber</v>
      </c>
      <c r="B885" s="10">
        <v>2005</v>
      </c>
      <c r="C885" s="38" t="s">
        <v>274</v>
      </c>
      <c r="D885" s="38" t="s">
        <v>4</v>
      </c>
      <c r="E885" s="38" t="s">
        <v>49</v>
      </c>
      <c r="F885" s="38">
        <v>114</v>
      </c>
    </row>
    <row r="886" spans="1:6">
      <c r="A886" s="10" t="str">
        <f t="shared" si="15"/>
        <v>2005Colorectum - C18–C20 AllSexNon-MāoriNumber</v>
      </c>
      <c r="B886" s="10">
        <v>2005</v>
      </c>
      <c r="C886" s="38" t="s">
        <v>274</v>
      </c>
      <c r="D886" s="38" t="s">
        <v>4</v>
      </c>
      <c r="E886" s="38" t="s">
        <v>50</v>
      </c>
      <c r="F886" s="38">
        <v>2562</v>
      </c>
    </row>
    <row r="887" spans="1:6">
      <c r="A887" s="10" t="str">
        <f t="shared" si="15"/>
        <v>2005Colorectum - C18–C20 FemaleAllEthNumber</v>
      </c>
      <c r="B887" s="10">
        <v>2005</v>
      </c>
      <c r="C887" s="38" t="s">
        <v>274</v>
      </c>
      <c r="D887" s="38" t="s">
        <v>0</v>
      </c>
      <c r="E887" s="38" t="s">
        <v>32</v>
      </c>
      <c r="F887" s="38">
        <v>1353</v>
      </c>
    </row>
    <row r="888" spans="1:6">
      <c r="A888" s="10" t="str">
        <f t="shared" si="15"/>
        <v>2005Colorectum - C18–C20 FemaleMāoriNumber</v>
      </c>
      <c r="B888" s="10">
        <v>2005</v>
      </c>
      <c r="C888" s="38" t="s">
        <v>274</v>
      </c>
      <c r="D888" s="38" t="s">
        <v>0</v>
      </c>
      <c r="E888" s="38" t="s">
        <v>49</v>
      </c>
      <c r="F888" s="38">
        <v>51</v>
      </c>
    </row>
    <row r="889" spans="1:6">
      <c r="A889" s="10" t="str">
        <f t="shared" si="15"/>
        <v>2005Colorectum - C18–C20 FemaleNon-MāoriNumber</v>
      </c>
      <c r="B889" s="10">
        <v>2005</v>
      </c>
      <c r="C889" s="38" t="s">
        <v>274</v>
      </c>
      <c r="D889" s="38" t="s">
        <v>0</v>
      </c>
      <c r="E889" s="38" t="s">
        <v>50</v>
      </c>
      <c r="F889" s="38">
        <v>1302</v>
      </c>
    </row>
    <row r="890" spans="1:6">
      <c r="A890" s="10" t="str">
        <f t="shared" si="15"/>
        <v>2005Colorectum - C18–C20 MaleAllEthNumber</v>
      </c>
      <c r="B890" s="10">
        <v>2005</v>
      </c>
      <c r="C890" s="38" t="s">
        <v>274</v>
      </c>
      <c r="D890" s="38" t="s">
        <v>1</v>
      </c>
      <c r="E890" s="38" t="s">
        <v>32</v>
      </c>
      <c r="F890" s="38">
        <v>1323</v>
      </c>
    </row>
    <row r="891" spans="1:6">
      <c r="A891" s="10" t="str">
        <f t="shared" si="15"/>
        <v>2005Colorectum - C18–C20 MaleMāoriNumber</v>
      </c>
      <c r="B891" s="10">
        <v>2005</v>
      </c>
      <c r="C891" s="38" t="s">
        <v>274</v>
      </c>
      <c r="D891" s="38" t="s">
        <v>1</v>
      </c>
      <c r="E891" s="38" t="s">
        <v>49</v>
      </c>
      <c r="F891" s="38">
        <v>63</v>
      </c>
    </row>
    <row r="892" spans="1:6">
      <c r="A892" s="10" t="str">
        <f t="shared" si="15"/>
        <v>2005Colorectum - C18–C20 MaleNon-MāoriNumber</v>
      </c>
      <c r="B892" s="10">
        <v>2005</v>
      </c>
      <c r="C892" s="38" t="s">
        <v>274</v>
      </c>
      <c r="D892" s="38" t="s">
        <v>1</v>
      </c>
      <c r="E892" s="38" t="s">
        <v>50</v>
      </c>
      <c r="F892" s="38">
        <v>1260</v>
      </c>
    </row>
    <row r="893" spans="1:6">
      <c r="A893" s="10" t="str">
        <f t="shared" si="15"/>
        <v>2006Colorectum - C18–C20 AllSexAllEthNumber</v>
      </c>
      <c r="B893" s="10">
        <v>2006</v>
      </c>
      <c r="C893" s="38" t="s">
        <v>274</v>
      </c>
      <c r="D893" s="38" t="s">
        <v>4</v>
      </c>
      <c r="E893" s="38" t="s">
        <v>32</v>
      </c>
      <c r="F893" s="38">
        <v>2753</v>
      </c>
    </row>
    <row r="894" spans="1:6">
      <c r="A894" s="10" t="str">
        <f t="shared" si="15"/>
        <v>2006Colorectum - C18–C20 AllSexMāoriNumber</v>
      </c>
      <c r="B894" s="10">
        <v>2006</v>
      </c>
      <c r="C894" s="38" t="s">
        <v>274</v>
      </c>
      <c r="D894" s="38" t="s">
        <v>4</v>
      </c>
      <c r="E894" s="38" t="s">
        <v>49</v>
      </c>
      <c r="F894" s="38">
        <v>132</v>
      </c>
    </row>
    <row r="895" spans="1:6">
      <c r="A895" s="10" t="str">
        <f t="shared" si="15"/>
        <v>2006Colorectum - C18–C20 AllSexNon-MāoriNumber</v>
      </c>
      <c r="B895" s="10">
        <v>2006</v>
      </c>
      <c r="C895" s="38" t="s">
        <v>274</v>
      </c>
      <c r="D895" s="38" t="s">
        <v>4</v>
      </c>
      <c r="E895" s="38" t="s">
        <v>50</v>
      </c>
      <c r="F895" s="38">
        <v>2621</v>
      </c>
    </row>
    <row r="896" spans="1:6">
      <c r="A896" s="10" t="str">
        <f t="shared" si="15"/>
        <v>2006Colorectum - C18–C20 FemaleAllEthNumber</v>
      </c>
      <c r="B896" s="10">
        <v>2006</v>
      </c>
      <c r="C896" s="38" t="s">
        <v>274</v>
      </c>
      <c r="D896" s="38" t="s">
        <v>0</v>
      </c>
      <c r="E896" s="38" t="s">
        <v>32</v>
      </c>
      <c r="F896" s="38">
        <v>1277</v>
      </c>
    </row>
    <row r="897" spans="1:6">
      <c r="A897" s="10" t="str">
        <f t="shared" si="15"/>
        <v>2006Colorectum - C18–C20 FemaleMāoriNumber</v>
      </c>
      <c r="B897" s="10">
        <v>2006</v>
      </c>
      <c r="C897" s="38" t="s">
        <v>274</v>
      </c>
      <c r="D897" s="38" t="s">
        <v>0</v>
      </c>
      <c r="E897" s="38" t="s">
        <v>49</v>
      </c>
      <c r="F897" s="38">
        <v>61</v>
      </c>
    </row>
    <row r="898" spans="1:6">
      <c r="A898" s="10" t="str">
        <f t="shared" si="15"/>
        <v>2006Colorectum - C18–C20 FemaleNon-MāoriNumber</v>
      </c>
      <c r="B898" s="10">
        <v>2006</v>
      </c>
      <c r="C898" s="38" t="s">
        <v>274</v>
      </c>
      <c r="D898" s="38" t="s">
        <v>0</v>
      </c>
      <c r="E898" s="38" t="s">
        <v>50</v>
      </c>
      <c r="F898" s="38">
        <v>1216</v>
      </c>
    </row>
    <row r="899" spans="1:6">
      <c r="A899" s="10" t="str">
        <f t="shared" si="15"/>
        <v>2006Colorectum - C18–C20 MaleAllEthNumber</v>
      </c>
      <c r="B899" s="10">
        <v>2006</v>
      </c>
      <c r="C899" s="38" t="s">
        <v>274</v>
      </c>
      <c r="D899" s="38" t="s">
        <v>1</v>
      </c>
      <c r="E899" s="38" t="s">
        <v>32</v>
      </c>
      <c r="F899" s="38">
        <v>1476</v>
      </c>
    </row>
    <row r="900" spans="1:6">
      <c r="A900" s="10" t="str">
        <f t="shared" si="15"/>
        <v>2006Colorectum - C18–C20 MaleMāoriNumber</v>
      </c>
      <c r="B900" s="10">
        <v>2006</v>
      </c>
      <c r="C900" s="38" t="s">
        <v>274</v>
      </c>
      <c r="D900" s="38" t="s">
        <v>1</v>
      </c>
      <c r="E900" s="38" t="s">
        <v>49</v>
      </c>
      <c r="F900" s="38">
        <v>71</v>
      </c>
    </row>
    <row r="901" spans="1:6">
      <c r="A901" s="10" t="str">
        <f t="shared" si="15"/>
        <v>2006Colorectum - C18–C20 MaleNon-MāoriNumber</v>
      </c>
      <c r="B901" s="10">
        <v>2006</v>
      </c>
      <c r="C901" s="38" t="s">
        <v>274</v>
      </c>
      <c r="D901" s="38" t="s">
        <v>1</v>
      </c>
      <c r="E901" s="38" t="s">
        <v>50</v>
      </c>
      <c r="F901" s="38">
        <v>1405</v>
      </c>
    </row>
    <row r="902" spans="1:6">
      <c r="A902" s="10" t="str">
        <f t="shared" si="15"/>
        <v>2007Colorectum - C18–C20 AllSexAllEthNumber</v>
      </c>
      <c r="B902" s="10">
        <v>2007</v>
      </c>
      <c r="C902" s="38" t="s">
        <v>274</v>
      </c>
      <c r="D902" s="38" t="s">
        <v>4</v>
      </c>
      <c r="E902" s="38" t="s">
        <v>32</v>
      </c>
      <c r="F902" s="38">
        <v>2756</v>
      </c>
    </row>
    <row r="903" spans="1:6">
      <c r="A903" s="10" t="str">
        <f t="shared" si="15"/>
        <v>2007Colorectum - C18–C20 AllSexMāoriNumber</v>
      </c>
      <c r="B903" s="10">
        <v>2007</v>
      </c>
      <c r="C903" s="38" t="s">
        <v>274</v>
      </c>
      <c r="D903" s="38" t="s">
        <v>4</v>
      </c>
      <c r="E903" s="38" t="s">
        <v>49</v>
      </c>
      <c r="F903" s="38">
        <v>127</v>
      </c>
    </row>
    <row r="904" spans="1:6">
      <c r="A904" s="10" t="str">
        <f t="shared" si="15"/>
        <v>2007Colorectum - C18–C20 AllSexNon-MāoriNumber</v>
      </c>
      <c r="B904" s="10">
        <v>2007</v>
      </c>
      <c r="C904" s="38" t="s">
        <v>274</v>
      </c>
      <c r="D904" s="38" t="s">
        <v>4</v>
      </c>
      <c r="E904" s="38" t="s">
        <v>50</v>
      </c>
      <c r="F904" s="38">
        <v>2629</v>
      </c>
    </row>
    <row r="905" spans="1:6">
      <c r="A905" s="10" t="str">
        <f t="shared" si="15"/>
        <v>2007Colorectum - C18–C20 FemaleAllEthNumber</v>
      </c>
      <c r="B905" s="10">
        <v>2007</v>
      </c>
      <c r="C905" s="38" t="s">
        <v>274</v>
      </c>
      <c r="D905" s="38" t="s">
        <v>0</v>
      </c>
      <c r="E905" s="38" t="s">
        <v>32</v>
      </c>
      <c r="F905" s="38">
        <v>1324</v>
      </c>
    </row>
    <row r="906" spans="1:6">
      <c r="A906" s="10" t="str">
        <f t="shared" si="15"/>
        <v>2007Colorectum - C18–C20 FemaleMāoriNumber</v>
      </c>
      <c r="B906" s="10">
        <v>2007</v>
      </c>
      <c r="C906" s="38" t="s">
        <v>274</v>
      </c>
      <c r="D906" s="38" t="s">
        <v>0</v>
      </c>
      <c r="E906" s="38" t="s">
        <v>49</v>
      </c>
      <c r="F906" s="38">
        <v>61</v>
      </c>
    </row>
    <row r="907" spans="1:6">
      <c r="A907" s="10" t="str">
        <f t="shared" si="15"/>
        <v>2007Colorectum - C18–C20 FemaleNon-MāoriNumber</v>
      </c>
      <c r="B907" s="10">
        <v>2007</v>
      </c>
      <c r="C907" s="38" t="s">
        <v>274</v>
      </c>
      <c r="D907" s="38" t="s">
        <v>0</v>
      </c>
      <c r="E907" s="38" t="s">
        <v>50</v>
      </c>
      <c r="F907" s="38">
        <v>1263</v>
      </c>
    </row>
    <row r="908" spans="1:6">
      <c r="A908" s="10" t="str">
        <f t="shared" si="15"/>
        <v>2007Colorectum - C18–C20 MaleAllEthNumber</v>
      </c>
      <c r="B908" s="10">
        <v>2007</v>
      </c>
      <c r="C908" s="38" t="s">
        <v>274</v>
      </c>
      <c r="D908" s="38" t="s">
        <v>1</v>
      </c>
      <c r="E908" s="38" t="s">
        <v>32</v>
      </c>
      <c r="F908" s="38">
        <v>1432</v>
      </c>
    </row>
    <row r="909" spans="1:6">
      <c r="A909" s="10" t="str">
        <f t="shared" si="15"/>
        <v>2007Colorectum - C18–C20 MaleMāoriNumber</v>
      </c>
      <c r="B909" s="10">
        <v>2007</v>
      </c>
      <c r="C909" s="38" t="s">
        <v>274</v>
      </c>
      <c r="D909" s="38" t="s">
        <v>1</v>
      </c>
      <c r="E909" s="38" t="s">
        <v>49</v>
      </c>
      <c r="F909" s="38">
        <v>66</v>
      </c>
    </row>
    <row r="910" spans="1:6">
      <c r="A910" s="10" t="str">
        <f t="shared" si="15"/>
        <v>2007Colorectum - C18–C20 MaleNon-MāoriNumber</v>
      </c>
      <c r="B910" s="10">
        <v>2007</v>
      </c>
      <c r="C910" s="38" t="s">
        <v>274</v>
      </c>
      <c r="D910" s="38" t="s">
        <v>1</v>
      </c>
      <c r="E910" s="38" t="s">
        <v>50</v>
      </c>
      <c r="F910" s="38">
        <v>1366</v>
      </c>
    </row>
    <row r="911" spans="1:6">
      <c r="A911" s="10" t="str">
        <f t="shared" si="15"/>
        <v>2008Colorectum - C18–C20 AllSexAllEthNumber</v>
      </c>
      <c r="B911" s="10">
        <v>2008</v>
      </c>
      <c r="C911" s="38" t="s">
        <v>274</v>
      </c>
      <c r="D911" s="38" t="s">
        <v>4</v>
      </c>
      <c r="E911" s="38" t="s">
        <v>32</v>
      </c>
      <c r="F911" s="38">
        <v>2754</v>
      </c>
    </row>
    <row r="912" spans="1:6">
      <c r="A912" s="10" t="str">
        <f t="shared" si="15"/>
        <v>2008Colorectum - C18–C20 AllSexMāoriNumber</v>
      </c>
      <c r="B912" s="10">
        <v>2008</v>
      </c>
      <c r="C912" s="38" t="s">
        <v>274</v>
      </c>
      <c r="D912" s="38" t="s">
        <v>4</v>
      </c>
      <c r="E912" s="38" t="s">
        <v>49</v>
      </c>
      <c r="F912" s="38">
        <v>119</v>
      </c>
    </row>
    <row r="913" spans="1:6">
      <c r="A913" s="10" t="str">
        <f t="shared" si="15"/>
        <v>2008Colorectum - C18–C20 AllSexNon-MāoriNumber</v>
      </c>
      <c r="B913" s="10">
        <v>2008</v>
      </c>
      <c r="C913" s="38" t="s">
        <v>274</v>
      </c>
      <c r="D913" s="38" t="s">
        <v>4</v>
      </c>
      <c r="E913" s="38" t="s">
        <v>50</v>
      </c>
      <c r="F913" s="38">
        <v>2635</v>
      </c>
    </row>
    <row r="914" spans="1:6">
      <c r="A914" s="10" t="str">
        <f t="shared" ref="A914:A977" si="16">B914&amp;C914&amp;D914&amp;E914&amp;$F$784</f>
        <v>2008Colorectum - C18–C20 FemaleAllEthNumber</v>
      </c>
      <c r="B914" s="10">
        <v>2008</v>
      </c>
      <c r="C914" s="38" t="s">
        <v>274</v>
      </c>
      <c r="D914" s="38" t="s">
        <v>0</v>
      </c>
      <c r="E914" s="38" t="s">
        <v>32</v>
      </c>
      <c r="F914" s="38">
        <v>1329</v>
      </c>
    </row>
    <row r="915" spans="1:6">
      <c r="A915" s="10" t="str">
        <f t="shared" si="16"/>
        <v>2008Colorectum - C18–C20 FemaleMāoriNumber</v>
      </c>
      <c r="B915" s="10">
        <v>2008</v>
      </c>
      <c r="C915" s="38" t="s">
        <v>274</v>
      </c>
      <c r="D915" s="38" t="s">
        <v>0</v>
      </c>
      <c r="E915" s="38" t="s">
        <v>49</v>
      </c>
      <c r="F915" s="38">
        <v>53</v>
      </c>
    </row>
    <row r="916" spans="1:6">
      <c r="A916" s="10" t="str">
        <f t="shared" si="16"/>
        <v>2008Colorectum - C18–C20 FemaleNon-MāoriNumber</v>
      </c>
      <c r="B916" s="10">
        <v>2008</v>
      </c>
      <c r="C916" s="38" t="s">
        <v>274</v>
      </c>
      <c r="D916" s="38" t="s">
        <v>0</v>
      </c>
      <c r="E916" s="38" t="s">
        <v>50</v>
      </c>
      <c r="F916" s="38">
        <v>1276</v>
      </c>
    </row>
    <row r="917" spans="1:6">
      <c r="A917" s="10" t="str">
        <f t="shared" si="16"/>
        <v>2008Colorectum - C18–C20 MaleAllEthNumber</v>
      </c>
      <c r="B917" s="10">
        <v>2008</v>
      </c>
      <c r="C917" s="38" t="s">
        <v>274</v>
      </c>
      <c r="D917" s="38" t="s">
        <v>1</v>
      </c>
      <c r="E917" s="38" t="s">
        <v>32</v>
      </c>
      <c r="F917" s="38">
        <v>1425</v>
      </c>
    </row>
    <row r="918" spans="1:6">
      <c r="A918" s="10" t="str">
        <f t="shared" si="16"/>
        <v>2008Colorectum - C18–C20 MaleMāoriNumber</v>
      </c>
      <c r="B918" s="10">
        <v>2008</v>
      </c>
      <c r="C918" s="38" t="s">
        <v>274</v>
      </c>
      <c r="D918" s="38" t="s">
        <v>1</v>
      </c>
      <c r="E918" s="38" t="s">
        <v>49</v>
      </c>
      <c r="F918" s="38">
        <v>66</v>
      </c>
    </row>
    <row r="919" spans="1:6">
      <c r="A919" s="10" t="str">
        <f t="shared" si="16"/>
        <v>2008Colorectum - C18–C20 MaleNon-MāoriNumber</v>
      </c>
      <c r="B919" s="10">
        <v>2008</v>
      </c>
      <c r="C919" s="38" t="s">
        <v>274</v>
      </c>
      <c r="D919" s="38" t="s">
        <v>1</v>
      </c>
      <c r="E919" s="38" t="s">
        <v>50</v>
      </c>
      <c r="F919" s="38">
        <v>1359</v>
      </c>
    </row>
    <row r="920" spans="1:6">
      <c r="A920" s="10" t="str">
        <f t="shared" si="16"/>
        <v>2009Colorectum - C18–C20 AllSexAllEthNumber</v>
      </c>
      <c r="B920" s="10">
        <v>2009</v>
      </c>
      <c r="C920" s="38" t="s">
        <v>274</v>
      </c>
      <c r="D920" s="38" t="s">
        <v>4</v>
      </c>
      <c r="E920" s="38" t="s">
        <v>32</v>
      </c>
      <c r="F920" s="38">
        <v>2787</v>
      </c>
    </row>
    <row r="921" spans="1:6">
      <c r="A921" s="10" t="str">
        <f t="shared" si="16"/>
        <v>2009Colorectum - C18–C20 AllSexMāoriNumber</v>
      </c>
      <c r="B921" s="10">
        <v>2009</v>
      </c>
      <c r="C921" s="38" t="s">
        <v>274</v>
      </c>
      <c r="D921" s="38" t="s">
        <v>4</v>
      </c>
      <c r="E921" s="38" t="s">
        <v>49</v>
      </c>
      <c r="F921" s="38">
        <v>160</v>
      </c>
    </row>
    <row r="922" spans="1:6">
      <c r="A922" s="10" t="str">
        <f t="shared" si="16"/>
        <v>2009Colorectum - C18–C20 AllSexNon-MāoriNumber</v>
      </c>
      <c r="B922" s="10">
        <v>2009</v>
      </c>
      <c r="C922" s="38" t="s">
        <v>274</v>
      </c>
      <c r="D922" s="38" t="s">
        <v>4</v>
      </c>
      <c r="E922" s="38" t="s">
        <v>50</v>
      </c>
      <c r="F922" s="38">
        <v>2627</v>
      </c>
    </row>
    <row r="923" spans="1:6">
      <c r="A923" s="10" t="str">
        <f t="shared" si="16"/>
        <v>2009Colorectum - C18–C20 FemaleAllEthNumber</v>
      </c>
      <c r="B923" s="10">
        <v>2009</v>
      </c>
      <c r="C923" s="38" t="s">
        <v>274</v>
      </c>
      <c r="D923" s="38" t="s">
        <v>0</v>
      </c>
      <c r="E923" s="38" t="s">
        <v>32</v>
      </c>
      <c r="F923" s="38">
        <v>1345</v>
      </c>
    </row>
    <row r="924" spans="1:6">
      <c r="A924" s="10" t="str">
        <f t="shared" si="16"/>
        <v>2009Colorectum - C18–C20 FemaleMāoriNumber</v>
      </c>
      <c r="B924" s="10">
        <v>2009</v>
      </c>
      <c r="C924" s="38" t="s">
        <v>274</v>
      </c>
      <c r="D924" s="38" t="s">
        <v>0</v>
      </c>
      <c r="E924" s="38" t="s">
        <v>49</v>
      </c>
      <c r="F924" s="38">
        <v>67</v>
      </c>
    </row>
    <row r="925" spans="1:6">
      <c r="A925" s="10" t="str">
        <f t="shared" si="16"/>
        <v>2009Colorectum - C18–C20 FemaleNon-MāoriNumber</v>
      </c>
      <c r="B925" s="10">
        <v>2009</v>
      </c>
      <c r="C925" s="38" t="s">
        <v>274</v>
      </c>
      <c r="D925" s="38" t="s">
        <v>0</v>
      </c>
      <c r="E925" s="38" t="s">
        <v>50</v>
      </c>
      <c r="F925" s="38">
        <v>1278</v>
      </c>
    </row>
    <row r="926" spans="1:6">
      <c r="A926" s="10" t="str">
        <f t="shared" si="16"/>
        <v>2009Colorectum - C18–C20 MaleAllEthNumber</v>
      </c>
      <c r="B926" s="10">
        <v>2009</v>
      </c>
      <c r="C926" s="38" t="s">
        <v>274</v>
      </c>
      <c r="D926" s="38" t="s">
        <v>1</v>
      </c>
      <c r="E926" s="38" t="s">
        <v>32</v>
      </c>
      <c r="F926" s="38">
        <v>1442</v>
      </c>
    </row>
    <row r="927" spans="1:6">
      <c r="A927" s="10" t="str">
        <f t="shared" si="16"/>
        <v>2009Colorectum - C18–C20 MaleMāoriNumber</v>
      </c>
      <c r="B927" s="10">
        <v>2009</v>
      </c>
      <c r="C927" s="38" t="s">
        <v>274</v>
      </c>
      <c r="D927" s="38" t="s">
        <v>1</v>
      </c>
      <c r="E927" s="38" t="s">
        <v>49</v>
      </c>
      <c r="F927" s="38">
        <v>93</v>
      </c>
    </row>
    <row r="928" spans="1:6">
      <c r="A928" s="10" t="str">
        <f t="shared" si="16"/>
        <v>2009Colorectum - C18–C20 MaleNon-MāoriNumber</v>
      </c>
      <c r="B928" s="10">
        <v>2009</v>
      </c>
      <c r="C928" s="38" t="s">
        <v>274</v>
      </c>
      <c r="D928" s="38" t="s">
        <v>1</v>
      </c>
      <c r="E928" s="38" t="s">
        <v>50</v>
      </c>
      <c r="F928" s="38">
        <v>1349</v>
      </c>
    </row>
    <row r="929" spans="1:6">
      <c r="A929" s="10" t="str">
        <f t="shared" si="16"/>
        <v>2010Colorectum - C18–C20 AllSexAllEthNumber</v>
      </c>
      <c r="B929" s="10">
        <v>2010</v>
      </c>
      <c r="C929" s="38" t="s">
        <v>274</v>
      </c>
      <c r="D929" s="38" t="s">
        <v>4</v>
      </c>
      <c r="E929" s="38" t="s">
        <v>32</v>
      </c>
      <c r="F929" s="38">
        <v>2926</v>
      </c>
    </row>
    <row r="930" spans="1:6">
      <c r="A930" s="10" t="str">
        <f t="shared" si="16"/>
        <v>2010Colorectum - C18–C20 AllSexMāoriNumber</v>
      </c>
      <c r="B930" s="10">
        <v>2010</v>
      </c>
      <c r="C930" s="38" t="s">
        <v>274</v>
      </c>
      <c r="D930" s="38" t="s">
        <v>4</v>
      </c>
      <c r="E930" s="38" t="s">
        <v>49</v>
      </c>
      <c r="F930" s="38">
        <v>143</v>
      </c>
    </row>
    <row r="931" spans="1:6">
      <c r="A931" s="10" t="str">
        <f t="shared" si="16"/>
        <v>2010Colorectum - C18–C20 AllSexNon-MāoriNumber</v>
      </c>
      <c r="B931" s="10">
        <v>2010</v>
      </c>
      <c r="C931" s="38" t="s">
        <v>274</v>
      </c>
      <c r="D931" s="38" t="s">
        <v>4</v>
      </c>
      <c r="E931" s="38" t="s">
        <v>50</v>
      </c>
      <c r="F931" s="38">
        <v>2783</v>
      </c>
    </row>
    <row r="932" spans="1:6">
      <c r="A932" s="10" t="str">
        <f t="shared" si="16"/>
        <v>2010Colorectum - C18–C20 FemaleAllEthNumber</v>
      </c>
      <c r="B932" s="10">
        <v>2010</v>
      </c>
      <c r="C932" s="38" t="s">
        <v>274</v>
      </c>
      <c r="D932" s="38" t="s">
        <v>0</v>
      </c>
      <c r="E932" s="38" t="s">
        <v>32</v>
      </c>
      <c r="F932" s="38">
        <v>1440</v>
      </c>
    </row>
    <row r="933" spans="1:6">
      <c r="A933" s="10" t="str">
        <f t="shared" si="16"/>
        <v>2010Colorectum - C18–C20 FemaleMāoriNumber</v>
      </c>
      <c r="B933" s="10">
        <v>2010</v>
      </c>
      <c r="C933" s="38" t="s">
        <v>274</v>
      </c>
      <c r="D933" s="38" t="s">
        <v>0</v>
      </c>
      <c r="E933" s="38" t="s">
        <v>49</v>
      </c>
      <c r="F933" s="38">
        <v>73</v>
      </c>
    </row>
    <row r="934" spans="1:6">
      <c r="A934" s="10" t="str">
        <f t="shared" si="16"/>
        <v>2010Colorectum - C18–C20 FemaleNon-MāoriNumber</v>
      </c>
      <c r="B934" s="10">
        <v>2010</v>
      </c>
      <c r="C934" s="38" t="s">
        <v>274</v>
      </c>
      <c r="D934" s="38" t="s">
        <v>0</v>
      </c>
      <c r="E934" s="38" t="s">
        <v>50</v>
      </c>
      <c r="F934" s="38">
        <v>1367</v>
      </c>
    </row>
    <row r="935" spans="1:6">
      <c r="A935" s="10" t="str">
        <f t="shared" si="16"/>
        <v>2010Colorectum - C18–C20 MaleAllEthNumber</v>
      </c>
      <c r="B935" s="10">
        <v>2010</v>
      </c>
      <c r="C935" s="38" t="s">
        <v>274</v>
      </c>
      <c r="D935" s="38" t="s">
        <v>1</v>
      </c>
      <c r="E935" s="38" t="s">
        <v>32</v>
      </c>
      <c r="F935" s="38">
        <v>1486</v>
      </c>
    </row>
    <row r="936" spans="1:6">
      <c r="A936" s="10" t="str">
        <f t="shared" si="16"/>
        <v>2010Colorectum - C18–C20 MaleMāoriNumber</v>
      </c>
      <c r="B936" s="10">
        <v>2010</v>
      </c>
      <c r="C936" s="38" t="s">
        <v>274</v>
      </c>
      <c r="D936" s="38" t="s">
        <v>1</v>
      </c>
      <c r="E936" s="38" t="s">
        <v>49</v>
      </c>
      <c r="F936" s="38">
        <v>70</v>
      </c>
    </row>
    <row r="937" spans="1:6">
      <c r="A937" s="10" t="str">
        <f t="shared" si="16"/>
        <v>2010Colorectum - C18–C20 MaleNon-MāoriNumber</v>
      </c>
      <c r="B937" s="10">
        <v>2010</v>
      </c>
      <c r="C937" s="38" t="s">
        <v>274</v>
      </c>
      <c r="D937" s="38" t="s">
        <v>1</v>
      </c>
      <c r="E937" s="38" t="s">
        <v>50</v>
      </c>
      <c r="F937" s="38">
        <v>1416</v>
      </c>
    </row>
    <row r="938" spans="1:6">
      <c r="A938" s="10" t="str">
        <f t="shared" si="16"/>
        <v>2011Colorectum - C18–C20 AllSexAllEthNumber</v>
      </c>
      <c r="B938" s="10">
        <v>2011</v>
      </c>
      <c r="C938" s="38" t="s">
        <v>274</v>
      </c>
      <c r="D938" s="38" t="s">
        <v>4</v>
      </c>
      <c r="E938" s="38" t="s">
        <v>32</v>
      </c>
      <c r="F938" s="38">
        <v>2973</v>
      </c>
    </row>
    <row r="939" spans="1:6">
      <c r="A939" s="10" t="str">
        <f t="shared" si="16"/>
        <v>2011Colorectum - C18–C20 AllSexMāoriNumber</v>
      </c>
      <c r="B939" s="10">
        <v>2011</v>
      </c>
      <c r="C939" s="38" t="s">
        <v>274</v>
      </c>
      <c r="D939" s="38" t="s">
        <v>4</v>
      </c>
      <c r="E939" s="38" t="s">
        <v>49</v>
      </c>
      <c r="F939" s="38">
        <v>154</v>
      </c>
    </row>
    <row r="940" spans="1:6">
      <c r="A940" s="10" t="str">
        <f t="shared" si="16"/>
        <v>2011Colorectum - C18–C20 AllSexNon-MāoriNumber</v>
      </c>
      <c r="B940" s="10">
        <v>2011</v>
      </c>
      <c r="C940" s="38" t="s">
        <v>274</v>
      </c>
      <c r="D940" s="38" t="s">
        <v>4</v>
      </c>
      <c r="E940" s="38" t="s">
        <v>50</v>
      </c>
      <c r="F940" s="38">
        <v>2819</v>
      </c>
    </row>
    <row r="941" spans="1:6">
      <c r="A941" s="10" t="str">
        <f t="shared" si="16"/>
        <v>2011Colorectum - C18–C20 FemaleAllEthNumber</v>
      </c>
      <c r="B941" s="10">
        <v>2011</v>
      </c>
      <c r="C941" s="38" t="s">
        <v>274</v>
      </c>
      <c r="D941" s="38" t="s">
        <v>0</v>
      </c>
      <c r="E941" s="38" t="s">
        <v>32</v>
      </c>
      <c r="F941" s="38">
        <v>1361</v>
      </c>
    </row>
    <row r="942" spans="1:6">
      <c r="A942" s="10" t="str">
        <f t="shared" si="16"/>
        <v>2011Colorectum - C18–C20 FemaleMāoriNumber</v>
      </c>
      <c r="B942" s="10">
        <v>2011</v>
      </c>
      <c r="C942" s="38" t="s">
        <v>274</v>
      </c>
      <c r="D942" s="38" t="s">
        <v>0</v>
      </c>
      <c r="E942" s="38" t="s">
        <v>49</v>
      </c>
      <c r="F942" s="38">
        <v>74</v>
      </c>
    </row>
    <row r="943" spans="1:6">
      <c r="A943" s="10" t="str">
        <f t="shared" si="16"/>
        <v>2011Colorectum - C18–C20 FemaleNon-MāoriNumber</v>
      </c>
      <c r="B943" s="10">
        <v>2011</v>
      </c>
      <c r="C943" s="38" t="s">
        <v>274</v>
      </c>
      <c r="D943" s="38" t="s">
        <v>0</v>
      </c>
      <c r="E943" s="38" t="s">
        <v>50</v>
      </c>
      <c r="F943" s="38">
        <v>1287</v>
      </c>
    </row>
    <row r="944" spans="1:6">
      <c r="A944" s="10" t="str">
        <f t="shared" si="16"/>
        <v>2011Colorectum - C18–C20 MaleAllEthNumber</v>
      </c>
      <c r="B944" s="10">
        <v>2011</v>
      </c>
      <c r="C944" s="38" t="s">
        <v>274</v>
      </c>
      <c r="D944" s="38" t="s">
        <v>1</v>
      </c>
      <c r="E944" s="38" t="s">
        <v>32</v>
      </c>
      <c r="F944" s="38">
        <v>1612</v>
      </c>
    </row>
    <row r="945" spans="1:6">
      <c r="A945" s="10" t="str">
        <f t="shared" si="16"/>
        <v>2011Colorectum - C18–C20 MaleMāoriNumber</v>
      </c>
      <c r="B945" s="10">
        <v>2011</v>
      </c>
      <c r="C945" s="38" t="s">
        <v>274</v>
      </c>
      <c r="D945" s="38" t="s">
        <v>1</v>
      </c>
      <c r="E945" s="38" t="s">
        <v>49</v>
      </c>
      <c r="F945" s="38">
        <v>80</v>
      </c>
    </row>
    <row r="946" spans="1:6">
      <c r="A946" s="10" t="str">
        <f t="shared" si="16"/>
        <v>2011Colorectum - C18–C20 MaleNon-MāoriNumber</v>
      </c>
      <c r="B946" s="10">
        <v>2011</v>
      </c>
      <c r="C946" s="38" t="s">
        <v>274</v>
      </c>
      <c r="D946" s="38" t="s">
        <v>1</v>
      </c>
      <c r="E946" s="38" t="s">
        <v>50</v>
      </c>
      <c r="F946" s="38">
        <v>1532</v>
      </c>
    </row>
    <row r="947" spans="1:6">
      <c r="A947" s="10" t="str">
        <f t="shared" si="16"/>
        <v>2012Colorectum - C18–C20 AllSexAllEthNumber</v>
      </c>
      <c r="B947" s="10">
        <v>2012</v>
      </c>
      <c r="C947" s="38" t="s">
        <v>274</v>
      </c>
      <c r="D947" s="38" t="s">
        <v>4</v>
      </c>
      <c r="E947" s="38" t="s">
        <v>32</v>
      </c>
      <c r="F947" s="38">
        <v>2944</v>
      </c>
    </row>
    <row r="948" spans="1:6">
      <c r="A948" s="10" t="str">
        <f t="shared" si="16"/>
        <v>2012Colorectum - C18–C20 AllSexMāoriNumber</v>
      </c>
      <c r="B948" s="10">
        <v>2012</v>
      </c>
      <c r="C948" s="38" t="s">
        <v>274</v>
      </c>
      <c r="D948" s="38" t="s">
        <v>4</v>
      </c>
      <c r="E948" s="38" t="s">
        <v>49</v>
      </c>
      <c r="F948" s="38">
        <v>156</v>
      </c>
    </row>
    <row r="949" spans="1:6">
      <c r="A949" s="10" t="str">
        <f t="shared" si="16"/>
        <v>2012Colorectum - C18–C20 AllSexNon-MāoriNumber</v>
      </c>
      <c r="B949" s="10">
        <v>2012</v>
      </c>
      <c r="C949" s="38" t="s">
        <v>274</v>
      </c>
      <c r="D949" s="38" t="s">
        <v>4</v>
      </c>
      <c r="E949" s="38" t="s">
        <v>50</v>
      </c>
      <c r="F949" s="38">
        <v>2788</v>
      </c>
    </row>
    <row r="950" spans="1:6">
      <c r="A950" s="10" t="str">
        <f t="shared" si="16"/>
        <v>2012Colorectum - C18–C20 FemaleAllEthNumber</v>
      </c>
      <c r="B950" s="10">
        <v>2012</v>
      </c>
      <c r="C950" s="38" t="s">
        <v>274</v>
      </c>
      <c r="D950" s="38" t="s">
        <v>0</v>
      </c>
      <c r="E950" s="38" t="s">
        <v>32</v>
      </c>
      <c r="F950" s="38">
        <v>1394</v>
      </c>
    </row>
    <row r="951" spans="1:6">
      <c r="A951" s="10" t="str">
        <f t="shared" si="16"/>
        <v>2012Colorectum - C18–C20 FemaleMāoriNumber</v>
      </c>
      <c r="B951" s="10">
        <v>2012</v>
      </c>
      <c r="C951" s="38" t="s">
        <v>274</v>
      </c>
      <c r="D951" s="38" t="s">
        <v>0</v>
      </c>
      <c r="E951" s="38" t="s">
        <v>49</v>
      </c>
      <c r="F951" s="38">
        <v>71</v>
      </c>
    </row>
    <row r="952" spans="1:6">
      <c r="A952" s="10" t="str">
        <f t="shared" si="16"/>
        <v>2012Colorectum - C18–C20 FemaleNon-MāoriNumber</v>
      </c>
      <c r="B952" s="10">
        <v>2012</v>
      </c>
      <c r="C952" s="38" t="s">
        <v>274</v>
      </c>
      <c r="D952" s="38" t="s">
        <v>0</v>
      </c>
      <c r="E952" s="38" t="s">
        <v>50</v>
      </c>
      <c r="F952" s="38">
        <v>1323</v>
      </c>
    </row>
    <row r="953" spans="1:6">
      <c r="A953" s="10" t="str">
        <f t="shared" si="16"/>
        <v>2012Colorectum - C18–C20 MaleAllEthNumber</v>
      </c>
      <c r="B953" s="10">
        <v>2012</v>
      </c>
      <c r="C953" s="38" t="s">
        <v>274</v>
      </c>
      <c r="D953" s="38" t="s">
        <v>1</v>
      </c>
      <c r="E953" s="38" t="s">
        <v>32</v>
      </c>
      <c r="F953" s="38">
        <v>1550</v>
      </c>
    </row>
    <row r="954" spans="1:6">
      <c r="A954" s="10" t="str">
        <f t="shared" si="16"/>
        <v>2012Colorectum - C18–C20 MaleMāoriNumber</v>
      </c>
      <c r="B954" s="10">
        <v>2012</v>
      </c>
      <c r="C954" s="38" t="s">
        <v>274</v>
      </c>
      <c r="D954" s="38" t="s">
        <v>1</v>
      </c>
      <c r="E954" s="38" t="s">
        <v>49</v>
      </c>
      <c r="F954" s="38">
        <v>85</v>
      </c>
    </row>
    <row r="955" spans="1:6">
      <c r="A955" s="10" t="str">
        <f t="shared" si="16"/>
        <v>2012Colorectum - C18–C20 MaleNon-MāoriNumber</v>
      </c>
      <c r="B955" s="10">
        <v>2012</v>
      </c>
      <c r="C955" s="38" t="s">
        <v>274</v>
      </c>
      <c r="D955" s="38" t="s">
        <v>1</v>
      </c>
      <c r="E955" s="38" t="s">
        <v>50</v>
      </c>
      <c r="F955" s="38">
        <v>1465</v>
      </c>
    </row>
    <row r="956" spans="1:6">
      <c r="A956" s="10" t="str">
        <f t="shared" si="16"/>
        <v>2013Colorectum - C18–C20 AllSexAllEthNumber</v>
      </c>
      <c r="B956" s="10">
        <v>2013</v>
      </c>
      <c r="C956" s="38" t="s">
        <v>274</v>
      </c>
      <c r="D956" s="38" t="s">
        <v>4</v>
      </c>
      <c r="E956" s="38" t="s">
        <v>32</v>
      </c>
      <c r="F956" s="38">
        <v>3005</v>
      </c>
    </row>
    <row r="957" spans="1:6">
      <c r="A957" s="10" t="str">
        <f t="shared" si="16"/>
        <v>2013Colorectum - C18–C20 AllSexMāoriNumber</v>
      </c>
      <c r="B957" s="10">
        <v>2013</v>
      </c>
      <c r="C957" s="38" t="s">
        <v>274</v>
      </c>
      <c r="D957" s="38" t="s">
        <v>4</v>
      </c>
      <c r="E957" s="38" t="s">
        <v>49</v>
      </c>
      <c r="F957" s="38">
        <v>162</v>
      </c>
    </row>
    <row r="958" spans="1:6">
      <c r="A958" s="10" t="str">
        <f t="shared" si="16"/>
        <v>2013Colorectum - C18–C20 AllSexNon-MāoriNumber</v>
      </c>
      <c r="B958" s="10">
        <v>2013</v>
      </c>
      <c r="C958" s="38" t="s">
        <v>274</v>
      </c>
      <c r="D958" s="38" t="s">
        <v>4</v>
      </c>
      <c r="E958" s="38" t="s">
        <v>50</v>
      </c>
      <c r="F958" s="38">
        <v>2843</v>
      </c>
    </row>
    <row r="959" spans="1:6">
      <c r="A959" s="10" t="str">
        <f t="shared" si="16"/>
        <v>2013Colorectum - C18–C20 FemaleAllEthNumber</v>
      </c>
      <c r="B959" s="10">
        <v>2013</v>
      </c>
      <c r="C959" s="38" t="s">
        <v>274</v>
      </c>
      <c r="D959" s="38" t="s">
        <v>0</v>
      </c>
      <c r="E959" s="38" t="s">
        <v>32</v>
      </c>
      <c r="F959" s="38">
        <v>1415</v>
      </c>
    </row>
    <row r="960" spans="1:6">
      <c r="A960" s="10" t="str">
        <f t="shared" si="16"/>
        <v>2013Colorectum - C18–C20 FemaleMāoriNumber</v>
      </c>
      <c r="B960" s="10">
        <v>2013</v>
      </c>
      <c r="C960" s="38" t="s">
        <v>274</v>
      </c>
      <c r="D960" s="38" t="s">
        <v>0</v>
      </c>
      <c r="E960" s="38" t="s">
        <v>49</v>
      </c>
      <c r="F960" s="38">
        <v>68</v>
      </c>
    </row>
    <row r="961" spans="1:6">
      <c r="A961" s="10" t="str">
        <f t="shared" si="16"/>
        <v>2013Colorectum - C18–C20 FemaleNon-MāoriNumber</v>
      </c>
      <c r="B961" s="10">
        <v>2013</v>
      </c>
      <c r="C961" s="38" t="s">
        <v>274</v>
      </c>
      <c r="D961" s="38" t="s">
        <v>0</v>
      </c>
      <c r="E961" s="38" t="s">
        <v>50</v>
      </c>
      <c r="F961" s="38">
        <v>1347</v>
      </c>
    </row>
    <row r="962" spans="1:6">
      <c r="A962" s="10" t="str">
        <f t="shared" si="16"/>
        <v>2013Colorectum - C18–C20 MaleAllEthNumber</v>
      </c>
      <c r="B962" s="10">
        <v>2013</v>
      </c>
      <c r="C962" s="38" t="s">
        <v>274</v>
      </c>
      <c r="D962" s="38" t="s">
        <v>1</v>
      </c>
      <c r="E962" s="38" t="s">
        <v>32</v>
      </c>
      <c r="F962" s="38">
        <v>1590</v>
      </c>
    </row>
    <row r="963" spans="1:6">
      <c r="A963" s="10" t="str">
        <f t="shared" si="16"/>
        <v>2013Colorectum - C18–C20 MaleMāoriNumber</v>
      </c>
      <c r="B963" s="10">
        <v>2013</v>
      </c>
      <c r="C963" s="38" t="s">
        <v>274</v>
      </c>
      <c r="D963" s="38" t="s">
        <v>1</v>
      </c>
      <c r="E963" s="38" t="s">
        <v>49</v>
      </c>
      <c r="F963" s="38">
        <v>94</v>
      </c>
    </row>
    <row r="964" spans="1:6">
      <c r="A964" s="10" t="str">
        <f t="shared" si="16"/>
        <v>2013Colorectum - C18–C20 MaleNon-MāoriNumber</v>
      </c>
      <c r="B964" s="10">
        <v>2013</v>
      </c>
      <c r="C964" s="38" t="s">
        <v>274</v>
      </c>
      <c r="D964" s="38" t="s">
        <v>1</v>
      </c>
      <c r="E964" s="38" t="s">
        <v>50</v>
      </c>
      <c r="F964" s="38">
        <v>1496</v>
      </c>
    </row>
    <row r="965" spans="1:6">
      <c r="A965" s="10" t="str">
        <f t="shared" si="16"/>
        <v>2004Kidney - C64 AllSexAllEthNumber</v>
      </c>
      <c r="B965" s="10">
        <v>2004</v>
      </c>
      <c r="C965" s="38" t="s">
        <v>275</v>
      </c>
      <c r="D965" s="38" t="s">
        <v>4</v>
      </c>
      <c r="E965" s="38" t="s">
        <v>32</v>
      </c>
      <c r="F965" s="38">
        <v>412</v>
      </c>
    </row>
    <row r="966" spans="1:6">
      <c r="A966" s="10" t="str">
        <f t="shared" si="16"/>
        <v>2004Kidney - C64 AllSexMāoriNumber</v>
      </c>
      <c r="B966" s="10">
        <v>2004</v>
      </c>
      <c r="C966" s="38" t="s">
        <v>275</v>
      </c>
      <c r="D966" s="38" t="s">
        <v>4</v>
      </c>
      <c r="E966" s="38" t="s">
        <v>49</v>
      </c>
      <c r="F966" s="38">
        <v>35</v>
      </c>
    </row>
    <row r="967" spans="1:6">
      <c r="A967" s="10" t="str">
        <f t="shared" si="16"/>
        <v>2004Kidney - C64 AllSexNon-MāoriNumber</v>
      </c>
      <c r="B967" s="10">
        <v>2004</v>
      </c>
      <c r="C967" s="38" t="s">
        <v>275</v>
      </c>
      <c r="D967" s="38" t="s">
        <v>4</v>
      </c>
      <c r="E967" s="38" t="s">
        <v>50</v>
      </c>
      <c r="F967" s="38">
        <v>377</v>
      </c>
    </row>
    <row r="968" spans="1:6">
      <c r="A968" s="10" t="str">
        <f t="shared" si="16"/>
        <v>2004Kidney - C64 FemaleAllEthNumber</v>
      </c>
      <c r="B968" s="10">
        <v>2004</v>
      </c>
      <c r="C968" s="38" t="s">
        <v>275</v>
      </c>
      <c r="D968" s="38" t="s">
        <v>0</v>
      </c>
      <c r="E968" s="38" t="s">
        <v>32</v>
      </c>
      <c r="F968" s="38">
        <v>147</v>
      </c>
    </row>
    <row r="969" spans="1:6">
      <c r="A969" s="10" t="str">
        <f t="shared" si="16"/>
        <v>2004Kidney - C64 FemaleMāoriNumber</v>
      </c>
      <c r="B969" s="10">
        <v>2004</v>
      </c>
      <c r="C969" s="38" t="s">
        <v>275</v>
      </c>
      <c r="D969" s="38" t="s">
        <v>0</v>
      </c>
      <c r="E969" s="38" t="s">
        <v>49</v>
      </c>
      <c r="F969" s="38">
        <v>11</v>
      </c>
    </row>
    <row r="970" spans="1:6">
      <c r="A970" s="10" t="str">
        <f t="shared" si="16"/>
        <v>2004Kidney - C64 FemaleNon-MāoriNumber</v>
      </c>
      <c r="B970" s="10">
        <v>2004</v>
      </c>
      <c r="C970" s="38" t="s">
        <v>275</v>
      </c>
      <c r="D970" s="38" t="s">
        <v>0</v>
      </c>
      <c r="E970" s="38" t="s">
        <v>50</v>
      </c>
      <c r="F970" s="38">
        <v>136</v>
      </c>
    </row>
    <row r="971" spans="1:6">
      <c r="A971" s="10" t="str">
        <f t="shared" si="16"/>
        <v>2004Kidney - C64 MaleAllEthNumber</v>
      </c>
      <c r="B971" s="10">
        <v>2004</v>
      </c>
      <c r="C971" s="38" t="s">
        <v>275</v>
      </c>
      <c r="D971" s="38" t="s">
        <v>1</v>
      </c>
      <c r="E971" s="38" t="s">
        <v>32</v>
      </c>
      <c r="F971" s="38">
        <v>265</v>
      </c>
    </row>
    <row r="972" spans="1:6">
      <c r="A972" s="10" t="str">
        <f t="shared" si="16"/>
        <v>2004Kidney - C64 MaleMāoriNumber</v>
      </c>
      <c r="B972" s="10">
        <v>2004</v>
      </c>
      <c r="C972" s="38" t="s">
        <v>275</v>
      </c>
      <c r="D972" s="38" t="s">
        <v>1</v>
      </c>
      <c r="E972" s="38" t="s">
        <v>49</v>
      </c>
      <c r="F972" s="38">
        <v>24</v>
      </c>
    </row>
    <row r="973" spans="1:6">
      <c r="A973" s="10" t="str">
        <f t="shared" si="16"/>
        <v>2004Kidney - C64 MaleNon-MāoriNumber</v>
      </c>
      <c r="B973" s="10">
        <v>2004</v>
      </c>
      <c r="C973" s="38" t="s">
        <v>275</v>
      </c>
      <c r="D973" s="38" t="s">
        <v>1</v>
      </c>
      <c r="E973" s="38" t="s">
        <v>50</v>
      </c>
      <c r="F973" s="38">
        <v>241</v>
      </c>
    </row>
    <row r="974" spans="1:6">
      <c r="A974" s="10" t="str">
        <f t="shared" si="16"/>
        <v>2005Kidney - C64 AllSexAllEthNumber</v>
      </c>
      <c r="B974" s="10">
        <v>2005</v>
      </c>
      <c r="C974" s="38" t="s">
        <v>275</v>
      </c>
      <c r="D974" s="38" t="s">
        <v>4</v>
      </c>
      <c r="E974" s="38" t="s">
        <v>32</v>
      </c>
      <c r="F974" s="38">
        <v>374</v>
      </c>
    </row>
    <row r="975" spans="1:6">
      <c r="A975" s="10" t="str">
        <f t="shared" si="16"/>
        <v>2005Kidney - C64 AllSexMāoriNumber</v>
      </c>
      <c r="B975" s="10">
        <v>2005</v>
      </c>
      <c r="C975" s="38" t="s">
        <v>275</v>
      </c>
      <c r="D975" s="38" t="s">
        <v>4</v>
      </c>
      <c r="E975" s="38" t="s">
        <v>49</v>
      </c>
      <c r="F975" s="38">
        <v>38</v>
      </c>
    </row>
    <row r="976" spans="1:6">
      <c r="A976" s="10" t="str">
        <f t="shared" si="16"/>
        <v>2005Kidney - C64 AllSexNon-MāoriNumber</v>
      </c>
      <c r="B976" s="10">
        <v>2005</v>
      </c>
      <c r="C976" s="38" t="s">
        <v>275</v>
      </c>
      <c r="D976" s="38" t="s">
        <v>4</v>
      </c>
      <c r="E976" s="38" t="s">
        <v>50</v>
      </c>
      <c r="F976" s="38">
        <v>336</v>
      </c>
    </row>
    <row r="977" spans="1:6">
      <c r="A977" s="10" t="str">
        <f t="shared" si="16"/>
        <v>2005Kidney - C64 FemaleAllEthNumber</v>
      </c>
      <c r="B977" s="10">
        <v>2005</v>
      </c>
      <c r="C977" s="38" t="s">
        <v>275</v>
      </c>
      <c r="D977" s="38" t="s">
        <v>0</v>
      </c>
      <c r="E977" s="38" t="s">
        <v>32</v>
      </c>
      <c r="F977" s="38">
        <v>149</v>
      </c>
    </row>
    <row r="978" spans="1:6">
      <c r="A978" s="10" t="str">
        <f t="shared" ref="A978:A1041" si="17">B978&amp;C978&amp;D978&amp;E978&amp;$F$784</f>
        <v>2005Kidney - C64 FemaleMāoriNumber</v>
      </c>
      <c r="B978" s="10">
        <v>2005</v>
      </c>
      <c r="C978" s="38" t="s">
        <v>275</v>
      </c>
      <c r="D978" s="38" t="s">
        <v>0</v>
      </c>
      <c r="E978" s="38" t="s">
        <v>49</v>
      </c>
      <c r="F978" s="38">
        <v>11</v>
      </c>
    </row>
    <row r="979" spans="1:6">
      <c r="A979" s="10" t="str">
        <f t="shared" si="17"/>
        <v>2005Kidney - C64 FemaleNon-MāoriNumber</v>
      </c>
      <c r="B979" s="10">
        <v>2005</v>
      </c>
      <c r="C979" s="38" t="s">
        <v>275</v>
      </c>
      <c r="D979" s="38" t="s">
        <v>0</v>
      </c>
      <c r="E979" s="38" t="s">
        <v>50</v>
      </c>
      <c r="F979" s="38">
        <v>138</v>
      </c>
    </row>
    <row r="980" spans="1:6">
      <c r="A980" s="10" t="str">
        <f t="shared" si="17"/>
        <v>2005Kidney - C64 MaleAllEthNumber</v>
      </c>
      <c r="B980" s="10">
        <v>2005</v>
      </c>
      <c r="C980" s="38" t="s">
        <v>275</v>
      </c>
      <c r="D980" s="38" t="s">
        <v>1</v>
      </c>
      <c r="E980" s="38" t="s">
        <v>32</v>
      </c>
      <c r="F980" s="38">
        <v>225</v>
      </c>
    </row>
    <row r="981" spans="1:6">
      <c r="A981" s="10" t="str">
        <f t="shared" si="17"/>
        <v>2005Kidney - C64 MaleMāoriNumber</v>
      </c>
      <c r="B981" s="10">
        <v>2005</v>
      </c>
      <c r="C981" s="38" t="s">
        <v>275</v>
      </c>
      <c r="D981" s="38" t="s">
        <v>1</v>
      </c>
      <c r="E981" s="38" t="s">
        <v>49</v>
      </c>
      <c r="F981" s="38">
        <v>27</v>
      </c>
    </row>
    <row r="982" spans="1:6">
      <c r="A982" s="10" t="str">
        <f t="shared" si="17"/>
        <v>2005Kidney - C64 MaleNon-MāoriNumber</v>
      </c>
      <c r="B982" s="10">
        <v>2005</v>
      </c>
      <c r="C982" s="38" t="s">
        <v>275</v>
      </c>
      <c r="D982" s="38" t="s">
        <v>1</v>
      </c>
      <c r="E982" s="38" t="s">
        <v>50</v>
      </c>
      <c r="F982" s="38">
        <v>198</v>
      </c>
    </row>
    <row r="983" spans="1:6">
      <c r="A983" s="10" t="str">
        <f t="shared" si="17"/>
        <v>2006Kidney - C64 AllSexAllEthNumber</v>
      </c>
      <c r="B983" s="10">
        <v>2006</v>
      </c>
      <c r="C983" s="38" t="s">
        <v>275</v>
      </c>
      <c r="D983" s="38" t="s">
        <v>4</v>
      </c>
      <c r="E983" s="38" t="s">
        <v>32</v>
      </c>
      <c r="F983" s="38">
        <v>370</v>
      </c>
    </row>
    <row r="984" spans="1:6">
      <c r="A984" s="10" t="str">
        <f t="shared" si="17"/>
        <v>2006Kidney - C64 AllSexMāoriNumber</v>
      </c>
      <c r="B984" s="10">
        <v>2006</v>
      </c>
      <c r="C984" s="38" t="s">
        <v>275</v>
      </c>
      <c r="D984" s="38" t="s">
        <v>4</v>
      </c>
      <c r="E984" s="38" t="s">
        <v>49</v>
      </c>
      <c r="F984" s="38">
        <v>46</v>
      </c>
    </row>
    <row r="985" spans="1:6">
      <c r="A985" s="10" t="str">
        <f t="shared" si="17"/>
        <v>2006Kidney - C64 AllSexNon-MāoriNumber</v>
      </c>
      <c r="B985" s="10">
        <v>2006</v>
      </c>
      <c r="C985" s="38" t="s">
        <v>275</v>
      </c>
      <c r="D985" s="38" t="s">
        <v>4</v>
      </c>
      <c r="E985" s="38" t="s">
        <v>50</v>
      </c>
      <c r="F985" s="38">
        <v>324</v>
      </c>
    </row>
    <row r="986" spans="1:6">
      <c r="A986" s="10" t="str">
        <f t="shared" si="17"/>
        <v>2006Kidney - C64 FemaleAllEthNumber</v>
      </c>
      <c r="B986" s="10">
        <v>2006</v>
      </c>
      <c r="C986" s="38" t="s">
        <v>275</v>
      </c>
      <c r="D986" s="38" t="s">
        <v>0</v>
      </c>
      <c r="E986" s="38" t="s">
        <v>32</v>
      </c>
      <c r="F986" s="38">
        <v>115</v>
      </c>
    </row>
    <row r="987" spans="1:6">
      <c r="A987" s="10" t="str">
        <f t="shared" si="17"/>
        <v>2006Kidney - C64 FemaleMāoriNumber</v>
      </c>
      <c r="B987" s="10">
        <v>2006</v>
      </c>
      <c r="C987" s="38" t="s">
        <v>275</v>
      </c>
      <c r="D987" s="38" t="s">
        <v>0</v>
      </c>
      <c r="E987" s="38" t="s">
        <v>49</v>
      </c>
      <c r="F987" s="38">
        <v>15</v>
      </c>
    </row>
    <row r="988" spans="1:6">
      <c r="A988" s="10" t="str">
        <f t="shared" si="17"/>
        <v>2006Kidney - C64 FemaleNon-MāoriNumber</v>
      </c>
      <c r="B988" s="10">
        <v>2006</v>
      </c>
      <c r="C988" s="38" t="s">
        <v>275</v>
      </c>
      <c r="D988" s="38" t="s">
        <v>0</v>
      </c>
      <c r="E988" s="38" t="s">
        <v>50</v>
      </c>
      <c r="F988" s="38">
        <v>100</v>
      </c>
    </row>
    <row r="989" spans="1:6">
      <c r="A989" s="10" t="str">
        <f t="shared" si="17"/>
        <v>2006Kidney - C64 MaleAllEthNumber</v>
      </c>
      <c r="B989" s="10">
        <v>2006</v>
      </c>
      <c r="C989" s="38" t="s">
        <v>275</v>
      </c>
      <c r="D989" s="38" t="s">
        <v>1</v>
      </c>
      <c r="E989" s="38" t="s">
        <v>32</v>
      </c>
      <c r="F989" s="38">
        <v>255</v>
      </c>
    </row>
    <row r="990" spans="1:6">
      <c r="A990" s="10" t="str">
        <f t="shared" si="17"/>
        <v>2006Kidney - C64 MaleMāoriNumber</v>
      </c>
      <c r="B990" s="10">
        <v>2006</v>
      </c>
      <c r="C990" s="38" t="s">
        <v>275</v>
      </c>
      <c r="D990" s="38" t="s">
        <v>1</v>
      </c>
      <c r="E990" s="38" t="s">
        <v>49</v>
      </c>
      <c r="F990" s="38">
        <v>31</v>
      </c>
    </row>
    <row r="991" spans="1:6">
      <c r="A991" s="10" t="str">
        <f t="shared" si="17"/>
        <v>2006Kidney - C64 MaleNon-MāoriNumber</v>
      </c>
      <c r="B991" s="10">
        <v>2006</v>
      </c>
      <c r="C991" s="38" t="s">
        <v>275</v>
      </c>
      <c r="D991" s="38" t="s">
        <v>1</v>
      </c>
      <c r="E991" s="38" t="s">
        <v>50</v>
      </c>
      <c r="F991" s="38">
        <v>224</v>
      </c>
    </row>
    <row r="992" spans="1:6">
      <c r="A992" s="10" t="str">
        <f t="shared" si="17"/>
        <v>2007Kidney - C64 AllSexAllEthNumber</v>
      </c>
      <c r="B992" s="10">
        <v>2007</v>
      </c>
      <c r="C992" s="38" t="s">
        <v>275</v>
      </c>
      <c r="D992" s="38" t="s">
        <v>4</v>
      </c>
      <c r="E992" s="38" t="s">
        <v>32</v>
      </c>
      <c r="F992" s="38">
        <v>447</v>
      </c>
    </row>
    <row r="993" spans="1:6">
      <c r="A993" s="10" t="str">
        <f t="shared" si="17"/>
        <v>2007Kidney - C64 AllSexMāoriNumber</v>
      </c>
      <c r="B993" s="10">
        <v>2007</v>
      </c>
      <c r="C993" s="38" t="s">
        <v>275</v>
      </c>
      <c r="D993" s="38" t="s">
        <v>4</v>
      </c>
      <c r="E993" s="38" t="s">
        <v>49</v>
      </c>
      <c r="F993" s="38">
        <v>35</v>
      </c>
    </row>
    <row r="994" spans="1:6">
      <c r="A994" s="10" t="str">
        <f t="shared" si="17"/>
        <v>2007Kidney - C64 AllSexNon-MāoriNumber</v>
      </c>
      <c r="B994" s="10">
        <v>2007</v>
      </c>
      <c r="C994" s="38" t="s">
        <v>275</v>
      </c>
      <c r="D994" s="38" t="s">
        <v>4</v>
      </c>
      <c r="E994" s="38" t="s">
        <v>50</v>
      </c>
      <c r="F994" s="38">
        <v>412</v>
      </c>
    </row>
    <row r="995" spans="1:6">
      <c r="A995" s="10" t="str">
        <f t="shared" si="17"/>
        <v>2007Kidney - C64 FemaleAllEthNumber</v>
      </c>
      <c r="B995" s="10">
        <v>2007</v>
      </c>
      <c r="C995" s="38" t="s">
        <v>275</v>
      </c>
      <c r="D995" s="38" t="s">
        <v>0</v>
      </c>
      <c r="E995" s="38" t="s">
        <v>32</v>
      </c>
      <c r="F995" s="38">
        <v>153</v>
      </c>
    </row>
    <row r="996" spans="1:6">
      <c r="A996" s="10" t="str">
        <f t="shared" si="17"/>
        <v>2007Kidney - C64 FemaleMāoriNumber</v>
      </c>
      <c r="B996" s="10">
        <v>2007</v>
      </c>
      <c r="C996" s="38" t="s">
        <v>275</v>
      </c>
      <c r="D996" s="38" t="s">
        <v>0</v>
      </c>
      <c r="E996" s="38" t="s">
        <v>49</v>
      </c>
      <c r="F996" s="38">
        <v>11</v>
      </c>
    </row>
    <row r="997" spans="1:6">
      <c r="A997" s="10" t="str">
        <f t="shared" si="17"/>
        <v>2007Kidney - C64 FemaleNon-MāoriNumber</v>
      </c>
      <c r="B997" s="10">
        <v>2007</v>
      </c>
      <c r="C997" s="38" t="s">
        <v>275</v>
      </c>
      <c r="D997" s="38" t="s">
        <v>0</v>
      </c>
      <c r="E997" s="38" t="s">
        <v>50</v>
      </c>
      <c r="F997" s="38">
        <v>142</v>
      </c>
    </row>
    <row r="998" spans="1:6">
      <c r="A998" s="10" t="str">
        <f t="shared" si="17"/>
        <v>2007Kidney - C64 MaleAllEthNumber</v>
      </c>
      <c r="B998" s="10">
        <v>2007</v>
      </c>
      <c r="C998" s="38" t="s">
        <v>275</v>
      </c>
      <c r="D998" s="38" t="s">
        <v>1</v>
      </c>
      <c r="E998" s="38" t="s">
        <v>32</v>
      </c>
      <c r="F998" s="38">
        <v>294</v>
      </c>
    </row>
    <row r="999" spans="1:6">
      <c r="A999" s="10" t="str">
        <f t="shared" si="17"/>
        <v>2007Kidney - C64 MaleMāoriNumber</v>
      </c>
      <c r="B999" s="10">
        <v>2007</v>
      </c>
      <c r="C999" s="38" t="s">
        <v>275</v>
      </c>
      <c r="D999" s="38" t="s">
        <v>1</v>
      </c>
      <c r="E999" s="38" t="s">
        <v>49</v>
      </c>
      <c r="F999" s="38">
        <v>24</v>
      </c>
    </row>
    <row r="1000" spans="1:6">
      <c r="A1000" s="10" t="str">
        <f t="shared" si="17"/>
        <v>2007Kidney - C64 MaleNon-MāoriNumber</v>
      </c>
      <c r="B1000" s="10">
        <v>2007</v>
      </c>
      <c r="C1000" s="38" t="s">
        <v>275</v>
      </c>
      <c r="D1000" s="38" t="s">
        <v>1</v>
      </c>
      <c r="E1000" s="38" t="s">
        <v>50</v>
      </c>
      <c r="F1000" s="38">
        <v>270</v>
      </c>
    </row>
    <row r="1001" spans="1:6">
      <c r="A1001" s="10" t="str">
        <f t="shared" si="17"/>
        <v>2008Kidney - C64 AllSexAllEthNumber</v>
      </c>
      <c r="B1001" s="10">
        <v>2008</v>
      </c>
      <c r="C1001" s="38" t="s">
        <v>275</v>
      </c>
      <c r="D1001" s="38" t="s">
        <v>4</v>
      </c>
      <c r="E1001" s="38" t="s">
        <v>32</v>
      </c>
      <c r="F1001" s="38">
        <v>486</v>
      </c>
    </row>
    <row r="1002" spans="1:6">
      <c r="A1002" s="10" t="str">
        <f t="shared" si="17"/>
        <v>2008Kidney - C64 AllSexMāoriNumber</v>
      </c>
      <c r="B1002" s="10">
        <v>2008</v>
      </c>
      <c r="C1002" s="38" t="s">
        <v>275</v>
      </c>
      <c r="D1002" s="38" t="s">
        <v>4</v>
      </c>
      <c r="E1002" s="38" t="s">
        <v>49</v>
      </c>
      <c r="F1002" s="38">
        <v>43</v>
      </c>
    </row>
    <row r="1003" spans="1:6">
      <c r="A1003" s="10" t="str">
        <f t="shared" si="17"/>
        <v>2008Kidney - C64 AllSexNon-MāoriNumber</v>
      </c>
      <c r="B1003" s="10">
        <v>2008</v>
      </c>
      <c r="C1003" s="38" t="s">
        <v>275</v>
      </c>
      <c r="D1003" s="38" t="s">
        <v>4</v>
      </c>
      <c r="E1003" s="38" t="s">
        <v>50</v>
      </c>
      <c r="F1003" s="38">
        <v>443</v>
      </c>
    </row>
    <row r="1004" spans="1:6">
      <c r="A1004" s="10" t="str">
        <f t="shared" si="17"/>
        <v>2008Kidney - C64 FemaleAllEthNumber</v>
      </c>
      <c r="B1004" s="10">
        <v>2008</v>
      </c>
      <c r="C1004" s="38" t="s">
        <v>275</v>
      </c>
      <c r="D1004" s="38" t="s">
        <v>0</v>
      </c>
      <c r="E1004" s="38" t="s">
        <v>32</v>
      </c>
      <c r="F1004" s="38">
        <v>171</v>
      </c>
    </row>
    <row r="1005" spans="1:6">
      <c r="A1005" s="10" t="str">
        <f t="shared" si="17"/>
        <v>2008Kidney - C64 FemaleMāoriNumber</v>
      </c>
      <c r="B1005" s="10">
        <v>2008</v>
      </c>
      <c r="C1005" s="38" t="s">
        <v>275</v>
      </c>
      <c r="D1005" s="38" t="s">
        <v>0</v>
      </c>
      <c r="E1005" s="38" t="s">
        <v>49</v>
      </c>
      <c r="F1005" s="38">
        <v>16</v>
      </c>
    </row>
    <row r="1006" spans="1:6">
      <c r="A1006" s="10" t="str">
        <f t="shared" si="17"/>
        <v>2008Kidney - C64 FemaleNon-MāoriNumber</v>
      </c>
      <c r="B1006" s="10">
        <v>2008</v>
      </c>
      <c r="C1006" s="38" t="s">
        <v>275</v>
      </c>
      <c r="D1006" s="38" t="s">
        <v>0</v>
      </c>
      <c r="E1006" s="38" t="s">
        <v>50</v>
      </c>
      <c r="F1006" s="38">
        <v>155</v>
      </c>
    </row>
    <row r="1007" spans="1:6">
      <c r="A1007" s="10" t="str">
        <f t="shared" si="17"/>
        <v>2008Kidney - C64 MaleAllEthNumber</v>
      </c>
      <c r="B1007" s="10">
        <v>2008</v>
      </c>
      <c r="C1007" s="38" t="s">
        <v>275</v>
      </c>
      <c r="D1007" s="38" t="s">
        <v>1</v>
      </c>
      <c r="E1007" s="38" t="s">
        <v>32</v>
      </c>
      <c r="F1007" s="38">
        <v>315</v>
      </c>
    </row>
    <row r="1008" spans="1:6">
      <c r="A1008" s="10" t="str">
        <f t="shared" si="17"/>
        <v>2008Kidney - C64 MaleMāoriNumber</v>
      </c>
      <c r="B1008" s="10">
        <v>2008</v>
      </c>
      <c r="C1008" s="38" t="s">
        <v>275</v>
      </c>
      <c r="D1008" s="38" t="s">
        <v>1</v>
      </c>
      <c r="E1008" s="38" t="s">
        <v>49</v>
      </c>
      <c r="F1008" s="38">
        <v>27</v>
      </c>
    </row>
    <row r="1009" spans="1:6">
      <c r="A1009" s="10" t="str">
        <f t="shared" si="17"/>
        <v>2008Kidney - C64 MaleNon-MāoriNumber</v>
      </c>
      <c r="B1009" s="10">
        <v>2008</v>
      </c>
      <c r="C1009" s="38" t="s">
        <v>275</v>
      </c>
      <c r="D1009" s="38" t="s">
        <v>1</v>
      </c>
      <c r="E1009" s="38" t="s">
        <v>50</v>
      </c>
      <c r="F1009" s="38">
        <v>288</v>
      </c>
    </row>
    <row r="1010" spans="1:6">
      <c r="A1010" s="10" t="str">
        <f t="shared" si="17"/>
        <v>2009Kidney - C64 AllSexAllEthNumber</v>
      </c>
      <c r="B1010" s="10">
        <v>2009</v>
      </c>
      <c r="C1010" s="38" t="s">
        <v>275</v>
      </c>
      <c r="D1010" s="38" t="s">
        <v>4</v>
      </c>
      <c r="E1010" s="38" t="s">
        <v>32</v>
      </c>
      <c r="F1010" s="38">
        <v>458</v>
      </c>
    </row>
    <row r="1011" spans="1:6">
      <c r="A1011" s="10" t="str">
        <f t="shared" si="17"/>
        <v>2009Kidney - C64 AllSexMāoriNumber</v>
      </c>
      <c r="B1011" s="10">
        <v>2009</v>
      </c>
      <c r="C1011" s="38" t="s">
        <v>275</v>
      </c>
      <c r="D1011" s="38" t="s">
        <v>4</v>
      </c>
      <c r="E1011" s="38" t="s">
        <v>49</v>
      </c>
      <c r="F1011" s="38">
        <v>40</v>
      </c>
    </row>
    <row r="1012" spans="1:6">
      <c r="A1012" s="10" t="str">
        <f t="shared" si="17"/>
        <v>2009Kidney - C64 AllSexNon-MāoriNumber</v>
      </c>
      <c r="B1012" s="10">
        <v>2009</v>
      </c>
      <c r="C1012" s="38" t="s">
        <v>275</v>
      </c>
      <c r="D1012" s="38" t="s">
        <v>4</v>
      </c>
      <c r="E1012" s="38" t="s">
        <v>50</v>
      </c>
      <c r="F1012" s="38">
        <v>418</v>
      </c>
    </row>
    <row r="1013" spans="1:6">
      <c r="A1013" s="10" t="str">
        <f t="shared" si="17"/>
        <v>2009Kidney - C64 FemaleAllEthNumber</v>
      </c>
      <c r="B1013" s="10">
        <v>2009</v>
      </c>
      <c r="C1013" s="38" t="s">
        <v>275</v>
      </c>
      <c r="D1013" s="38" t="s">
        <v>0</v>
      </c>
      <c r="E1013" s="38" t="s">
        <v>32</v>
      </c>
      <c r="F1013" s="38">
        <v>168</v>
      </c>
    </row>
    <row r="1014" spans="1:6">
      <c r="A1014" s="10" t="str">
        <f t="shared" si="17"/>
        <v>2009Kidney - C64 FemaleMāoriNumber</v>
      </c>
      <c r="B1014" s="10">
        <v>2009</v>
      </c>
      <c r="C1014" s="38" t="s">
        <v>275</v>
      </c>
      <c r="D1014" s="38" t="s">
        <v>0</v>
      </c>
      <c r="E1014" s="38" t="s">
        <v>49</v>
      </c>
      <c r="F1014" s="38">
        <v>18</v>
      </c>
    </row>
    <row r="1015" spans="1:6">
      <c r="A1015" s="10" t="str">
        <f t="shared" si="17"/>
        <v>2009Kidney - C64 FemaleNon-MāoriNumber</v>
      </c>
      <c r="B1015" s="10">
        <v>2009</v>
      </c>
      <c r="C1015" s="38" t="s">
        <v>275</v>
      </c>
      <c r="D1015" s="38" t="s">
        <v>0</v>
      </c>
      <c r="E1015" s="38" t="s">
        <v>50</v>
      </c>
      <c r="F1015" s="38">
        <v>150</v>
      </c>
    </row>
    <row r="1016" spans="1:6">
      <c r="A1016" s="10" t="str">
        <f t="shared" si="17"/>
        <v>2009Kidney - C64 MaleAllEthNumber</v>
      </c>
      <c r="B1016" s="10">
        <v>2009</v>
      </c>
      <c r="C1016" s="38" t="s">
        <v>275</v>
      </c>
      <c r="D1016" s="38" t="s">
        <v>1</v>
      </c>
      <c r="E1016" s="38" t="s">
        <v>32</v>
      </c>
      <c r="F1016" s="38">
        <v>290</v>
      </c>
    </row>
    <row r="1017" spans="1:6">
      <c r="A1017" s="10" t="str">
        <f t="shared" si="17"/>
        <v>2009Kidney - C64 MaleMāoriNumber</v>
      </c>
      <c r="B1017" s="10">
        <v>2009</v>
      </c>
      <c r="C1017" s="38" t="s">
        <v>275</v>
      </c>
      <c r="D1017" s="38" t="s">
        <v>1</v>
      </c>
      <c r="E1017" s="38" t="s">
        <v>49</v>
      </c>
      <c r="F1017" s="38">
        <v>22</v>
      </c>
    </row>
    <row r="1018" spans="1:6">
      <c r="A1018" s="10" t="str">
        <f t="shared" si="17"/>
        <v>2009Kidney - C64 MaleNon-MāoriNumber</v>
      </c>
      <c r="B1018" s="10">
        <v>2009</v>
      </c>
      <c r="C1018" s="38" t="s">
        <v>275</v>
      </c>
      <c r="D1018" s="38" t="s">
        <v>1</v>
      </c>
      <c r="E1018" s="38" t="s">
        <v>50</v>
      </c>
      <c r="F1018" s="38">
        <v>268</v>
      </c>
    </row>
    <row r="1019" spans="1:6">
      <c r="A1019" s="10" t="str">
        <f t="shared" si="17"/>
        <v>2010Kidney - C64 AllSexAllEthNumber</v>
      </c>
      <c r="B1019" s="10">
        <v>2010</v>
      </c>
      <c r="C1019" s="38" t="s">
        <v>275</v>
      </c>
      <c r="D1019" s="38" t="s">
        <v>4</v>
      </c>
      <c r="E1019" s="38" t="s">
        <v>32</v>
      </c>
      <c r="F1019" s="38">
        <v>524</v>
      </c>
    </row>
    <row r="1020" spans="1:6">
      <c r="A1020" s="10" t="str">
        <f t="shared" si="17"/>
        <v>2010Kidney - C64 AllSexMāoriNumber</v>
      </c>
      <c r="B1020" s="10">
        <v>2010</v>
      </c>
      <c r="C1020" s="38" t="s">
        <v>275</v>
      </c>
      <c r="D1020" s="38" t="s">
        <v>4</v>
      </c>
      <c r="E1020" s="38" t="s">
        <v>49</v>
      </c>
      <c r="F1020" s="38">
        <v>54</v>
      </c>
    </row>
    <row r="1021" spans="1:6">
      <c r="A1021" s="10" t="str">
        <f t="shared" si="17"/>
        <v>2010Kidney - C64 AllSexNon-MāoriNumber</v>
      </c>
      <c r="B1021" s="10">
        <v>2010</v>
      </c>
      <c r="C1021" s="38" t="s">
        <v>275</v>
      </c>
      <c r="D1021" s="38" t="s">
        <v>4</v>
      </c>
      <c r="E1021" s="38" t="s">
        <v>50</v>
      </c>
      <c r="F1021" s="38">
        <v>470</v>
      </c>
    </row>
    <row r="1022" spans="1:6">
      <c r="A1022" s="10" t="str">
        <f t="shared" si="17"/>
        <v>2010Kidney - C64 FemaleAllEthNumber</v>
      </c>
      <c r="B1022" s="10">
        <v>2010</v>
      </c>
      <c r="C1022" s="38" t="s">
        <v>275</v>
      </c>
      <c r="D1022" s="38" t="s">
        <v>0</v>
      </c>
      <c r="E1022" s="38" t="s">
        <v>32</v>
      </c>
      <c r="F1022" s="38">
        <v>183</v>
      </c>
    </row>
    <row r="1023" spans="1:6">
      <c r="A1023" s="10" t="str">
        <f t="shared" si="17"/>
        <v>2010Kidney - C64 FemaleMāoriNumber</v>
      </c>
      <c r="B1023" s="10">
        <v>2010</v>
      </c>
      <c r="C1023" s="38" t="s">
        <v>275</v>
      </c>
      <c r="D1023" s="38" t="s">
        <v>0</v>
      </c>
      <c r="E1023" s="38" t="s">
        <v>49</v>
      </c>
      <c r="F1023" s="38">
        <v>17</v>
      </c>
    </row>
    <row r="1024" spans="1:6">
      <c r="A1024" s="10" t="str">
        <f t="shared" si="17"/>
        <v>2010Kidney - C64 FemaleNon-MāoriNumber</v>
      </c>
      <c r="B1024" s="10">
        <v>2010</v>
      </c>
      <c r="C1024" s="38" t="s">
        <v>275</v>
      </c>
      <c r="D1024" s="38" t="s">
        <v>0</v>
      </c>
      <c r="E1024" s="38" t="s">
        <v>50</v>
      </c>
      <c r="F1024" s="38">
        <v>166</v>
      </c>
    </row>
    <row r="1025" spans="1:6">
      <c r="A1025" s="10" t="str">
        <f t="shared" si="17"/>
        <v>2010Kidney - C64 MaleAllEthNumber</v>
      </c>
      <c r="B1025" s="10">
        <v>2010</v>
      </c>
      <c r="C1025" s="38" t="s">
        <v>275</v>
      </c>
      <c r="D1025" s="38" t="s">
        <v>1</v>
      </c>
      <c r="E1025" s="38" t="s">
        <v>32</v>
      </c>
      <c r="F1025" s="38">
        <v>341</v>
      </c>
    </row>
    <row r="1026" spans="1:6">
      <c r="A1026" s="10" t="str">
        <f t="shared" si="17"/>
        <v>2010Kidney - C64 MaleMāoriNumber</v>
      </c>
      <c r="B1026" s="10">
        <v>2010</v>
      </c>
      <c r="C1026" s="38" t="s">
        <v>275</v>
      </c>
      <c r="D1026" s="38" t="s">
        <v>1</v>
      </c>
      <c r="E1026" s="38" t="s">
        <v>49</v>
      </c>
      <c r="F1026" s="38">
        <v>37</v>
      </c>
    </row>
    <row r="1027" spans="1:6">
      <c r="A1027" s="10" t="str">
        <f t="shared" si="17"/>
        <v>2010Kidney - C64 MaleNon-MāoriNumber</v>
      </c>
      <c r="B1027" s="10">
        <v>2010</v>
      </c>
      <c r="C1027" s="38" t="s">
        <v>275</v>
      </c>
      <c r="D1027" s="38" t="s">
        <v>1</v>
      </c>
      <c r="E1027" s="38" t="s">
        <v>50</v>
      </c>
      <c r="F1027" s="38">
        <v>304</v>
      </c>
    </row>
    <row r="1028" spans="1:6">
      <c r="A1028" s="10" t="str">
        <f t="shared" si="17"/>
        <v>2011Kidney - C64 AllSexAllEthNumber</v>
      </c>
      <c r="B1028" s="10">
        <v>2011</v>
      </c>
      <c r="C1028" s="38" t="s">
        <v>275</v>
      </c>
      <c r="D1028" s="38" t="s">
        <v>4</v>
      </c>
      <c r="E1028" s="38" t="s">
        <v>32</v>
      </c>
      <c r="F1028" s="38">
        <v>508</v>
      </c>
    </row>
    <row r="1029" spans="1:6">
      <c r="A1029" s="10" t="str">
        <f t="shared" si="17"/>
        <v>2011Kidney - C64 AllSexMāoriNumber</v>
      </c>
      <c r="B1029" s="10">
        <v>2011</v>
      </c>
      <c r="C1029" s="38" t="s">
        <v>275</v>
      </c>
      <c r="D1029" s="38" t="s">
        <v>4</v>
      </c>
      <c r="E1029" s="38" t="s">
        <v>49</v>
      </c>
      <c r="F1029" s="38">
        <v>59</v>
      </c>
    </row>
    <row r="1030" spans="1:6">
      <c r="A1030" s="10" t="str">
        <f t="shared" si="17"/>
        <v>2011Kidney - C64 AllSexNon-MāoriNumber</v>
      </c>
      <c r="B1030" s="10">
        <v>2011</v>
      </c>
      <c r="C1030" s="38" t="s">
        <v>275</v>
      </c>
      <c r="D1030" s="38" t="s">
        <v>4</v>
      </c>
      <c r="E1030" s="38" t="s">
        <v>50</v>
      </c>
      <c r="F1030" s="38">
        <v>449</v>
      </c>
    </row>
    <row r="1031" spans="1:6">
      <c r="A1031" s="10" t="str">
        <f t="shared" si="17"/>
        <v>2011Kidney - C64 FemaleAllEthNumber</v>
      </c>
      <c r="B1031" s="10">
        <v>2011</v>
      </c>
      <c r="C1031" s="38" t="s">
        <v>275</v>
      </c>
      <c r="D1031" s="38" t="s">
        <v>0</v>
      </c>
      <c r="E1031" s="38" t="s">
        <v>32</v>
      </c>
      <c r="F1031" s="38">
        <v>169</v>
      </c>
    </row>
    <row r="1032" spans="1:6">
      <c r="A1032" s="10" t="str">
        <f t="shared" si="17"/>
        <v>2011Kidney - C64 FemaleMāoriNumber</v>
      </c>
      <c r="B1032" s="10">
        <v>2011</v>
      </c>
      <c r="C1032" s="38" t="s">
        <v>275</v>
      </c>
      <c r="D1032" s="38" t="s">
        <v>0</v>
      </c>
      <c r="E1032" s="38" t="s">
        <v>49</v>
      </c>
      <c r="F1032" s="38">
        <v>18</v>
      </c>
    </row>
    <row r="1033" spans="1:6">
      <c r="A1033" s="10" t="str">
        <f t="shared" si="17"/>
        <v>2011Kidney - C64 FemaleNon-MāoriNumber</v>
      </c>
      <c r="B1033" s="10">
        <v>2011</v>
      </c>
      <c r="C1033" s="38" t="s">
        <v>275</v>
      </c>
      <c r="D1033" s="38" t="s">
        <v>0</v>
      </c>
      <c r="E1033" s="38" t="s">
        <v>50</v>
      </c>
      <c r="F1033" s="38">
        <v>151</v>
      </c>
    </row>
    <row r="1034" spans="1:6">
      <c r="A1034" s="10" t="str">
        <f t="shared" si="17"/>
        <v>2011Kidney - C64 MaleAllEthNumber</v>
      </c>
      <c r="B1034" s="10">
        <v>2011</v>
      </c>
      <c r="C1034" s="38" t="s">
        <v>275</v>
      </c>
      <c r="D1034" s="38" t="s">
        <v>1</v>
      </c>
      <c r="E1034" s="38" t="s">
        <v>32</v>
      </c>
      <c r="F1034" s="38">
        <v>339</v>
      </c>
    </row>
    <row r="1035" spans="1:6">
      <c r="A1035" s="10" t="str">
        <f t="shared" si="17"/>
        <v>2011Kidney - C64 MaleMāoriNumber</v>
      </c>
      <c r="B1035" s="10">
        <v>2011</v>
      </c>
      <c r="C1035" s="38" t="s">
        <v>275</v>
      </c>
      <c r="D1035" s="38" t="s">
        <v>1</v>
      </c>
      <c r="E1035" s="38" t="s">
        <v>49</v>
      </c>
      <c r="F1035" s="38">
        <v>41</v>
      </c>
    </row>
    <row r="1036" spans="1:6">
      <c r="A1036" s="10" t="str">
        <f t="shared" si="17"/>
        <v>2011Kidney - C64 MaleNon-MāoriNumber</v>
      </c>
      <c r="B1036" s="10">
        <v>2011</v>
      </c>
      <c r="C1036" s="38" t="s">
        <v>275</v>
      </c>
      <c r="D1036" s="38" t="s">
        <v>1</v>
      </c>
      <c r="E1036" s="38" t="s">
        <v>50</v>
      </c>
      <c r="F1036" s="38">
        <v>298</v>
      </c>
    </row>
    <row r="1037" spans="1:6">
      <c r="A1037" s="10" t="str">
        <f t="shared" si="17"/>
        <v>2012Kidney - C64 AllSexAllEthNumber</v>
      </c>
      <c r="B1037" s="10">
        <v>2012</v>
      </c>
      <c r="C1037" s="38" t="s">
        <v>275</v>
      </c>
      <c r="D1037" s="38" t="s">
        <v>4</v>
      </c>
      <c r="E1037" s="38" t="s">
        <v>32</v>
      </c>
      <c r="F1037" s="38">
        <v>506</v>
      </c>
    </row>
    <row r="1038" spans="1:6">
      <c r="A1038" s="10" t="str">
        <f t="shared" si="17"/>
        <v>2012Kidney - C64 AllSexMāoriNumber</v>
      </c>
      <c r="B1038" s="10">
        <v>2012</v>
      </c>
      <c r="C1038" s="38" t="s">
        <v>275</v>
      </c>
      <c r="D1038" s="38" t="s">
        <v>4</v>
      </c>
      <c r="E1038" s="38" t="s">
        <v>49</v>
      </c>
      <c r="F1038" s="38">
        <v>50</v>
      </c>
    </row>
    <row r="1039" spans="1:6">
      <c r="A1039" s="10" t="str">
        <f t="shared" si="17"/>
        <v>2012Kidney - C64 AllSexNon-MāoriNumber</v>
      </c>
      <c r="B1039" s="10">
        <v>2012</v>
      </c>
      <c r="C1039" s="38" t="s">
        <v>275</v>
      </c>
      <c r="D1039" s="38" t="s">
        <v>4</v>
      </c>
      <c r="E1039" s="38" t="s">
        <v>50</v>
      </c>
      <c r="F1039" s="38">
        <v>456</v>
      </c>
    </row>
    <row r="1040" spans="1:6">
      <c r="A1040" s="10" t="str">
        <f t="shared" si="17"/>
        <v>2012Kidney - C64 FemaleAllEthNumber</v>
      </c>
      <c r="B1040" s="10">
        <v>2012</v>
      </c>
      <c r="C1040" s="38" t="s">
        <v>275</v>
      </c>
      <c r="D1040" s="38" t="s">
        <v>0</v>
      </c>
      <c r="E1040" s="38" t="s">
        <v>32</v>
      </c>
      <c r="F1040" s="38">
        <v>159</v>
      </c>
    </row>
    <row r="1041" spans="1:6">
      <c r="A1041" s="10" t="str">
        <f t="shared" si="17"/>
        <v>2012Kidney - C64 FemaleMāoriNumber</v>
      </c>
      <c r="B1041" s="10">
        <v>2012</v>
      </c>
      <c r="C1041" s="38" t="s">
        <v>275</v>
      </c>
      <c r="D1041" s="38" t="s">
        <v>0</v>
      </c>
      <c r="E1041" s="38" t="s">
        <v>49</v>
      </c>
      <c r="F1041" s="38">
        <v>13</v>
      </c>
    </row>
    <row r="1042" spans="1:6">
      <c r="A1042" s="10" t="str">
        <f t="shared" ref="A1042:A1105" si="18">B1042&amp;C1042&amp;D1042&amp;E1042&amp;$F$784</f>
        <v>2012Kidney - C64 FemaleNon-MāoriNumber</v>
      </c>
      <c r="B1042" s="10">
        <v>2012</v>
      </c>
      <c r="C1042" s="38" t="s">
        <v>275</v>
      </c>
      <c r="D1042" s="38" t="s">
        <v>0</v>
      </c>
      <c r="E1042" s="38" t="s">
        <v>50</v>
      </c>
      <c r="F1042" s="38">
        <v>146</v>
      </c>
    </row>
    <row r="1043" spans="1:6">
      <c r="A1043" s="10" t="str">
        <f t="shared" si="18"/>
        <v>2012Kidney - C64 MaleAllEthNumber</v>
      </c>
      <c r="B1043" s="10">
        <v>2012</v>
      </c>
      <c r="C1043" s="38" t="s">
        <v>275</v>
      </c>
      <c r="D1043" s="38" t="s">
        <v>1</v>
      </c>
      <c r="E1043" s="38" t="s">
        <v>32</v>
      </c>
      <c r="F1043" s="38">
        <v>347</v>
      </c>
    </row>
    <row r="1044" spans="1:6">
      <c r="A1044" s="10" t="str">
        <f t="shared" si="18"/>
        <v>2012Kidney - C64 MaleMāoriNumber</v>
      </c>
      <c r="B1044" s="10">
        <v>2012</v>
      </c>
      <c r="C1044" s="38" t="s">
        <v>275</v>
      </c>
      <c r="D1044" s="38" t="s">
        <v>1</v>
      </c>
      <c r="E1044" s="38" t="s">
        <v>49</v>
      </c>
      <c r="F1044" s="38">
        <v>37</v>
      </c>
    </row>
    <row r="1045" spans="1:6">
      <c r="A1045" s="10" t="str">
        <f t="shared" si="18"/>
        <v>2012Kidney - C64 MaleNon-MāoriNumber</v>
      </c>
      <c r="B1045" s="10">
        <v>2012</v>
      </c>
      <c r="C1045" s="38" t="s">
        <v>275</v>
      </c>
      <c r="D1045" s="38" t="s">
        <v>1</v>
      </c>
      <c r="E1045" s="38" t="s">
        <v>50</v>
      </c>
      <c r="F1045" s="38">
        <v>310</v>
      </c>
    </row>
    <row r="1046" spans="1:6">
      <c r="A1046" s="10" t="str">
        <f t="shared" si="18"/>
        <v>2013Kidney - C64 AllSexAllEthNumber</v>
      </c>
      <c r="B1046" s="10">
        <v>2013</v>
      </c>
      <c r="C1046" s="38" t="s">
        <v>275</v>
      </c>
      <c r="D1046" s="38" t="s">
        <v>4</v>
      </c>
      <c r="E1046" s="38" t="s">
        <v>32</v>
      </c>
      <c r="F1046" s="38">
        <v>525</v>
      </c>
    </row>
    <row r="1047" spans="1:6">
      <c r="A1047" s="10" t="str">
        <f t="shared" si="18"/>
        <v>2013Kidney - C64 AllSexMāoriNumber</v>
      </c>
      <c r="B1047" s="10">
        <v>2013</v>
      </c>
      <c r="C1047" s="38" t="s">
        <v>275</v>
      </c>
      <c r="D1047" s="38" t="s">
        <v>4</v>
      </c>
      <c r="E1047" s="38" t="s">
        <v>49</v>
      </c>
      <c r="F1047" s="38">
        <v>57</v>
      </c>
    </row>
    <row r="1048" spans="1:6">
      <c r="A1048" s="10" t="str">
        <f t="shared" si="18"/>
        <v>2013Kidney - C64 AllSexNon-MāoriNumber</v>
      </c>
      <c r="B1048" s="10">
        <v>2013</v>
      </c>
      <c r="C1048" s="38" t="s">
        <v>275</v>
      </c>
      <c r="D1048" s="38" t="s">
        <v>4</v>
      </c>
      <c r="E1048" s="38" t="s">
        <v>50</v>
      </c>
      <c r="F1048" s="38">
        <v>468</v>
      </c>
    </row>
    <row r="1049" spans="1:6">
      <c r="A1049" s="10" t="str">
        <f t="shared" si="18"/>
        <v>2013Kidney - C64 FemaleAllEthNumber</v>
      </c>
      <c r="B1049" s="10">
        <v>2013</v>
      </c>
      <c r="C1049" s="38" t="s">
        <v>275</v>
      </c>
      <c r="D1049" s="38" t="s">
        <v>0</v>
      </c>
      <c r="E1049" s="38" t="s">
        <v>32</v>
      </c>
      <c r="F1049" s="38">
        <v>167</v>
      </c>
    </row>
    <row r="1050" spans="1:6">
      <c r="A1050" s="10" t="str">
        <f t="shared" si="18"/>
        <v>2013Kidney - C64 FemaleMāoriNumber</v>
      </c>
      <c r="B1050" s="10">
        <v>2013</v>
      </c>
      <c r="C1050" s="38" t="s">
        <v>275</v>
      </c>
      <c r="D1050" s="38" t="s">
        <v>0</v>
      </c>
      <c r="E1050" s="38" t="s">
        <v>49</v>
      </c>
      <c r="F1050" s="38">
        <v>19</v>
      </c>
    </row>
    <row r="1051" spans="1:6">
      <c r="A1051" s="10" t="str">
        <f t="shared" si="18"/>
        <v>2013Kidney - C64 FemaleNon-MāoriNumber</v>
      </c>
      <c r="B1051" s="10">
        <v>2013</v>
      </c>
      <c r="C1051" s="38" t="s">
        <v>275</v>
      </c>
      <c r="D1051" s="38" t="s">
        <v>0</v>
      </c>
      <c r="E1051" s="38" t="s">
        <v>50</v>
      </c>
      <c r="F1051" s="38">
        <v>148</v>
      </c>
    </row>
    <row r="1052" spans="1:6">
      <c r="A1052" s="10" t="str">
        <f t="shared" si="18"/>
        <v>2013Kidney - C64 MaleAllEthNumber</v>
      </c>
      <c r="B1052" s="10">
        <v>2013</v>
      </c>
      <c r="C1052" s="38" t="s">
        <v>275</v>
      </c>
      <c r="D1052" s="38" t="s">
        <v>1</v>
      </c>
      <c r="E1052" s="38" t="s">
        <v>32</v>
      </c>
      <c r="F1052" s="38">
        <v>358</v>
      </c>
    </row>
    <row r="1053" spans="1:6">
      <c r="A1053" s="10" t="str">
        <f t="shared" si="18"/>
        <v>2013Kidney - C64 MaleMāoriNumber</v>
      </c>
      <c r="B1053" s="10">
        <v>2013</v>
      </c>
      <c r="C1053" s="38" t="s">
        <v>275</v>
      </c>
      <c r="D1053" s="38" t="s">
        <v>1</v>
      </c>
      <c r="E1053" s="38" t="s">
        <v>49</v>
      </c>
      <c r="F1053" s="38">
        <v>38</v>
      </c>
    </row>
    <row r="1054" spans="1:6">
      <c r="A1054" s="10" t="str">
        <f t="shared" si="18"/>
        <v>2013Kidney - C64 MaleNon-MāoriNumber</v>
      </c>
      <c r="B1054" s="10">
        <v>2013</v>
      </c>
      <c r="C1054" s="38" t="s">
        <v>275</v>
      </c>
      <c r="D1054" s="38" t="s">
        <v>1</v>
      </c>
      <c r="E1054" s="38" t="s">
        <v>50</v>
      </c>
      <c r="F1054" s="38">
        <v>320</v>
      </c>
    </row>
    <row r="1055" spans="1:6">
      <c r="A1055" s="10" t="str">
        <f t="shared" si="18"/>
        <v>2004Leukaemia - C91–C95 AllSexAllEthNumber</v>
      </c>
      <c r="B1055" s="10">
        <v>2004</v>
      </c>
      <c r="C1055" s="38" t="s">
        <v>276</v>
      </c>
      <c r="D1055" s="38" t="s">
        <v>4</v>
      </c>
      <c r="E1055" s="38" t="s">
        <v>32</v>
      </c>
      <c r="F1055" s="38">
        <v>680</v>
      </c>
    </row>
    <row r="1056" spans="1:6">
      <c r="A1056" s="10" t="str">
        <f t="shared" si="18"/>
        <v>2004Leukaemia - C91–C95 AllSexMāoriNumber</v>
      </c>
      <c r="B1056" s="10">
        <v>2004</v>
      </c>
      <c r="C1056" s="38" t="s">
        <v>276</v>
      </c>
      <c r="D1056" s="38" t="s">
        <v>4</v>
      </c>
      <c r="E1056" s="38" t="s">
        <v>49</v>
      </c>
      <c r="F1056" s="38">
        <v>53</v>
      </c>
    </row>
    <row r="1057" spans="1:6">
      <c r="A1057" s="10" t="str">
        <f t="shared" si="18"/>
        <v>2004Leukaemia - C91–C95 AllSexNon-MāoriNumber</v>
      </c>
      <c r="B1057" s="10">
        <v>2004</v>
      </c>
      <c r="C1057" s="38" t="s">
        <v>276</v>
      </c>
      <c r="D1057" s="38" t="s">
        <v>4</v>
      </c>
      <c r="E1057" s="38" t="s">
        <v>50</v>
      </c>
      <c r="F1057" s="38">
        <v>627</v>
      </c>
    </row>
    <row r="1058" spans="1:6">
      <c r="A1058" s="10" t="str">
        <f t="shared" si="18"/>
        <v>2004Leukaemia - C91–C95 FemaleAllEthNumber</v>
      </c>
      <c r="B1058" s="10">
        <v>2004</v>
      </c>
      <c r="C1058" s="38" t="s">
        <v>276</v>
      </c>
      <c r="D1058" s="38" t="s">
        <v>0</v>
      </c>
      <c r="E1058" s="38" t="s">
        <v>32</v>
      </c>
      <c r="F1058" s="38">
        <v>307</v>
      </c>
    </row>
    <row r="1059" spans="1:6">
      <c r="A1059" s="10" t="str">
        <f t="shared" si="18"/>
        <v>2004Leukaemia - C91–C95 FemaleMāoriNumber</v>
      </c>
      <c r="B1059" s="10">
        <v>2004</v>
      </c>
      <c r="C1059" s="38" t="s">
        <v>276</v>
      </c>
      <c r="D1059" s="38" t="s">
        <v>0</v>
      </c>
      <c r="E1059" s="38" t="s">
        <v>49</v>
      </c>
      <c r="F1059" s="38">
        <v>32</v>
      </c>
    </row>
    <row r="1060" spans="1:6">
      <c r="A1060" s="10" t="str">
        <f t="shared" si="18"/>
        <v>2004Leukaemia - C91–C95 FemaleNon-MāoriNumber</v>
      </c>
      <c r="B1060" s="10">
        <v>2004</v>
      </c>
      <c r="C1060" s="38" t="s">
        <v>276</v>
      </c>
      <c r="D1060" s="38" t="s">
        <v>0</v>
      </c>
      <c r="E1060" s="38" t="s">
        <v>50</v>
      </c>
      <c r="F1060" s="38">
        <v>275</v>
      </c>
    </row>
    <row r="1061" spans="1:6">
      <c r="A1061" s="10" t="str">
        <f t="shared" si="18"/>
        <v>2004Leukaemia - C91–C95 MaleAllEthNumber</v>
      </c>
      <c r="B1061" s="10">
        <v>2004</v>
      </c>
      <c r="C1061" s="38" t="s">
        <v>276</v>
      </c>
      <c r="D1061" s="38" t="s">
        <v>1</v>
      </c>
      <c r="E1061" s="38" t="s">
        <v>32</v>
      </c>
      <c r="F1061" s="38">
        <v>373</v>
      </c>
    </row>
    <row r="1062" spans="1:6">
      <c r="A1062" s="10" t="str">
        <f t="shared" si="18"/>
        <v>2004Leukaemia - C91–C95 MaleMāoriNumber</v>
      </c>
      <c r="B1062" s="10">
        <v>2004</v>
      </c>
      <c r="C1062" s="38" t="s">
        <v>276</v>
      </c>
      <c r="D1062" s="38" t="s">
        <v>1</v>
      </c>
      <c r="E1062" s="38" t="s">
        <v>49</v>
      </c>
      <c r="F1062" s="38">
        <v>21</v>
      </c>
    </row>
    <row r="1063" spans="1:6">
      <c r="A1063" s="10" t="str">
        <f t="shared" si="18"/>
        <v>2004Leukaemia - C91–C95 MaleNon-MāoriNumber</v>
      </c>
      <c r="B1063" s="10">
        <v>2004</v>
      </c>
      <c r="C1063" s="38" t="s">
        <v>276</v>
      </c>
      <c r="D1063" s="38" t="s">
        <v>1</v>
      </c>
      <c r="E1063" s="38" t="s">
        <v>50</v>
      </c>
      <c r="F1063" s="38">
        <v>352</v>
      </c>
    </row>
    <row r="1064" spans="1:6">
      <c r="A1064" s="10" t="str">
        <f t="shared" si="18"/>
        <v>2005Leukaemia - C91–C95 AllSexAllEthNumber</v>
      </c>
      <c r="B1064" s="10">
        <v>2005</v>
      </c>
      <c r="C1064" s="38" t="s">
        <v>276</v>
      </c>
      <c r="D1064" s="38" t="s">
        <v>4</v>
      </c>
      <c r="E1064" s="38" t="s">
        <v>32</v>
      </c>
      <c r="F1064" s="38">
        <v>586</v>
      </c>
    </row>
    <row r="1065" spans="1:6">
      <c r="A1065" s="10" t="str">
        <f t="shared" si="18"/>
        <v>2005Leukaemia - C91–C95 AllSexMāoriNumber</v>
      </c>
      <c r="B1065" s="10">
        <v>2005</v>
      </c>
      <c r="C1065" s="38" t="s">
        <v>276</v>
      </c>
      <c r="D1065" s="38" t="s">
        <v>4</v>
      </c>
      <c r="E1065" s="38" t="s">
        <v>49</v>
      </c>
      <c r="F1065" s="38">
        <v>53</v>
      </c>
    </row>
    <row r="1066" spans="1:6">
      <c r="A1066" s="10" t="str">
        <f t="shared" si="18"/>
        <v>2005Leukaemia - C91–C95 AllSexNon-MāoriNumber</v>
      </c>
      <c r="B1066" s="10">
        <v>2005</v>
      </c>
      <c r="C1066" s="38" t="s">
        <v>276</v>
      </c>
      <c r="D1066" s="38" t="s">
        <v>4</v>
      </c>
      <c r="E1066" s="38" t="s">
        <v>50</v>
      </c>
      <c r="F1066" s="38">
        <v>533</v>
      </c>
    </row>
    <row r="1067" spans="1:6">
      <c r="A1067" s="10" t="str">
        <f t="shared" si="18"/>
        <v>2005Leukaemia - C91–C95 FemaleAllEthNumber</v>
      </c>
      <c r="B1067" s="10">
        <v>2005</v>
      </c>
      <c r="C1067" s="38" t="s">
        <v>276</v>
      </c>
      <c r="D1067" s="38" t="s">
        <v>0</v>
      </c>
      <c r="E1067" s="38" t="s">
        <v>32</v>
      </c>
      <c r="F1067" s="38">
        <v>250</v>
      </c>
    </row>
    <row r="1068" spans="1:6">
      <c r="A1068" s="10" t="str">
        <f t="shared" si="18"/>
        <v>2005Leukaemia - C91–C95 FemaleMāoriNumber</v>
      </c>
      <c r="B1068" s="10">
        <v>2005</v>
      </c>
      <c r="C1068" s="38" t="s">
        <v>276</v>
      </c>
      <c r="D1068" s="38" t="s">
        <v>0</v>
      </c>
      <c r="E1068" s="38" t="s">
        <v>49</v>
      </c>
      <c r="F1068" s="38">
        <v>25</v>
      </c>
    </row>
    <row r="1069" spans="1:6">
      <c r="A1069" s="10" t="str">
        <f t="shared" si="18"/>
        <v>2005Leukaemia - C91–C95 FemaleNon-MāoriNumber</v>
      </c>
      <c r="B1069" s="10">
        <v>2005</v>
      </c>
      <c r="C1069" s="38" t="s">
        <v>276</v>
      </c>
      <c r="D1069" s="38" t="s">
        <v>0</v>
      </c>
      <c r="E1069" s="38" t="s">
        <v>50</v>
      </c>
      <c r="F1069" s="38">
        <v>225</v>
      </c>
    </row>
    <row r="1070" spans="1:6">
      <c r="A1070" s="10" t="str">
        <f t="shared" si="18"/>
        <v>2005Leukaemia - C91–C95 MaleAllEthNumber</v>
      </c>
      <c r="B1070" s="10">
        <v>2005</v>
      </c>
      <c r="C1070" s="38" t="s">
        <v>276</v>
      </c>
      <c r="D1070" s="38" t="s">
        <v>1</v>
      </c>
      <c r="E1070" s="38" t="s">
        <v>32</v>
      </c>
      <c r="F1070" s="38">
        <v>336</v>
      </c>
    </row>
    <row r="1071" spans="1:6">
      <c r="A1071" s="10" t="str">
        <f t="shared" si="18"/>
        <v>2005Leukaemia - C91–C95 MaleMāoriNumber</v>
      </c>
      <c r="B1071" s="10">
        <v>2005</v>
      </c>
      <c r="C1071" s="38" t="s">
        <v>276</v>
      </c>
      <c r="D1071" s="38" t="s">
        <v>1</v>
      </c>
      <c r="E1071" s="38" t="s">
        <v>49</v>
      </c>
      <c r="F1071" s="38">
        <v>28</v>
      </c>
    </row>
    <row r="1072" spans="1:6">
      <c r="A1072" s="10" t="str">
        <f t="shared" si="18"/>
        <v>2005Leukaemia - C91–C95 MaleNon-MāoriNumber</v>
      </c>
      <c r="B1072" s="10">
        <v>2005</v>
      </c>
      <c r="C1072" s="38" t="s">
        <v>276</v>
      </c>
      <c r="D1072" s="38" t="s">
        <v>1</v>
      </c>
      <c r="E1072" s="38" t="s">
        <v>50</v>
      </c>
      <c r="F1072" s="38">
        <v>308</v>
      </c>
    </row>
    <row r="1073" spans="1:6">
      <c r="A1073" s="10" t="str">
        <f t="shared" si="18"/>
        <v>2006Leukaemia - C91–C95 AllSexAllEthNumber</v>
      </c>
      <c r="B1073" s="10">
        <v>2006</v>
      </c>
      <c r="C1073" s="38" t="s">
        <v>276</v>
      </c>
      <c r="D1073" s="38" t="s">
        <v>4</v>
      </c>
      <c r="E1073" s="38" t="s">
        <v>32</v>
      </c>
      <c r="F1073" s="38">
        <v>535</v>
      </c>
    </row>
    <row r="1074" spans="1:6">
      <c r="A1074" s="10" t="str">
        <f t="shared" si="18"/>
        <v>2006Leukaemia - C91–C95 AllSexMāoriNumber</v>
      </c>
      <c r="B1074" s="10">
        <v>2006</v>
      </c>
      <c r="C1074" s="38" t="s">
        <v>276</v>
      </c>
      <c r="D1074" s="38" t="s">
        <v>4</v>
      </c>
      <c r="E1074" s="38" t="s">
        <v>49</v>
      </c>
      <c r="F1074" s="38">
        <v>60</v>
      </c>
    </row>
    <row r="1075" spans="1:6">
      <c r="A1075" s="10" t="str">
        <f t="shared" si="18"/>
        <v>2006Leukaemia - C91–C95 AllSexNon-MāoriNumber</v>
      </c>
      <c r="B1075" s="10">
        <v>2006</v>
      </c>
      <c r="C1075" s="38" t="s">
        <v>276</v>
      </c>
      <c r="D1075" s="38" t="s">
        <v>4</v>
      </c>
      <c r="E1075" s="38" t="s">
        <v>50</v>
      </c>
      <c r="F1075" s="38">
        <v>475</v>
      </c>
    </row>
    <row r="1076" spans="1:6">
      <c r="A1076" s="10" t="str">
        <f t="shared" si="18"/>
        <v>2006Leukaemia - C91–C95 FemaleAllEthNumber</v>
      </c>
      <c r="B1076" s="10">
        <v>2006</v>
      </c>
      <c r="C1076" s="38" t="s">
        <v>276</v>
      </c>
      <c r="D1076" s="38" t="s">
        <v>0</v>
      </c>
      <c r="E1076" s="38" t="s">
        <v>32</v>
      </c>
      <c r="F1076" s="38">
        <v>233</v>
      </c>
    </row>
    <row r="1077" spans="1:6">
      <c r="A1077" s="10" t="str">
        <f t="shared" si="18"/>
        <v>2006Leukaemia - C91–C95 FemaleMāoriNumber</v>
      </c>
      <c r="B1077" s="10">
        <v>2006</v>
      </c>
      <c r="C1077" s="38" t="s">
        <v>276</v>
      </c>
      <c r="D1077" s="38" t="s">
        <v>0</v>
      </c>
      <c r="E1077" s="38" t="s">
        <v>49</v>
      </c>
      <c r="F1077" s="38">
        <v>23</v>
      </c>
    </row>
    <row r="1078" spans="1:6">
      <c r="A1078" s="10" t="str">
        <f t="shared" si="18"/>
        <v>2006Leukaemia - C91–C95 FemaleNon-MāoriNumber</v>
      </c>
      <c r="B1078" s="10">
        <v>2006</v>
      </c>
      <c r="C1078" s="38" t="s">
        <v>276</v>
      </c>
      <c r="D1078" s="38" t="s">
        <v>0</v>
      </c>
      <c r="E1078" s="38" t="s">
        <v>50</v>
      </c>
      <c r="F1078" s="38">
        <v>210</v>
      </c>
    </row>
    <row r="1079" spans="1:6">
      <c r="A1079" s="10" t="str">
        <f t="shared" si="18"/>
        <v>2006Leukaemia - C91–C95 MaleAllEthNumber</v>
      </c>
      <c r="B1079" s="10">
        <v>2006</v>
      </c>
      <c r="C1079" s="38" t="s">
        <v>276</v>
      </c>
      <c r="D1079" s="38" t="s">
        <v>1</v>
      </c>
      <c r="E1079" s="38" t="s">
        <v>32</v>
      </c>
      <c r="F1079" s="38">
        <v>302</v>
      </c>
    </row>
    <row r="1080" spans="1:6">
      <c r="A1080" s="10" t="str">
        <f t="shared" si="18"/>
        <v>2006Leukaemia - C91–C95 MaleMāoriNumber</v>
      </c>
      <c r="B1080" s="10">
        <v>2006</v>
      </c>
      <c r="C1080" s="38" t="s">
        <v>276</v>
      </c>
      <c r="D1080" s="38" t="s">
        <v>1</v>
      </c>
      <c r="E1080" s="38" t="s">
        <v>49</v>
      </c>
      <c r="F1080" s="38">
        <v>37</v>
      </c>
    </row>
    <row r="1081" spans="1:6">
      <c r="A1081" s="10" t="str">
        <f t="shared" si="18"/>
        <v>2006Leukaemia - C91–C95 MaleNon-MāoriNumber</v>
      </c>
      <c r="B1081" s="10">
        <v>2006</v>
      </c>
      <c r="C1081" s="38" t="s">
        <v>276</v>
      </c>
      <c r="D1081" s="38" t="s">
        <v>1</v>
      </c>
      <c r="E1081" s="38" t="s">
        <v>50</v>
      </c>
      <c r="F1081" s="38">
        <v>265</v>
      </c>
    </row>
    <row r="1082" spans="1:6">
      <c r="A1082" s="10" t="str">
        <f t="shared" si="18"/>
        <v>2007Leukaemia - C91–C95 AllSexAllEthNumber</v>
      </c>
      <c r="B1082" s="10">
        <v>2007</v>
      </c>
      <c r="C1082" s="38" t="s">
        <v>276</v>
      </c>
      <c r="D1082" s="38" t="s">
        <v>4</v>
      </c>
      <c r="E1082" s="38" t="s">
        <v>32</v>
      </c>
      <c r="F1082" s="38">
        <v>563</v>
      </c>
    </row>
    <row r="1083" spans="1:6">
      <c r="A1083" s="10" t="str">
        <f t="shared" si="18"/>
        <v>2007Leukaemia - C91–C95 AllSexMāoriNumber</v>
      </c>
      <c r="B1083" s="10">
        <v>2007</v>
      </c>
      <c r="C1083" s="38" t="s">
        <v>276</v>
      </c>
      <c r="D1083" s="38" t="s">
        <v>4</v>
      </c>
      <c r="E1083" s="38" t="s">
        <v>49</v>
      </c>
      <c r="F1083" s="38">
        <v>49</v>
      </c>
    </row>
    <row r="1084" spans="1:6">
      <c r="A1084" s="10" t="str">
        <f t="shared" si="18"/>
        <v>2007Leukaemia - C91–C95 AllSexNon-MāoriNumber</v>
      </c>
      <c r="B1084" s="10">
        <v>2007</v>
      </c>
      <c r="C1084" s="38" t="s">
        <v>276</v>
      </c>
      <c r="D1084" s="38" t="s">
        <v>4</v>
      </c>
      <c r="E1084" s="38" t="s">
        <v>50</v>
      </c>
      <c r="F1084" s="38">
        <v>514</v>
      </c>
    </row>
    <row r="1085" spans="1:6">
      <c r="A1085" s="10" t="str">
        <f t="shared" si="18"/>
        <v>2007Leukaemia - C91–C95 FemaleAllEthNumber</v>
      </c>
      <c r="B1085" s="10">
        <v>2007</v>
      </c>
      <c r="C1085" s="38" t="s">
        <v>276</v>
      </c>
      <c r="D1085" s="38" t="s">
        <v>0</v>
      </c>
      <c r="E1085" s="38" t="s">
        <v>32</v>
      </c>
      <c r="F1085" s="38">
        <v>246</v>
      </c>
    </row>
    <row r="1086" spans="1:6">
      <c r="A1086" s="10" t="str">
        <f t="shared" si="18"/>
        <v>2007Leukaemia - C91–C95 FemaleMāoriNumber</v>
      </c>
      <c r="B1086" s="10">
        <v>2007</v>
      </c>
      <c r="C1086" s="38" t="s">
        <v>276</v>
      </c>
      <c r="D1086" s="38" t="s">
        <v>0</v>
      </c>
      <c r="E1086" s="38" t="s">
        <v>49</v>
      </c>
      <c r="F1086" s="38">
        <v>25</v>
      </c>
    </row>
    <row r="1087" spans="1:6">
      <c r="A1087" s="10" t="str">
        <f t="shared" si="18"/>
        <v>2007Leukaemia - C91–C95 FemaleNon-MāoriNumber</v>
      </c>
      <c r="B1087" s="10">
        <v>2007</v>
      </c>
      <c r="C1087" s="38" t="s">
        <v>276</v>
      </c>
      <c r="D1087" s="38" t="s">
        <v>0</v>
      </c>
      <c r="E1087" s="38" t="s">
        <v>50</v>
      </c>
      <c r="F1087" s="38">
        <v>221</v>
      </c>
    </row>
    <row r="1088" spans="1:6">
      <c r="A1088" s="10" t="str">
        <f t="shared" si="18"/>
        <v>2007Leukaemia - C91–C95 MaleAllEthNumber</v>
      </c>
      <c r="B1088" s="10">
        <v>2007</v>
      </c>
      <c r="C1088" s="38" t="s">
        <v>276</v>
      </c>
      <c r="D1088" s="38" t="s">
        <v>1</v>
      </c>
      <c r="E1088" s="38" t="s">
        <v>32</v>
      </c>
      <c r="F1088" s="38">
        <v>317</v>
      </c>
    </row>
    <row r="1089" spans="1:6">
      <c r="A1089" s="10" t="str">
        <f t="shared" si="18"/>
        <v>2007Leukaemia - C91–C95 MaleMāoriNumber</v>
      </c>
      <c r="B1089" s="10">
        <v>2007</v>
      </c>
      <c r="C1089" s="38" t="s">
        <v>276</v>
      </c>
      <c r="D1089" s="38" t="s">
        <v>1</v>
      </c>
      <c r="E1089" s="38" t="s">
        <v>49</v>
      </c>
      <c r="F1089" s="38">
        <v>24</v>
      </c>
    </row>
    <row r="1090" spans="1:6">
      <c r="A1090" s="10" t="str">
        <f t="shared" si="18"/>
        <v>2007Leukaemia - C91–C95 MaleNon-MāoriNumber</v>
      </c>
      <c r="B1090" s="10">
        <v>2007</v>
      </c>
      <c r="C1090" s="38" t="s">
        <v>276</v>
      </c>
      <c r="D1090" s="38" t="s">
        <v>1</v>
      </c>
      <c r="E1090" s="38" t="s">
        <v>50</v>
      </c>
      <c r="F1090" s="38">
        <v>293</v>
      </c>
    </row>
    <row r="1091" spans="1:6">
      <c r="A1091" s="10" t="str">
        <f t="shared" si="18"/>
        <v>2008Leukaemia - C91–C95 AllSexAllEthNumber</v>
      </c>
      <c r="B1091" s="10">
        <v>2008</v>
      </c>
      <c r="C1091" s="38" t="s">
        <v>276</v>
      </c>
      <c r="D1091" s="38" t="s">
        <v>4</v>
      </c>
      <c r="E1091" s="38" t="s">
        <v>32</v>
      </c>
      <c r="F1091" s="38">
        <v>591</v>
      </c>
    </row>
    <row r="1092" spans="1:6">
      <c r="A1092" s="10" t="str">
        <f t="shared" si="18"/>
        <v>2008Leukaemia - C91–C95 AllSexMāoriNumber</v>
      </c>
      <c r="B1092" s="10">
        <v>2008</v>
      </c>
      <c r="C1092" s="38" t="s">
        <v>276</v>
      </c>
      <c r="D1092" s="38" t="s">
        <v>4</v>
      </c>
      <c r="E1092" s="38" t="s">
        <v>49</v>
      </c>
      <c r="F1092" s="38">
        <v>71</v>
      </c>
    </row>
    <row r="1093" spans="1:6">
      <c r="A1093" s="10" t="str">
        <f t="shared" si="18"/>
        <v>2008Leukaemia - C91–C95 AllSexNon-MāoriNumber</v>
      </c>
      <c r="B1093" s="10">
        <v>2008</v>
      </c>
      <c r="C1093" s="38" t="s">
        <v>276</v>
      </c>
      <c r="D1093" s="38" t="s">
        <v>4</v>
      </c>
      <c r="E1093" s="38" t="s">
        <v>50</v>
      </c>
      <c r="F1093" s="38">
        <v>520</v>
      </c>
    </row>
    <row r="1094" spans="1:6">
      <c r="A1094" s="10" t="str">
        <f t="shared" si="18"/>
        <v>2008Leukaemia - C91–C95 FemaleAllEthNumber</v>
      </c>
      <c r="B1094" s="10">
        <v>2008</v>
      </c>
      <c r="C1094" s="38" t="s">
        <v>276</v>
      </c>
      <c r="D1094" s="38" t="s">
        <v>0</v>
      </c>
      <c r="E1094" s="38" t="s">
        <v>32</v>
      </c>
      <c r="F1094" s="38">
        <v>251</v>
      </c>
    </row>
    <row r="1095" spans="1:6">
      <c r="A1095" s="10" t="str">
        <f t="shared" si="18"/>
        <v>2008Leukaemia - C91–C95 FemaleMāoriNumber</v>
      </c>
      <c r="B1095" s="10">
        <v>2008</v>
      </c>
      <c r="C1095" s="38" t="s">
        <v>276</v>
      </c>
      <c r="D1095" s="38" t="s">
        <v>0</v>
      </c>
      <c r="E1095" s="38" t="s">
        <v>49</v>
      </c>
      <c r="F1095" s="38">
        <v>28</v>
      </c>
    </row>
    <row r="1096" spans="1:6">
      <c r="A1096" s="10" t="str">
        <f t="shared" si="18"/>
        <v>2008Leukaemia - C91–C95 FemaleNon-MāoriNumber</v>
      </c>
      <c r="B1096" s="10">
        <v>2008</v>
      </c>
      <c r="C1096" s="38" t="s">
        <v>276</v>
      </c>
      <c r="D1096" s="38" t="s">
        <v>0</v>
      </c>
      <c r="E1096" s="38" t="s">
        <v>50</v>
      </c>
      <c r="F1096" s="38">
        <v>223</v>
      </c>
    </row>
    <row r="1097" spans="1:6">
      <c r="A1097" s="10" t="str">
        <f t="shared" si="18"/>
        <v>2008Leukaemia - C91–C95 MaleAllEthNumber</v>
      </c>
      <c r="B1097" s="10">
        <v>2008</v>
      </c>
      <c r="C1097" s="38" t="s">
        <v>276</v>
      </c>
      <c r="D1097" s="38" t="s">
        <v>1</v>
      </c>
      <c r="E1097" s="38" t="s">
        <v>32</v>
      </c>
      <c r="F1097" s="38">
        <v>340</v>
      </c>
    </row>
    <row r="1098" spans="1:6">
      <c r="A1098" s="10" t="str">
        <f t="shared" si="18"/>
        <v>2008Leukaemia - C91–C95 MaleMāoriNumber</v>
      </c>
      <c r="B1098" s="10">
        <v>2008</v>
      </c>
      <c r="C1098" s="38" t="s">
        <v>276</v>
      </c>
      <c r="D1098" s="38" t="s">
        <v>1</v>
      </c>
      <c r="E1098" s="38" t="s">
        <v>49</v>
      </c>
      <c r="F1098" s="38">
        <v>43</v>
      </c>
    </row>
    <row r="1099" spans="1:6">
      <c r="A1099" s="10" t="str">
        <f t="shared" si="18"/>
        <v>2008Leukaemia - C91–C95 MaleNon-MāoriNumber</v>
      </c>
      <c r="B1099" s="10">
        <v>2008</v>
      </c>
      <c r="C1099" s="38" t="s">
        <v>276</v>
      </c>
      <c r="D1099" s="38" t="s">
        <v>1</v>
      </c>
      <c r="E1099" s="38" t="s">
        <v>50</v>
      </c>
      <c r="F1099" s="38">
        <v>297</v>
      </c>
    </row>
    <row r="1100" spans="1:6">
      <c r="A1100" s="10" t="str">
        <f t="shared" si="18"/>
        <v>2009Leukaemia - C91–C95 AllSexAllEthNumber</v>
      </c>
      <c r="B1100" s="10">
        <v>2009</v>
      </c>
      <c r="C1100" s="38" t="s">
        <v>276</v>
      </c>
      <c r="D1100" s="38" t="s">
        <v>4</v>
      </c>
      <c r="E1100" s="38" t="s">
        <v>32</v>
      </c>
      <c r="F1100" s="38">
        <v>574</v>
      </c>
    </row>
    <row r="1101" spans="1:6">
      <c r="A1101" s="10" t="str">
        <f t="shared" si="18"/>
        <v>2009Leukaemia - C91–C95 AllSexMāoriNumber</v>
      </c>
      <c r="B1101" s="10">
        <v>2009</v>
      </c>
      <c r="C1101" s="38" t="s">
        <v>276</v>
      </c>
      <c r="D1101" s="38" t="s">
        <v>4</v>
      </c>
      <c r="E1101" s="38" t="s">
        <v>49</v>
      </c>
      <c r="F1101" s="38">
        <v>61</v>
      </c>
    </row>
    <row r="1102" spans="1:6">
      <c r="A1102" s="10" t="str">
        <f t="shared" si="18"/>
        <v>2009Leukaemia - C91–C95 AllSexNon-MāoriNumber</v>
      </c>
      <c r="B1102" s="10">
        <v>2009</v>
      </c>
      <c r="C1102" s="38" t="s">
        <v>276</v>
      </c>
      <c r="D1102" s="38" t="s">
        <v>4</v>
      </c>
      <c r="E1102" s="38" t="s">
        <v>50</v>
      </c>
      <c r="F1102" s="38">
        <v>513</v>
      </c>
    </row>
    <row r="1103" spans="1:6">
      <c r="A1103" s="10" t="str">
        <f t="shared" si="18"/>
        <v>2009Leukaemia - C91–C95 FemaleAllEthNumber</v>
      </c>
      <c r="B1103" s="10">
        <v>2009</v>
      </c>
      <c r="C1103" s="38" t="s">
        <v>276</v>
      </c>
      <c r="D1103" s="38" t="s">
        <v>0</v>
      </c>
      <c r="E1103" s="38" t="s">
        <v>32</v>
      </c>
      <c r="F1103" s="38">
        <v>246</v>
      </c>
    </row>
    <row r="1104" spans="1:6">
      <c r="A1104" s="10" t="str">
        <f t="shared" si="18"/>
        <v>2009Leukaemia - C91–C95 FemaleMāoriNumber</v>
      </c>
      <c r="B1104" s="10">
        <v>2009</v>
      </c>
      <c r="C1104" s="38" t="s">
        <v>276</v>
      </c>
      <c r="D1104" s="38" t="s">
        <v>0</v>
      </c>
      <c r="E1104" s="38" t="s">
        <v>49</v>
      </c>
      <c r="F1104" s="38">
        <v>19</v>
      </c>
    </row>
    <row r="1105" spans="1:6">
      <c r="A1105" s="10" t="str">
        <f t="shared" si="18"/>
        <v>2009Leukaemia - C91–C95 FemaleNon-MāoriNumber</v>
      </c>
      <c r="B1105" s="10">
        <v>2009</v>
      </c>
      <c r="C1105" s="38" t="s">
        <v>276</v>
      </c>
      <c r="D1105" s="38" t="s">
        <v>0</v>
      </c>
      <c r="E1105" s="38" t="s">
        <v>50</v>
      </c>
      <c r="F1105" s="38">
        <v>227</v>
      </c>
    </row>
    <row r="1106" spans="1:6">
      <c r="A1106" s="10" t="str">
        <f t="shared" ref="A1106:A1169" si="19">B1106&amp;C1106&amp;D1106&amp;E1106&amp;$F$784</f>
        <v>2009Leukaemia - C91–C95 MaleAllEthNumber</v>
      </c>
      <c r="B1106" s="10">
        <v>2009</v>
      </c>
      <c r="C1106" s="38" t="s">
        <v>276</v>
      </c>
      <c r="D1106" s="38" t="s">
        <v>1</v>
      </c>
      <c r="E1106" s="38" t="s">
        <v>32</v>
      </c>
      <c r="F1106" s="38">
        <v>328</v>
      </c>
    </row>
    <row r="1107" spans="1:6">
      <c r="A1107" s="10" t="str">
        <f t="shared" si="19"/>
        <v>2009Leukaemia - C91–C95 MaleMāoriNumber</v>
      </c>
      <c r="B1107" s="10">
        <v>2009</v>
      </c>
      <c r="C1107" s="38" t="s">
        <v>276</v>
      </c>
      <c r="D1107" s="38" t="s">
        <v>1</v>
      </c>
      <c r="E1107" s="38" t="s">
        <v>49</v>
      </c>
      <c r="F1107" s="38">
        <v>42</v>
      </c>
    </row>
    <row r="1108" spans="1:6">
      <c r="A1108" s="10" t="str">
        <f t="shared" si="19"/>
        <v>2009Leukaemia - C91–C95 MaleNon-MāoriNumber</v>
      </c>
      <c r="B1108" s="10">
        <v>2009</v>
      </c>
      <c r="C1108" s="38" t="s">
        <v>276</v>
      </c>
      <c r="D1108" s="38" t="s">
        <v>1</v>
      </c>
      <c r="E1108" s="38" t="s">
        <v>50</v>
      </c>
      <c r="F1108" s="38">
        <v>286</v>
      </c>
    </row>
    <row r="1109" spans="1:6">
      <c r="A1109" s="10" t="str">
        <f t="shared" si="19"/>
        <v>2010Leukaemia - C91–C95 AllSexAllEthNumber</v>
      </c>
      <c r="B1109" s="10">
        <v>2010</v>
      </c>
      <c r="C1109" s="38" t="s">
        <v>276</v>
      </c>
      <c r="D1109" s="38" t="s">
        <v>4</v>
      </c>
      <c r="E1109" s="38" t="s">
        <v>32</v>
      </c>
      <c r="F1109" s="38">
        <v>591</v>
      </c>
    </row>
    <row r="1110" spans="1:6">
      <c r="A1110" s="10" t="str">
        <f t="shared" si="19"/>
        <v>2010Leukaemia - C91–C95 AllSexMāoriNumber</v>
      </c>
      <c r="B1110" s="10">
        <v>2010</v>
      </c>
      <c r="C1110" s="38" t="s">
        <v>276</v>
      </c>
      <c r="D1110" s="38" t="s">
        <v>4</v>
      </c>
      <c r="E1110" s="38" t="s">
        <v>49</v>
      </c>
      <c r="F1110" s="38">
        <v>64</v>
      </c>
    </row>
    <row r="1111" spans="1:6">
      <c r="A1111" s="10" t="str">
        <f t="shared" si="19"/>
        <v>2010Leukaemia - C91–C95 AllSexNon-MāoriNumber</v>
      </c>
      <c r="B1111" s="10">
        <v>2010</v>
      </c>
      <c r="C1111" s="38" t="s">
        <v>276</v>
      </c>
      <c r="D1111" s="38" t="s">
        <v>4</v>
      </c>
      <c r="E1111" s="38" t="s">
        <v>50</v>
      </c>
      <c r="F1111" s="38">
        <v>527</v>
      </c>
    </row>
    <row r="1112" spans="1:6">
      <c r="A1112" s="10" t="str">
        <f t="shared" si="19"/>
        <v>2010Leukaemia - C91–C95 FemaleAllEthNumber</v>
      </c>
      <c r="B1112" s="10">
        <v>2010</v>
      </c>
      <c r="C1112" s="38" t="s">
        <v>276</v>
      </c>
      <c r="D1112" s="38" t="s">
        <v>0</v>
      </c>
      <c r="E1112" s="38" t="s">
        <v>32</v>
      </c>
      <c r="F1112" s="38">
        <v>239</v>
      </c>
    </row>
    <row r="1113" spans="1:6">
      <c r="A1113" s="10" t="str">
        <f t="shared" si="19"/>
        <v>2010Leukaemia - C91–C95 FemaleMāoriNumber</v>
      </c>
      <c r="B1113" s="10">
        <v>2010</v>
      </c>
      <c r="C1113" s="38" t="s">
        <v>276</v>
      </c>
      <c r="D1113" s="38" t="s">
        <v>0</v>
      </c>
      <c r="E1113" s="38" t="s">
        <v>49</v>
      </c>
      <c r="F1113" s="38">
        <v>24</v>
      </c>
    </row>
    <row r="1114" spans="1:6">
      <c r="A1114" s="10" t="str">
        <f t="shared" si="19"/>
        <v>2010Leukaemia - C91–C95 FemaleNon-MāoriNumber</v>
      </c>
      <c r="B1114" s="10">
        <v>2010</v>
      </c>
      <c r="C1114" s="38" t="s">
        <v>276</v>
      </c>
      <c r="D1114" s="38" t="s">
        <v>0</v>
      </c>
      <c r="E1114" s="38" t="s">
        <v>50</v>
      </c>
      <c r="F1114" s="38">
        <v>215</v>
      </c>
    </row>
    <row r="1115" spans="1:6">
      <c r="A1115" s="10" t="str">
        <f t="shared" si="19"/>
        <v>2010Leukaemia - C91–C95 MaleAllEthNumber</v>
      </c>
      <c r="B1115" s="10">
        <v>2010</v>
      </c>
      <c r="C1115" s="38" t="s">
        <v>276</v>
      </c>
      <c r="D1115" s="38" t="s">
        <v>1</v>
      </c>
      <c r="E1115" s="38" t="s">
        <v>32</v>
      </c>
      <c r="F1115" s="38">
        <v>352</v>
      </c>
    </row>
    <row r="1116" spans="1:6">
      <c r="A1116" s="10" t="str">
        <f t="shared" si="19"/>
        <v>2010Leukaemia - C91–C95 MaleMāoriNumber</v>
      </c>
      <c r="B1116" s="10">
        <v>2010</v>
      </c>
      <c r="C1116" s="38" t="s">
        <v>276</v>
      </c>
      <c r="D1116" s="38" t="s">
        <v>1</v>
      </c>
      <c r="E1116" s="38" t="s">
        <v>49</v>
      </c>
      <c r="F1116" s="38">
        <v>40</v>
      </c>
    </row>
    <row r="1117" spans="1:6">
      <c r="A1117" s="10" t="str">
        <f t="shared" si="19"/>
        <v>2010Leukaemia - C91–C95 MaleNon-MāoriNumber</v>
      </c>
      <c r="B1117" s="10">
        <v>2010</v>
      </c>
      <c r="C1117" s="38" t="s">
        <v>276</v>
      </c>
      <c r="D1117" s="38" t="s">
        <v>1</v>
      </c>
      <c r="E1117" s="38" t="s">
        <v>50</v>
      </c>
      <c r="F1117" s="38">
        <v>312</v>
      </c>
    </row>
    <row r="1118" spans="1:6">
      <c r="A1118" s="10" t="str">
        <f t="shared" si="19"/>
        <v>2011Leukaemia - C91–C95 AllSexAllEthNumber</v>
      </c>
      <c r="B1118" s="10">
        <v>2011</v>
      </c>
      <c r="C1118" s="38" t="s">
        <v>276</v>
      </c>
      <c r="D1118" s="38" t="s">
        <v>4</v>
      </c>
      <c r="E1118" s="38" t="s">
        <v>32</v>
      </c>
      <c r="F1118" s="38">
        <v>563</v>
      </c>
    </row>
    <row r="1119" spans="1:6">
      <c r="A1119" s="10" t="str">
        <f t="shared" si="19"/>
        <v>2011Leukaemia - C91–C95 AllSexMāoriNumber</v>
      </c>
      <c r="B1119" s="10">
        <v>2011</v>
      </c>
      <c r="C1119" s="38" t="s">
        <v>276</v>
      </c>
      <c r="D1119" s="38" t="s">
        <v>4</v>
      </c>
      <c r="E1119" s="38" t="s">
        <v>49</v>
      </c>
      <c r="F1119" s="38">
        <v>59</v>
      </c>
    </row>
    <row r="1120" spans="1:6">
      <c r="A1120" s="10" t="str">
        <f t="shared" si="19"/>
        <v>2011Leukaemia - C91–C95 AllSexNon-MāoriNumber</v>
      </c>
      <c r="B1120" s="10">
        <v>2011</v>
      </c>
      <c r="C1120" s="38" t="s">
        <v>276</v>
      </c>
      <c r="D1120" s="38" t="s">
        <v>4</v>
      </c>
      <c r="E1120" s="38" t="s">
        <v>50</v>
      </c>
      <c r="F1120" s="38">
        <v>504</v>
      </c>
    </row>
    <row r="1121" spans="1:6">
      <c r="A1121" s="10" t="str">
        <f t="shared" si="19"/>
        <v>2011Leukaemia - C91–C95 FemaleAllEthNumber</v>
      </c>
      <c r="B1121" s="10">
        <v>2011</v>
      </c>
      <c r="C1121" s="38" t="s">
        <v>276</v>
      </c>
      <c r="D1121" s="38" t="s">
        <v>0</v>
      </c>
      <c r="E1121" s="38" t="s">
        <v>32</v>
      </c>
      <c r="F1121" s="38">
        <v>235</v>
      </c>
    </row>
    <row r="1122" spans="1:6">
      <c r="A1122" s="10" t="str">
        <f t="shared" si="19"/>
        <v>2011Leukaemia - C91–C95 FemaleMāoriNumber</v>
      </c>
      <c r="B1122" s="10">
        <v>2011</v>
      </c>
      <c r="C1122" s="38" t="s">
        <v>276</v>
      </c>
      <c r="D1122" s="38" t="s">
        <v>0</v>
      </c>
      <c r="E1122" s="38" t="s">
        <v>49</v>
      </c>
      <c r="F1122" s="38">
        <v>28</v>
      </c>
    </row>
    <row r="1123" spans="1:6">
      <c r="A1123" s="10" t="str">
        <f t="shared" si="19"/>
        <v>2011Leukaemia - C91–C95 FemaleNon-MāoriNumber</v>
      </c>
      <c r="B1123" s="10">
        <v>2011</v>
      </c>
      <c r="C1123" s="38" t="s">
        <v>276</v>
      </c>
      <c r="D1123" s="38" t="s">
        <v>0</v>
      </c>
      <c r="E1123" s="38" t="s">
        <v>50</v>
      </c>
      <c r="F1123" s="38">
        <v>207</v>
      </c>
    </row>
    <row r="1124" spans="1:6">
      <c r="A1124" s="10" t="str">
        <f t="shared" si="19"/>
        <v>2011Leukaemia - C91–C95 MaleAllEthNumber</v>
      </c>
      <c r="B1124" s="10">
        <v>2011</v>
      </c>
      <c r="C1124" s="38" t="s">
        <v>276</v>
      </c>
      <c r="D1124" s="38" t="s">
        <v>1</v>
      </c>
      <c r="E1124" s="38" t="s">
        <v>32</v>
      </c>
      <c r="F1124" s="38">
        <v>328</v>
      </c>
    </row>
    <row r="1125" spans="1:6">
      <c r="A1125" s="10" t="str">
        <f t="shared" si="19"/>
        <v>2011Leukaemia - C91–C95 MaleMāoriNumber</v>
      </c>
      <c r="B1125" s="10">
        <v>2011</v>
      </c>
      <c r="C1125" s="38" t="s">
        <v>276</v>
      </c>
      <c r="D1125" s="38" t="s">
        <v>1</v>
      </c>
      <c r="E1125" s="38" t="s">
        <v>49</v>
      </c>
      <c r="F1125" s="38">
        <v>31</v>
      </c>
    </row>
    <row r="1126" spans="1:6">
      <c r="A1126" s="10" t="str">
        <f t="shared" si="19"/>
        <v>2011Leukaemia - C91–C95 MaleNon-MāoriNumber</v>
      </c>
      <c r="B1126" s="10">
        <v>2011</v>
      </c>
      <c r="C1126" s="38" t="s">
        <v>276</v>
      </c>
      <c r="D1126" s="38" t="s">
        <v>1</v>
      </c>
      <c r="E1126" s="38" t="s">
        <v>50</v>
      </c>
      <c r="F1126" s="38">
        <v>297</v>
      </c>
    </row>
    <row r="1127" spans="1:6">
      <c r="A1127" s="10" t="str">
        <f t="shared" si="19"/>
        <v>2012Leukaemia - C91–C95 AllSexAllEthNumber</v>
      </c>
      <c r="B1127" s="10">
        <v>2012</v>
      </c>
      <c r="C1127" s="38" t="s">
        <v>276</v>
      </c>
      <c r="D1127" s="38" t="s">
        <v>4</v>
      </c>
      <c r="E1127" s="38" t="s">
        <v>32</v>
      </c>
      <c r="F1127" s="38">
        <v>595</v>
      </c>
    </row>
    <row r="1128" spans="1:6">
      <c r="A1128" s="10" t="str">
        <f t="shared" si="19"/>
        <v>2012Leukaemia - C91–C95 AllSexMāoriNumber</v>
      </c>
      <c r="B1128" s="10">
        <v>2012</v>
      </c>
      <c r="C1128" s="38" t="s">
        <v>276</v>
      </c>
      <c r="D1128" s="38" t="s">
        <v>4</v>
      </c>
      <c r="E1128" s="38" t="s">
        <v>49</v>
      </c>
      <c r="F1128" s="38">
        <v>71</v>
      </c>
    </row>
    <row r="1129" spans="1:6">
      <c r="A1129" s="10" t="str">
        <f t="shared" si="19"/>
        <v>2012Leukaemia - C91–C95 AllSexNon-MāoriNumber</v>
      </c>
      <c r="B1129" s="10">
        <v>2012</v>
      </c>
      <c r="C1129" s="38" t="s">
        <v>276</v>
      </c>
      <c r="D1129" s="38" t="s">
        <v>4</v>
      </c>
      <c r="E1129" s="38" t="s">
        <v>50</v>
      </c>
      <c r="F1129" s="38">
        <v>524</v>
      </c>
    </row>
    <row r="1130" spans="1:6">
      <c r="A1130" s="10" t="str">
        <f t="shared" si="19"/>
        <v>2012Leukaemia - C91–C95 FemaleAllEthNumber</v>
      </c>
      <c r="B1130" s="10">
        <v>2012</v>
      </c>
      <c r="C1130" s="38" t="s">
        <v>276</v>
      </c>
      <c r="D1130" s="38" t="s">
        <v>0</v>
      </c>
      <c r="E1130" s="38" t="s">
        <v>32</v>
      </c>
      <c r="F1130" s="38">
        <v>242</v>
      </c>
    </row>
    <row r="1131" spans="1:6">
      <c r="A1131" s="10" t="str">
        <f t="shared" si="19"/>
        <v>2012Leukaemia - C91–C95 FemaleMāoriNumber</v>
      </c>
      <c r="B1131" s="10">
        <v>2012</v>
      </c>
      <c r="C1131" s="38" t="s">
        <v>276</v>
      </c>
      <c r="D1131" s="38" t="s">
        <v>0</v>
      </c>
      <c r="E1131" s="38" t="s">
        <v>49</v>
      </c>
      <c r="F1131" s="38">
        <v>22</v>
      </c>
    </row>
    <row r="1132" spans="1:6">
      <c r="A1132" s="10" t="str">
        <f t="shared" si="19"/>
        <v>2012Leukaemia - C91–C95 FemaleNon-MāoriNumber</v>
      </c>
      <c r="B1132" s="10">
        <v>2012</v>
      </c>
      <c r="C1132" s="38" t="s">
        <v>276</v>
      </c>
      <c r="D1132" s="38" t="s">
        <v>0</v>
      </c>
      <c r="E1132" s="38" t="s">
        <v>50</v>
      </c>
      <c r="F1132" s="38">
        <v>220</v>
      </c>
    </row>
    <row r="1133" spans="1:6">
      <c r="A1133" s="10" t="str">
        <f t="shared" si="19"/>
        <v>2012Leukaemia - C91–C95 MaleAllEthNumber</v>
      </c>
      <c r="B1133" s="10">
        <v>2012</v>
      </c>
      <c r="C1133" s="38" t="s">
        <v>276</v>
      </c>
      <c r="D1133" s="38" t="s">
        <v>1</v>
      </c>
      <c r="E1133" s="38" t="s">
        <v>32</v>
      </c>
      <c r="F1133" s="38">
        <v>353</v>
      </c>
    </row>
    <row r="1134" spans="1:6">
      <c r="A1134" s="10" t="str">
        <f t="shared" si="19"/>
        <v>2012Leukaemia - C91–C95 MaleMāoriNumber</v>
      </c>
      <c r="B1134" s="10">
        <v>2012</v>
      </c>
      <c r="C1134" s="38" t="s">
        <v>276</v>
      </c>
      <c r="D1134" s="38" t="s">
        <v>1</v>
      </c>
      <c r="E1134" s="38" t="s">
        <v>49</v>
      </c>
      <c r="F1134" s="38">
        <v>49</v>
      </c>
    </row>
    <row r="1135" spans="1:6">
      <c r="A1135" s="10" t="str">
        <f t="shared" si="19"/>
        <v>2012Leukaemia - C91–C95 MaleNon-MāoriNumber</v>
      </c>
      <c r="B1135" s="10">
        <v>2012</v>
      </c>
      <c r="C1135" s="38" t="s">
        <v>276</v>
      </c>
      <c r="D1135" s="38" t="s">
        <v>1</v>
      </c>
      <c r="E1135" s="38" t="s">
        <v>50</v>
      </c>
      <c r="F1135" s="38">
        <v>304</v>
      </c>
    </row>
    <row r="1136" spans="1:6">
      <c r="A1136" s="10" t="str">
        <f t="shared" si="19"/>
        <v>2013Leukaemia - C91–C95 AllSexAllEthNumber</v>
      </c>
      <c r="B1136" s="10">
        <v>2013</v>
      </c>
      <c r="C1136" s="38" t="s">
        <v>276</v>
      </c>
      <c r="D1136" s="38" t="s">
        <v>4</v>
      </c>
      <c r="E1136" s="38" t="s">
        <v>32</v>
      </c>
      <c r="F1136" s="38">
        <v>647</v>
      </c>
    </row>
    <row r="1137" spans="1:6">
      <c r="A1137" s="10" t="str">
        <f t="shared" si="19"/>
        <v>2013Leukaemia - C91–C95 AllSexMāoriNumber</v>
      </c>
      <c r="B1137" s="10">
        <v>2013</v>
      </c>
      <c r="C1137" s="38" t="s">
        <v>276</v>
      </c>
      <c r="D1137" s="38" t="s">
        <v>4</v>
      </c>
      <c r="E1137" s="38" t="s">
        <v>49</v>
      </c>
      <c r="F1137" s="38">
        <v>80</v>
      </c>
    </row>
    <row r="1138" spans="1:6">
      <c r="A1138" s="10" t="str">
        <f t="shared" si="19"/>
        <v>2013Leukaemia - C91–C95 AllSexNon-MāoriNumber</v>
      </c>
      <c r="B1138" s="10">
        <v>2013</v>
      </c>
      <c r="C1138" s="38" t="s">
        <v>276</v>
      </c>
      <c r="D1138" s="38" t="s">
        <v>4</v>
      </c>
      <c r="E1138" s="38" t="s">
        <v>50</v>
      </c>
      <c r="F1138" s="38">
        <v>567</v>
      </c>
    </row>
    <row r="1139" spans="1:6">
      <c r="A1139" s="10" t="str">
        <f t="shared" si="19"/>
        <v>2013Leukaemia - C91–C95 FemaleAllEthNumber</v>
      </c>
      <c r="B1139" s="10">
        <v>2013</v>
      </c>
      <c r="C1139" s="38" t="s">
        <v>276</v>
      </c>
      <c r="D1139" s="38" t="s">
        <v>0</v>
      </c>
      <c r="E1139" s="38" t="s">
        <v>32</v>
      </c>
      <c r="F1139" s="38">
        <v>252</v>
      </c>
    </row>
    <row r="1140" spans="1:6">
      <c r="A1140" s="10" t="str">
        <f t="shared" si="19"/>
        <v>2013Leukaemia - C91–C95 FemaleMāoriNumber</v>
      </c>
      <c r="B1140" s="10">
        <v>2013</v>
      </c>
      <c r="C1140" s="38" t="s">
        <v>276</v>
      </c>
      <c r="D1140" s="38" t="s">
        <v>0</v>
      </c>
      <c r="E1140" s="38" t="s">
        <v>49</v>
      </c>
      <c r="F1140" s="38">
        <v>35</v>
      </c>
    </row>
    <row r="1141" spans="1:6">
      <c r="A1141" s="10" t="str">
        <f t="shared" si="19"/>
        <v>2013Leukaemia - C91–C95 FemaleNon-MāoriNumber</v>
      </c>
      <c r="B1141" s="10">
        <v>2013</v>
      </c>
      <c r="C1141" s="38" t="s">
        <v>276</v>
      </c>
      <c r="D1141" s="38" t="s">
        <v>0</v>
      </c>
      <c r="E1141" s="38" t="s">
        <v>50</v>
      </c>
      <c r="F1141" s="38">
        <v>217</v>
      </c>
    </row>
    <row r="1142" spans="1:6">
      <c r="A1142" s="10" t="str">
        <f t="shared" si="19"/>
        <v>2013Leukaemia - C91–C95 MaleAllEthNumber</v>
      </c>
      <c r="B1142" s="10">
        <v>2013</v>
      </c>
      <c r="C1142" s="38" t="s">
        <v>276</v>
      </c>
      <c r="D1142" s="38" t="s">
        <v>1</v>
      </c>
      <c r="E1142" s="38" t="s">
        <v>32</v>
      </c>
      <c r="F1142" s="38">
        <v>395</v>
      </c>
    </row>
    <row r="1143" spans="1:6">
      <c r="A1143" s="10" t="str">
        <f t="shared" si="19"/>
        <v>2013Leukaemia - C91–C95 MaleMāoriNumber</v>
      </c>
      <c r="B1143" s="10">
        <v>2013</v>
      </c>
      <c r="C1143" s="38" t="s">
        <v>276</v>
      </c>
      <c r="D1143" s="38" t="s">
        <v>1</v>
      </c>
      <c r="E1143" s="38" t="s">
        <v>49</v>
      </c>
      <c r="F1143" s="38">
        <v>45</v>
      </c>
    </row>
    <row r="1144" spans="1:6">
      <c r="A1144" s="10" t="str">
        <f t="shared" si="19"/>
        <v>2013Leukaemia - C91–C95 MaleNon-MāoriNumber</v>
      </c>
      <c r="B1144" s="10">
        <v>2013</v>
      </c>
      <c r="C1144" s="38" t="s">
        <v>276</v>
      </c>
      <c r="D1144" s="38" t="s">
        <v>1</v>
      </c>
      <c r="E1144" s="38" t="s">
        <v>50</v>
      </c>
      <c r="F1144" s="38">
        <v>350</v>
      </c>
    </row>
    <row r="1145" spans="1:6">
      <c r="A1145" s="10" t="str">
        <f t="shared" si="19"/>
        <v>2004Lung - C33–C34 AllSexAllEthNumber</v>
      </c>
      <c r="B1145" s="10">
        <v>2004</v>
      </c>
      <c r="C1145" s="38" t="s">
        <v>277</v>
      </c>
      <c r="D1145" s="38" t="s">
        <v>4</v>
      </c>
      <c r="E1145" s="38" t="s">
        <v>32</v>
      </c>
      <c r="F1145" s="38">
        <v>1859</v>
      </c>
    </row>
    <row r="1146" spans="1:6">
      <c r="A1146" s="10" t="str">
        <f t="shared" si="19"/>
        <v>2004Lung - C33–C34 AllSexMāoriNumber</v>
      </c>
      <c r="B1146" s="10">
        <v>2004</v>
      </c>
      <c r="C1146" s="38" t="s">
        <v>277</v>
      </c>
      <c r="D1146" s="38" t="s">
        <v>4</v>
      </c>
      <c r="E1146" s="38" t="s">
        <v>49</v>
      </c>
      <c r="F1146" s="38">
        <v>320</v>
      </c>
    </row>
    <row r="1147" spans="1:6">
      <c r="A1147" s="10" t="str">
        <f t="shared" si="19"/>
        <v>2004Lung - C33–C34 AllSexNon-MāoriNumber</v>
      </c>
      <c r="B1147" s="10">
        <v>2004</v>
      </c>
      <c r="C1147" s="38" t="s">
        <v>277</v>
      </c>
      <c r="D1147" s="38" t="s">
        <v>4</v>
      </c>
      <c r="E1147" s="38" t="s">
        <v>50</v>
      </c>
      <c r="F1147" s="38">
        <v>1539</v>
      </c>
    </row>
    <row r="1148" spans="1:6">
      <c r="A1148" s="10" t="str">
        <f t="shared" si="19"/>
        <v>2004Lung - C33–C34 FemaleAllEthNumber</v>
      </c>
      <c r="B1148" s="10">
        <v>2004</v>
      </c>
      <c r="C1148" s="38" t="s">
        <v>277</v>
      </c>
      <c r="D1148" s="38" t="s">
        <v>0</v>
      </c>
      <c r="E1148" s="38" t="s">
        <v>32</v>
      </c>
      <c r="F1148" s="38">
        <v>767</v>
      </c>
    </row>
    <row r="1149" spans="1:6">
      <c r="A1149" s="10" t="str">
        <f t="shared" si="19"/>
        <v>2004Lung - C33–C34 FemaleMāoriNumber</v>
      </c>
      <c r="B1149" s="10">
        <v>2004</v>
      </c>
      <c r="C1149" s="38" t="s">
        <v>277</v>
      </c>
      <c r="D1149" s="38" t="s">
        <v>0</v>
      </c>
      <c r="E1149" s="38" t="s">
        <v>49</v>
      </c>
      <c r="F1149" s="38">
        <v>162</v>
      </c>
    </row>
    <row r="1150" spans="1:6">
      <c r="A1150" s="10" t="str">
        <f t="shared" si="19"/>
        <v>2004Lung - C33–C34 FemaleNon-MāoriNumber</v>
      </c>
      <c r="B1150" s="10">
        <v>2004</v>
      </c>
      <c r="C1150" s="38" t="s">
        <v>277</v>
      </c>
      <c r="D1150" s="38" t="s">
        <v>0</v>
      </c>
      <c r="E1150" s="38" t="s">
        <v>50</v>
      </c>
      <c r="F1150" s="38">
        <v>605</v>
      </c>
    </row>
    <row r="1151" spans="1:6">
      <c r="A1151" s="10" t="str">
        <f t="shared" si="19"/>
        <v>2004Lung - C33–C34 MaleAllEthNumber</v>
      </c>
      <c r="B1151" s="10">
        <v>2004</v>
      </c>
      <c r="C1151" s="38" t="s">
        <v>277</v>
      </c>
      <c r="D1151" s="38" t="s">
        <v>1</v>
      </c>
      <c r="E1151" s="38" t="s">
        <v>32</v>
      </c>
      <c r="F1151" s="38">
        <v>1092</v>
      </c>
    </row>
    <row r="1152" spans="1:6">
      <c r="A1152" s="10" t="str">
        <f t="shared" si="19"/>
        <v>2004Lung - C33–C34 MaleMāoriNumber</v>
      </c>
      <c r="B1152" s="10">
        <v>2004</v>
      </c>
      <c r="C1152" s="38" t="s">
        <v>277</v>
      </c>
      <c r="D1152" s="38" t="s">
        <v>1</v>
      </c>
      <c r="E1152" s="38" t="s">
        <v>49</v>
      </c>
      <c r="F1152" s="38">
        <v>158</v>
      </c>
    </row>
    <row r="1153" spans="1:6">
      <c r="A1153" s="10" t="str">
        <f t="shared" si="19"/>
        <v>2004Lung - C33–C34 MaleNon-MāoriNumber</v>
      </c>
      <c r="B1153" s="10">
        <v>2004</v>
      </c>
      <c r="C1153" s="38" t="s">
        <v>277</v>
      </c>
      <c r="D1153" s="38" t="s">
        <v>1</v>
      </c>
      <c r="E1153" s="38" t="s">
        <v>50</v>
      </c>
      <c r="F1153" s="38">
        <v>934</v>
      </c>
    </row>
    <row r="1154" spans="1:6">
      <c r="A1154" s="10" t="str">
        <f t="shared" si="19"/>
        <v>2005Lung - C33–C34 AllSexAllEthNumber</v>
      </c>
      <c r="B1154" s="10">
        <v>2005</v>
      </c>
      <c r="C1154" s="38" t="s">
        <v>277</v>
      </c>
      <c r="D1154" s="38" t="s">
        <v>4</v>
      </c>
      <c r="E1154" s="38" t="s">
        <v>32</v>
      </c>
      <c r="F1154" s="38">
        <v>1678</v>
      </c>
    </row>
    <row r="1155" spans="1:6">
      <c r="A1155" s="10" t="str">
        <f t="shared" si="19"/>
        <v>2005Lung - C33–C34 AllSexMāoriNumber</v>
      </c>
      <c r="B1155" s="10">
        <v>2005</v>
      </c>
      <c r="C1155" s="38" t="s">
        <v>277</v>
      </c>
      <c r="D1155" s="38" t="s">
        <v>4</v>
      </c>
      <c r="E1155" s="38" t="s">
        <v>49</v>
      </c>
      <c r="F1155" s="38">
        <v>275</v>
      </c>
    </row>
    <row r="1156" spans="1:6">
      <c r="A1156" s="10" t="str">
        <f t="shared" si="19"/>
        <v>2005Lung - C33–C34 AllSexNon-MāoriNumber</v>
      </c>
      <c r="B1156" s="10">
        <v>2005</v>
      </c>
      <c r="C1156" s="38" t="s">
        <v>277</v>
      </c>
      <c r="D1156" s="38" t="s">
        <v>4</v>
      </c>
      <c r="E1156" s="38" t="s">
        <v>50</v>
      </c>
      <c r="F1156" s="38">
        <v>1403</v>
      </c>
    </row>
    <row r="1157" spans="1:6">
      <c r="A1157" s="10" t="str">
        <f t="shared" si="19"/>
        <v>2005Lung - C33–C34 FemaleAllEthNumber</v>
      </c>
      <c r="B1157" s="10">
        <v>2005</v>
      </c>
      <c r="C1157" s="38" t="s">
        <v>277</v>
      </c>
      <c r="D1157" s="38" t="s">
        <v>0</v>
      </c>
      <c r="E1157" s="38" t="s">
        <v>32</v>
      </c>
      <c r="F1157" s="38">
        <v>721</v>
      </c>
    </row>
    <row r="1158" spans="1:6">
      <c r="A1158" s="10" t="str">
        <f t="shared" si="19"/>
        <v>2005Lung - C33–C34 FemaleMāoriNumber</v>
      </c>
      <c r="B1158" s="10">
        <v>2005</v>
      </c>
      <c r="C1158" s="38" t="s">
        <v>277</v>
      </c>
      <c r="D1158" s="38" t="s">
        <v>0</v>
      </c>
      <c r="E1158" s="38" t="s">
        <v>49</v>
      </c>
      <c r="F1158" s="38">
        <v>150</v>
      </c>
    </row>
    <row r="1159" spans="1:6">
      <c r="A1159" s="10" t="str">
        <f t="shared" si="19"/>
        <v>2005Lung - C33–C34 FemaleNon-MāoriNumber</v>
      </c>
      <c r="B1159" s="10">
        <v>2005</v>
      </c>
      <c r="C1159" s="38" t="s">
        <v>277</v>
      </c>
      <c r="D1159" s="38" t="s">
        <v>0</v>
      </c>
      <c r="E1159" s="38" t="s">
        <v>50</v>
      </c>
      <c r="F1159" s="38">
        <v>571</v>
      </c>
    </row>
    <row r="1160" spans="1:6">
      <c r="A1160" s="10" t="str">
        <f t="shared" si="19"/>
        <v>2005Lung - C33–C34 MaleAllEthNumber</v>
      </c>
      <c r="B1160" s="10">
        <v>2005</v>
      </c>
      <c r="C1160" s="38" t="s">
        <v>277</v>
      </c>
      <c r="D1160" s="38" t="s">
        <v>1</v>
      </c>
      <c r="E1160" s="38" t="s">
        <v>32</v>
      </c>
      <c r="F1160" s="38">
        <v>957</v>
      </c>
    </row>
    <row r="1161" spans="1:6">
      <c r="A1161" s="10" t="str">
        <f t="shared" si="19"/>
        <v>2005Lung - C33–C34 MaleMāoriNumber</v>
      </c>
      <c r="B1161" s="10">
        <v>2005</v>
      </c>
      <c r="C1161" s="38" t="s">
        <v>277</v>
      </c>
      <c r="D1161" s="38" t="s">
        <v>1</v>
      </c>
      <c r="E1161" s="38" t="s">
        <v>49</v>
      </c>
      <c r="F1161" s="38">
        <v>125</v>
      </c>
    </row>
    <row r="1162" spans="1:6">
      <c r="A1162" s="10" t="str">
        <f t="shared" si="19"/>
        <v>2005Lung - C33–C34 MaleNon-MāoriNumber</v>
      </c>
      <c r="B1162" s="10">
        <v>2005</v>
      </c>
      <c r="C1162" s="38" t="s">
        <v>277</v>
      </c>
      <c r="D1162" s="38" t="s">
        <v>1</v>
      </c>
      <c r="E1162" s="38" t="s">
        <v>50</v>
      </c>
      <c r="F1162" s="38">
        <v>832</v>
      </c>
    </row>
    <row r="1163" spans="1:6">
      <c r="A1163" s="10" t="str">
        <f t="shared" si="19"/>
        <v>2006Lung - C33–C34 AllSexAllEthNumber</v>
      </c>
      <c r="B1163" s="10">
        <v>2006</v>
      </c>
      <c r="C1163" s="38" t="s">
        <v>277</v>
      </c>
      <c r="D1163" s="38" t="s">
        <v>4</v>
      </c>
      <c r="E1163" s="38" t="s">
        <v>32</v>
      </c>
      <c r="F1163" s="38">
        <v>1706</v>
      </c>
    </row>
    <row r="1164" spans="1:6">
      <c r="A1164" s="10" t="str">
        <f t="shared" si="19"/>
        <v>2006Lung - C33–C34 AllSexMāoriNumber</v>
      </c>
      <c r="B1164" s="10">
        <v>2006</v>
      </c>
      <c r="C1164" s="38" t="s">
        <v>277</v>
      </c>
      <c r="D1164" s="38" t="s">
        <v>4</v>
      </c>
      <c r="E1164" s="38" t="s">
        <v>49</v>
      </c>
      <c r="F1164" s="38">
        <v>317</v>
      </c>
    </row>
    <row r="1165" spans="1:6">
      <c r="A1165" s="10" t="str">
        <f t="shared" si="19"/>
        <v>2006Lung - C33–C34 AllSexNon-MāoriNumber</v>
      </c>
      <c r="B1165" s="10">
        <v>2006</v>
      </c>
      <c r="C1165" s="38" t="s">
        <v>277</v>
      </c>
      <c r="D1165" s="38" t="s">
        <v>4</v>
      </c>
      <c r="E1165" s="38" t="s">
        <v>50</v>
      </c>
      <c r="F1165" s="38">
        <v>1389</v>
      </c>
    </row>
    <row r="1166" spans="1:6">
      <c r="A1166" s="10" t="str">
        <f t="shared" si="19"/>
        <v>2006Lung - C33–C34 FemaleAllEthNumber</v>
      </c>
      <c r="B1166" s="10">
        <v>2006</v>
      </c>
      <c r="C1166" s="38" t="s">
        <v>277</v>
      </c>
      <c r="D1166" s="38" t="s">
        <v>0</v>
      </c>
      <c r="E1166" s="38" t="s">
        <v>32</v>
      </c>
      <c r="F1166" s="38">
        <v>772</v>
      </c>
    </row>
    <row r="1167" spans="1:6">
      <c r="A1167" s="10" t="str">
        <f t="shared" si="19"/>
        <v>2006Lung - C33–C34 FemaleMāoriNumber</v>
      </c>
      <c r="B1167" s="10">
        <v>2006</v>
      </c>
      <c r="C1167" s="38" t="s">
        <v>277</v>
      </c>
      <c r="D1167" s="38" t="s">
        <v>0</v>
      </c>
      <c r="E1167" s="38" t="s">
        <v>49</v>
      </c>
      <c r="F1167" s="38">
        <v>173</v>
      </c>
    </row>
    <row r="1168" spans="1:6">
      <c r="A1168" s="10" t="str">
        <f t="shared" si="19"/>
        <v>2006Lung - C33–C34 FemaleNon-MāoriNumber</v>
      </c>
      <c r="B1168" s="10">
        <v>2006</v>
      </c>
      <c r="C1168" s="38" t="s">
        <v>277</v>
      </c>
      <c r="D1168" s="38" t="s">
        <v>0</v>
      </c>
      <c r="E1168" s="38" t="s">
        <v>50</v>
      </c>
      <c r="F1168" s="38">
        <v>599</v>
      </c>
    </row>
    <row r="1169" spans="1:6">
      <c r="A1169" s="10" t="str">
        <f t="shared" si="19"/>
        <v>2006Lung - C33–C34 MaleAllEthNumber</v>
      </c>
      <c r="B1169" s="10">
        <v>2006</v>
      </c>
      <c r="C1169" s="38" t="s">
        <v>277</v>
      </c>
      <c r="D1169" s="38" t="s">
        <v>1</v>
      </c>
      <c r="E1169" s="38" t="s">
        <v>32</v>
      </c>
      <c r="F1169" s="38">
        <v>934</v>
      </c>
    </row>
    <row r="1170" spans="1:6">
      <c r="A1170" s="10" t="str">
        <f t="shared" ref="A1170:A1233" si="20">B1170&amp;C1170&amp;D1170&amp;E1170&amp;$F$784</f>
        <v>2006Lung - C33–C34 MaleMāoriNumber</v>
      </c>
      <c r="B1170" s="10">
        <v>2006</v>
      </c>
      <c r="C1170" s="38" t="s">
        <v>277</v>
      </c>
      <c r="D1170" s="38" t="s">
        <v>1</v>
      </c>
      <c r="E1170" s="38" t="s">
        <v>49</v>
      </c>
      <c r="F1170" s="38">
        <v>144</v>
      </c>
    </row>
    <row r="1171" spans="1:6">
      <c r="A1171" s="10" t="str">
        <f t="shared" si="20"/>
        <v>2006Lung - C33–C34 MaleNon-MāoriNumber</v>
      </c>
      <c r="B1171" s="10">
        <v>2006</v>
      </c>
      <c r="C1171" s="38" t="s">
        <v>277</v>
      </c>
      <c r="D1171" s="38" t="s">
        <v>1</v>
      </c>
      <c r="E1171" s="38" t="s">
        <v>50</v>
      </c>
      <c r="F1171" s="38">
        <v>790</v>
      </c>
    </row>
    <row r="1172" spans="1:6">
      <c r="A1172" s="10" t="str">
        <f t="shared" si="20"/>
        <v>2007Lung - C33–C34 AllSexAllEthNumber</v>
      </c>
      <c r="B1172" s="10">
        <v>2007</v>
      </c>
      <c r="C1172" s="38" t="s">
        <v>277</v>
      </c>
      <c r="D1172" s="38" t="s">
        <v>4</v>
      </c>
      <c r="E1172" s="38" t="s">
        <v>32</v>
      </c>
      <c r="F1172" s="38">
        <v>1822</v>
      </c>
    </row>
    <row r="1173" spans="1:6">
      <c r="A1173" s="10" t="str">
        <f t="shared" si="20"/>
        <v>2007Lung - C33–C34 AllSexMāoriNumber</v>
      </c>
      <c r="B1173" s="10">
        <v>2007</v>
      </c>
      <c r="C1173" s="38" t="s">
        <v>277</v>
      </c>
      <c r="D1173" s="38" t="s">
        <v>4</v>
      </c>
      <c r="E1173" s="38" t="s">
        <v>49</v>
      </c>
      <c r="F1173" s="38">
        <v>321</v>
      </c>
    </row>
    <row r="1174" spans="1:6">
      <c r="A1174" s="10" t="str">
        <f t="shared" si="20"/>
        <v>2007Lung - C33–C34 AllSexNon-MāoriNumber</v>
      </c>
      <c r="B1174" s="10">
        <v>2007</v>
      </c>
      <c r="C1174" s="38" t="s">
        <v>277</v>
      </c>
      <c r="D1174" s="38" t="s">
        <v>4</v>
      </c>
      <c r="E1174" s="38" t="s">
        <v>50</v>
      </c>
      <c r="F1174" s="38">
        <v>1501</v>
      </c>
    </row>
    <row r="1175" spans="1:6">
      <c r="A1175" s="10" t="str">
        <f t="shared" si="20"/>
        <v>2007Lung - C33–C34 FemaleAllEthNumber</v>
      </c>
      <c r="B1175" s="10">
        <v>2007</v>
      </c>
      <c r="C1175" s="38" t="s">
        <v>277</v>
      </c>
      <c r="D1175" s="38" t="s">
        <v>0</v>
      </c>
      <c r="E1175" s="38" t="s">
        <v>32</v>
      </c>
      <c r="F1175" s="38">
        <v>791</v>
      </c>
    </row>
    <row r="1176" spans="1:6">
      <c r="A1176" s="10" t="str">
        <f t="shared" si="20"/>
        <v>2007Lung - C33–C34 FemaleMāoriNumber</v>
      </c>
      <c r="B1176" s="10">
        <v>2007</v>
      </c>
      <c r="C1176" s="38" t="s">
        <v>277</v>
      </c>
      <c r="D1176" s="38" t="s">
        <v>0</v>
      </c>
      <c r="E1176" s="38" t="s">
        <v>49</v>
      </c>
      <c r="F1176" s="38">
        <v>164</v>
      </c>
    </row>
    <row r="1177" spans="1:6">
      <c r="A1177" s="10" t="str">
        <f t="shared" si="20"/>
        <v>2007Lung - C33–C34 FemaleNon-MāoriNumber</v>
      </c>
      <c r="B1177" s="10">
        <v>2007</v>
      </c>
      <c r="C1177" s="38" t="s">
        <v>277</v>
      </c>
      <c r="D1177" s="38" t="s">
        <v>0</v>
      </c>
      <c r="E1177" s="38" t="s">
        <v>50</v>
      </c>
      <c r="F1177" s="38">
        <v>627</v>
      </c>
    </row>
    <row r="1178" spans="1:6">
      <c r="A1178" s="10" t="str">
        <f t="shared" si="20"/>
        <v>2007Lung - C33–C34 MaleAllEthNumber</v>
      </c>
      <c r="B1178" s="10">
        <v>2007</v>
      </c>
      <c r="C1178" s="38" t="s">
        <v>277</v>
      </c>
      <c r="D1178" s="38" t="s">
        <v>1</v>
      </c>
      <c r="E1178" s="38" t="s">
        <v>32</v>
      </c>
      <c r="F1178" s="38">
        <v>1031</v>
      </c>
    </row>
    <row r="1179" spans="1:6">
      <c r="A1179" s="10" t="str">
        <f t="shared" si="20"/>
        <v>2007Lung - C33–C34 MaleMāoriNumber</v>
      </c>
      <c r="B1179" s="10">
        <v>2007</v>
      </c>
      <c r="C1179" s="38" t="s">
        <v>277</v>
      </c>
      <c r="D1179" s="38" t="s">
        <v>1</v>
      </c>
      <c r="E1179" s="38" t="s">
        <v>49</v>
      </c>
      <c r="F1179" s="38">
        <v>157</v>
      </c>
    </row>
    <row r="1180" spans="1:6">
      <c r="A1180" s="10" t="str">
        <f t="shared" si="20"/>
        <v>2007Lung - C33–C34 MaleNon-MāoriNumber</v>
      </c>
      <c r="B1180" s="10">
        <v>2007</v>
      </c>
      <c r="C1180" s="38" t="s">
        <v>277</v>
      </c>
      <c r="D1180" s="38" t="s">
        <v>1</v>
      </c>
      <c r="E1180" s="38" t="s">
        <v>50</v>
      </c>
      <c r="F1180" s="38">
        <v>874</v>
      </c>
    </row>
    <row r="1181" spans="1:6">
      <c r="A1181" s="10" t="str">
        <f t="shared" si="20"/>
        <v>2008Lung - C33–C34 AllSexAllEthNumber</v>
      </c>
      <c r="B1181" s="10">
        <v>2008</v>
      </c>
      <c r="C1181" s="38" t="s">
        <v>277</v>
      </c>
      <c r="D1181" s="38" t="s">
        <v>4</v>
      </c>
      <c r="E1181" s="38" t="s">
        <v>32</v>
      </c>
      <c r="F1181" s="38">
        <v>1864</v>
      </c>
    </row>
    <row r="1182" spans="1:6">
      <c r="A1182" s="10" t="str">
        <f t="shared" si="20"/>
        <v>2008Lung - C33–C34 AllSexMāoriNumber</v>
      </c>
      <c r="B1182" s="10">
        <v>2008</v>
      </c>
      <c r="C1182" s="38" t="s">
        <v>277</v>
      </c>
      <c r="D1182" s="38" t="s">
        <v>4</v>
      </c>
      <c r="E1182" s="38" t="s">
        <v>49</v>
      </c>
      <c r="F1182" s="38">
        <v>342</v>
      </c>
    </row>
    <row r="1183" spans="1:6">
      <c r="A1183" s="10" t="str">
        <f t="shared" si="20"/>
        <v>2008Lung - C33–C34 AllSexNon-MāoriNumber</v>
      </c>
      <c r="B1183" s="10">
        <v>2008</v>
      </c>
      <c r="C1183" s="38" t="s">
        <v>277</v>
      </c>
      <c r="D1183" s="38" t="s">
        <v>4</v>
      </c>
      <c r="E1183" s="38" t="s">
        <v>50</v>
      </c>
      <c r="F1183" s="38">
        <v>1522</v>
      </c>
    </row>
    <row r="1184" spans="1:6">
      <c r="A1184" s="10" t="str">
        <f t="shared" si="20"/>
        <v>2008Lung - C33–C34 FemaleAllEthNumber</v>
      </c>
      <c r="B1184" s="10">
        <v>2008</v>
      </c>
      <c r="C1184" s="38" t="s">
        <v>277</v>
      </c>
      <c r="D1184" s="38" t="s">
        <v>0</v>
      </c>
      <c r="E1184" s="38" t="s">
        <v>32</v>
      </c>
      <c r="F1184" s="38">
        <v>878</v>
      </c>
    </row>
    <row r="1185" spans="1:6">
      <c r="A1185" s="10" t="str">
        <f t="shared" si="20"/>
        <v>2008Lung - C33–C34 FemaleMāoriNumber</v>
      </c>
      <c r="B1185" s="10">
        <v>2008</v>
      </c>
      <c r="C1185" s="38" t="s">
        <v>277</v>
      </c>
      <c r="D1185" s="38" t="s">
        <v>0</v>
      </c>
      <c r="E1185" s="38" t="s">
        <v>49</v>
      </c>
      <c r="F1185" s="38">
        <v>200</v>
      </c>
    </row>
    <row r="1186" spans="1:6">
      <c r="A1186" s="10" t="str">
        <f t="shared" si="20"/>
        <v>2008Lung - C33–C34 FemaleNon-MāoriNumber</v>
      </c>
      <c r="B1186" s="10">
        <v>2008</v>
      </c>
      <c r="C1186" s="38" t="s">
        <v>277</v>
      </c>
      <c r="D1186" s="38" t="s">
        <v>0</v>
      </c>
      <c r="E1186" s="38" t="s">
        <v>50</v>
      </c>
      <c r="F1186" s="38">
        <v>678</v>
      </c>
    </row>
    <row r="1187" spans="1:6">
      <c r="A1187" s="10" t="str">
        <f t="shared" si="20"/>
        <v>2008Lung - C33–C34 MaleAllEthNumber</v>
      </c>
      <c r="B1187" s="10">
        <v>2008</v>
      </c>
      <c r="C1187" s="38" t="s">
        <v>277</v>
      </c>
      <c r="D1187" s="38" t="s">
        <v>1</v>
      </c>
      <c r="E1187" s="38" t="s">
        <v>32</v>
      </c>
      <c r="F1187" s="38">
        <v>986</v>
      </c>
    </row>
    <row r="1188" spans="1:6">
      <c r="A1188" s="10" t="str">
        <f t="shared" si="20"/>
        <v>2008Lung - C33–C34 MaleMāoriNumber</v>
      </c>
      <c r="B1188" s="10">
        <v>2008</v>
      </c>
      <c r="C1188" s="38" t="s">
        <v>277</v>
      </c>
      <c r="D1188" s="38" t="s">
        <v>1</v>
      </c>
      <c r="E1188" s="38" t="s">
        <v>49</v>
      </c>
      <c r="F1188" s="38">
        <v>142</v>
      </c>
    </row>
    <row r="1189" spans="1:6">
      <c r="A1189" s="10" t="str">
        <f t="shared" si="20"/>
        <v>2008Lung - C33–C34 MaleNon-MāoriNumber</v>
      </c>
      <c r="B1189" s="10">
        <v>2008</v>
      </c>
      <c r="C1189" s="38" t="s">
        <v>277</v>
      </c>
      <c r="D1189" s="38" t="s">
        <v>1</v>
      </c>
      <c r="E1189" s="38" t="s">
        <v>50</v>
      </c>
      <c r="F1189" s="38">
        <v>844</v>
      </c>
    </row>
    <row r="1190" spans="1:6">
      <c r="A1190" s="10" t="str">
        <f t="shared" si="20"/>
        <v>2009Lung - C33–C34 AllSexAllEthNumber</v>
      </c>
      <c r="B1190" s="10">
        <v>2009</v>
      </c>
      <c r="C1190" s="38" t="s">
        <v>277</v>
      </c>
      <c r="D1190" s="38" t="s">
        <v>4</v>
      </c>
      <c r="E1190" s="38" t="s">
        <v>32</v>
      </c>
      <c r="F1190" s="38">
        <v>2008</v>
      </c>
    </row>
    <row r="1191" spans="1:6">
      <c r="A1191" s="10" t="str">
        <f t="shared" si="20"/>
        <v>2009Lung - C33–C34 AllSexMāoriNumber</v>
      </c>
      <c r="B1191" s="10">
        <v>2009</v>
      </c>
      <c r="C1191" s="38" t="s">
        <v>277</v>
      </c>
      <c r="D1191" s="38" t="s">
        <v>4</v>
      </c>
      <c r="E1191" s="38" t="s">
        <v>49</v>
      </c>
      <c r="F1191" s="38">
        <v>373</v>
      </c>
    </row>
    <row r="1192" spans="1:6">
      <c r="A1192" s="10" t="str">
        <f t="shared" si="20"/>
        <v>2009Lung - C33–C34 AllSexNon-MāoriNumber</v>
      </c>
      <c r="B1192" s="10">
        <v>2009</v>
      </c>
      <c r="C1192" s="38" t="s">
        <v>277</v>
      </c>
      <c r="D1192" s="38" t="s">
        <v>4</v>
      </c>
      <c r="E1192" s="38" t="s">
        <v>50</v>
      </c>
      <c r="F1192" s="38">
        <v>1635</v>
      </c>
    </row>
    <row r="1193" spans="1:6">
      <c r="A1193" s="10" t="str">
        <f t="shared" si="20"/>
        <v>2009Lung - C33–C34 FemaleAllEthNumber</v>
      </c>
      <c r="B1193" s="10">
        <v>2009</v>
      </c>
      <c r="C1193" s="38" t="s">
        <v>277</v>
      </c>
      <c r="D1193" s="38" t="s">
        <v>0</v>
      </c>
      <c r="E1193" s="38" t="s">
        <v>32</v>
      </c>
      <c r="F1193" s="38">
        <v>903</v>
      </c>
    </row>
    <row r="1194" spans="1:6">
      <c r="A1194" s="10" t="str">
        <f t="shared" si="20"/>
        <v>2009Lung - C33–C34 FemaleMāoriNumber</v>
      </c>
      <c r="B1194" s="10">
        <v>2009</v>
      </c>
      <c r="C1194" s="38" t="s">
        <v>277</v>
      </c>
      <c r="D1194" s="38" t="s">
        <v>0</v>
      </c>
      <c r="E1194" s="38" t="s">
        <v>49</v>
      </c>
      <c r="F1194" s="38">
        <v>203</v>
      </c>
    </row>
    <row r="1195" spans="1:6">
      <c r="A1195" s="10" t="str">
        <f t="shared" si="20"/>
        <v>2009Lung - C33–C34 FemaleNon-MāoriNumber</v>
      </c>
      <c r="B1195" s="10">
        <v>2009</v>
      </c>
      <c r="C1195" s="38" t="s">
        <v>277</v>
      </c>
      <c r="D1195" s="38" t="s">
        <v>0</v>
      </c>
      <c r="E1195" s="38" t="s">
        <v>50</v>
      </c>
      <c r="F1195" s="38">
        <v>700</v>
      </c>
    </row>
    <row r="1196" spans="1:6">
      <c r="A1196" s="10" t="str">
        <f t="shared" si="20"/>
        <v>2009Lung - C33–C34 MaleAllEthNumber</v>
      </c>
      <c r="B1196" s="10">
        <v>2009</v>
      </c>
      <c r="C1196" s="38" t="s">
        <v>277</v>
      </c>
      <c r="D1196" s="38" t="s">
        <v>1</v>
      </c>
      <c r="E1196" s="38" t="s">
        <v>32</v>
      </c>
      <c r="F1196" s="38">
        <v>1105</v>
      </c>
    </row>
    <row r="1197" spans="1:6">
      <c r="A1197" s="10" t="str">
        <f t="shared" si="20"/>
        <v>2009Lung - C33–C34 MaleMāoriNumber</v>
      </c>
      <c r="B1197" s="10">
        <v>2009</v>
      </c>
      <c r="C1197" s="38" t="s">
        <v>277</v>
      </c>
      <c r="D1197" s="38" t="s">
        <v>1</v>
      </c>
      <c r="E1197" s="38" t="s">
        <v>49</v>
      </c>
      <c r="F1197" s="38">
        <v>170</v>
      </c>
    </row>
    <row r="1198" spans="1:6">
      <c r="A1198" s="10" t="str">
        <f t="shared" si="20"/>
        <v>2009Lung - C33–C34 MaleNon-MāoriNumber</v>
      </c>
      <c r="B1198" s="10">
        <v>2009</v>
      </c>
      <c r="C1198" s="38" t="s">
        <v>277</v>
      </c>
      <c r="D1198" s="38" t="s">
        <v>1</v>
      </c>
      <c r="E1198" s="38" t="s">
        <v>50</v>
      </c>
      <c r="F1198" s="38">
        <v>935</v>
      </c>
    </row>
    <row r="1199" spans="1:6">
      <c r="A1199" s="10" t="str">
        <f t="shared" si="20"/>
        <v>2010Lung - C33–C34 AllSexAllEthNumber</v>
      </c>
      <c r="B1199" s="10">
        <v>2010</v>
      </c>
      <c r="C1199" s="38" t="s">
        <v>277</v>
      </c>
      <c r="D1199" s="38" t="s">
        <v>4</v>
      </c>
      <c r="E1199" s="38" t="s">
        <v>32</v>
      </c>
      <c r="F1199" s="38">
        <v>1942</v>
      </c>
    </row>
    <row r="1200" spans="1:6">
      <c r="A1200" s="10" t="str">
        <f t="shared" si="20"/>
        <v>2010Lung - C33–C34 AllSexMāoriNumber</v>
      </c>
      <c r="B1200" s="10">
        <v>2010</v>
      </c>
      <c r="C1200" s="38" t="s">
        <v>277</v>
      </c>
      <c r="D1200" s="38" t="s">
        <v>4</v>
      </c>
      <c r="E1200" s="38" t="s">
        <v>49</v>
      </c>
      <c r="F1200" s="38">
        <v>366</v>
      </c>
    </row>
    <row r="1201" spans="1:6">
      <c r="A1201" s="10" t="str">
        <f t="shared" si="20"/>
        <v>2010Lung - C33–C34 AllSexNon-MāoriNumber</v>
      </c>
      <c r="B1201" s="10">
        <v>2010</v>
      </c>
      <c r="C1201" s="38" t="s">
        <v>277</v>
      </c>
      <c r="D1201" s="38" t="s">
        <v>4</v>
      </c>
      <c r="E1201" s="38" t="s">
        <v>50</v>
      </c>
      <c r="F1201" s="38">
        <v>1576</v>
      </c>
    </row>
    <row r="1202" spans="1:6">
      <c r="A1202" s="10" t="str">
        <f t="shared" si="20"/>
        <v>2010Lung - C33–C34 FemaleAllEthNumber</v>
      </c>
      <c r="B1202" s="10">
        <v>2010</v>
      </c>
      <c r="C1202" s="38" t="s">
        <v>277</v>
      </c>
      <c r="D1202" s="38" t="s">
        <v>0</v>
      </c>
      <c r="E1202" s="38" t="s">
        <v>32</v>
      </c>
      <c r="F1202" s="38">
        <v>896</v>
      </c>
    </row>
    <row r="1203" spans="1:6">
      <c r="A1203" s="10" t="str">
        <f t="shared" si="20"/>
        <v>2010Lung - C33–C34 FemaleMāoriNumber</v>
      </c>
      <c r="B1203" s="10">
        <v>2010</v>
      </c>
      <c r="C1203" s="38" t="s">
        <v>277</v>
      </c>
      <c r="D1203" s="38" t="s">
        <v>0</v>
      </c>
      <c r="E1203" s="38" t="s">
        <v>49</v>
      </c>
      <c r="F1203" s="38">
        <v>207</v>
      </c>
    </row>
    <row r="1204" spans="1:6">
      <c r="A1204" s="10" t="str">
        <f t="shared" si="20"/>
        <v>2010Lung - C33–C34 FemaleNon-MāoriNumber</v>
      </c>
      <c r="B1204" s="10">
        <v>2010</v>
      </c>
      <c r="C1204" s="38" t="s">
        <v>277</v>
      </c>
      <c r="D1204" s="38" t="s">
        <v>0</v>
      </c>
      <c r="E1204" s="38" t="s">
        <v>50</v>
      </c>
      <c r="F1204" s="38">
        <v>689</v>
      </c>
    </row>
    <row r="1205" spans="1:6">
      <c r="A1205" s="10" t="str">
        <f t="shared" si="20"/>
        <v>2010Lung - C33–C34 MaleAllEthNumber</v>
      </c>
      <c r="B1205" s="10">
        <v>2010</v>
      </c>
      <c r="C1205" s="38" t="s">
        <v>277</v>
      </c>
      <c r="D1205" s="38" t="s">
        <v>1</v>
      </c>
      <c r="E1205" s="38" t="s">
        <v>32</v>
      </c>
      <c r="F1205" s="38">
        <v>1046</v>
      </c>
    </row>
    <row r="1206" spans="1:6">
      <c r="A1206" s="10" t="str">
        <f t="shared" si="20"/>
        <v>2010Lung - C33–C34 MaleMāoriNumber</v>
      </c>
      <c r="B1206" s="10">
        <v>2010</v>
      </c>
      <c r="C1206" s="38" t="s">
        <v>277</v>
      </c>
      <c r="D1206" s="38" t="s">
        <v>1</v>
      </c>
      <c r="E1206" s="38" t="s">
        <v>49</v>
      </c>
      <c r="F1206" s="38">
        <v>159</v>
      </c>
    </row>
    <row r="1207" spans="1:6">
      <c r="A1207" s="10" t="str">
        <f t="shared" si="20"/>
        <v>2010Lung - C33–C34 MaleNon-MāoriNumber</v>
      </c>
      <c r="B1207" s="10">
        <v>2010</v>
      </c>
      <c r="C1207" s="38" t="s">
        <v>277</v>
      </c>
      <c r="D1207" s="38" t="s">
        <v>1</v>
      </c>
      <c r="E1207" s="38" t="s">
        <v>50</v>
      </c>
      <c r="F1207" s="38">
        <v>887</v>
      </c>
    </row>
    <row r="1208" spans="1:6">
      <c r="A1208" s="10" t="str">
        <f t="shared" si="20"/>
        <v>2011Lung - C33–C34 AllSexAllEthNumber</v>
      </c>
      <c r="B1208" s="10">
        <v>2011</v>
      </c>
      <c r="C1208" s="38" t="s">
        <v>277</v>
      </c>
      <c r="D1208" s="38" t="s">
        <v>4</v>
      </c>
      <c r="E1208" s="38" t="s">
        <v>32</v>
      </c>
      <c r="F1208" s="38">
        <v>2016</v>
      </c>
    </row>
    <row r="1209" spans="1:6">
      <c r="A1209" s="10" t="str">
        <f t="shared" si="20"/>
        <v>2011Lung - C33–C34 AllSexMāoriNumber</v>
      </c>
      <c r="B1209" s="10">
        <v>2011</v>
      </c>
      <c r="C1209" s="38" t="s">
        <v>277</v>
      </c>
      <c r="D1209" s="38" t="s">
        <v>4</v>
      </c>
      <c r="E1209" s="38" t="s">
        <v>49</v>
      </c>
      <c r="F1209" s="38">
        <v>400</v>
      </c>
    </row>
    <row r="1210" spans="1:6">
      <c r="A1210" s="10" t="str">
        <f t="shared" si="20"/>
        <v>2011Lung - C33–C34 AllSexNon-MāoriNumber</v>
      </c>
      <c r="B1210" s="10">
        <v>2011</v>
      </c>
      <c r="C1210" s="38" t="s">
        <v>277</v>
      </c>
      <c r="D1210" s="38" t="s">
        <v>4</v>
      </c>
      <c r="E1210" s="38" t="s">
        <v>50</v>
      </c>
      <c r="F1210" s="38">
        <v>1616</v>
      </c>
    </row>
    <row r="1211" spans="1:6">
      <c r="A1211" s="10" t="str">
        <f t="shared" si="20"/>
        <v>2011Lung - C33–C34 FemaleAllEthNumber</v>
      </c>
      <c r="B1211" s="10">
        <v>2011</v>
      </c>
      <c r="C1211" s="38" t="s">
        <v>277</v>
      </c>
      <c r="D1211" s="38" t="s">
        <v>0</v>
      </c>
      <c r="E1211" s="38" t="s">
        <v>32</v>
      </c>
      <c r="F1211" s="38">
        <v>970</v>
      </c>
    </row>
    <row r="1212" spans="1:6">
      <c r="A1212" s="10" t="str">
        <f t="shared" si="20"/>
        <v>2011Lung - C33–C34 FemaleMāoriNumber</v>
      </c>
      <c r="B1212" s="10">
        <v>2011</v>
      </c>
      <c r="C1212" s="38" t="s">
        <v>277</v>
      </c>
      <c r="D1212" s="38" t="s">
        <v>0</v>
      </c>
      <c r="E1212" s="38" t="s">
        <v>49</v>
      </c>
      <c r="F1212" s="38">
        <v>237</v>
      </c>
    </row>
    <row r="1213" spans="1:6">
      <c r="A1213" s="10" t="str">
        <f t="shared" si="20"/>
        <v>2011Lung - C33–C34 FemaleNon-MāoriNumber</v>
      </c>
      <c r="B1213" s="10">
        <v>2011</v>
      </c>
      <c r="C1213" s="38" t="s">
        <v>277</v>
      </c>
      <c r="D1213" s="38" t="s">
        <v>0</v>
      </c>
      <c r="E1213" s="38" t="s">
        <v>50</v>
      </c>
      <c r="F1213" s="38">
        <v>733</v>
      </c>
    </row>
    <row r="1214" spans="1:6">
      <c r="A1214" s="10" t="str">
        <f t="shared" si="20"/>
        <v>2011Lung - C33–C34 MaleAllEthNumber</v>
      </c>
      <c r="B1214" s="10">
        <v>2011</v>
      </c>
      <c r="C1214" s="38" t="s">
        <v>277</v>
      </c>
      <c r="D1214" s="38" t="s">
        <v>1</v>
      </c>
      <c r="E1214" s="38" t="s">
        <v>32</v>
      </c>
      <c r="F1214" s="38">
        <v>1046</v>
      </c>
    </row>
    <row r="1215" spans="1:6">
      <c r="A1215" s="10" t="str">
        <f t="shared" si="20"/>
        <v>2011Lung - C33–C34 MaleMāoriNumber</v>
      </c>
      <c r="B1215" s="10">
        <v>2011</v>
      </c>
      <c r="C1215" s="38" t="s">
        <v>277</v>
      </c>
      <c r="D1215" s="38" t="s">
        <v>1</v>
      </c>
      <c r="E1215" s="38" t="s">
        <v>49</v>
      </c>
      <c r="F1215" s="38">
        <v>163</v>
      </c>
    </row>
    <row r="1216" spans="1:6">
      <c r="A1216" s="10" t="str">
        <f t="shared" si="20"/>
        <v>2011Lung - C33–C34 MaleNon-MāoriNumber</v>
      </c>
      <c r="B1216" s="10">
        <v>2011</v>
      </c>
      <c r="C1216" s="38" t="s">
        <v>277</v>
      </c>
      <c r="D1216" s="38" t="s">
        <v>1</v>
      </c>
      <c r="E1216" s="38" t="s">
        <v>50</v>
      </c>
      <c r="F1216" s="38">
        <v>883</v>
      </c>
    </row>
    <row r="1217" spans="1:6">
      <c r="A1217" s="10" t="str">
        <f t="shared" si="20"/>
        <v>2012Lung - C33–C34 AllSexAllEthNumber</v>
      </c>
      <c r="B1217" s="10">
        <v>2012</v>
      </c>
      <c r="C1217" s="38" t="s">
        <v>277</v>
      </c>
      <c r="D1217" s="38" t="s">
        <v>4</v>
      </c>
      <c r="E1217" s="38" t="s">
        <v>32</v>
      </c>
      <c r="F1217" s="38">
        <v>2027</v>
      </c>
    </row>
    <row r="1218" spans="1:6">
      <c r="A1218" s="10" t="str">
        <f t="shared" si="20"/>
        <v>2012Lung - C33–C34 AllSexMāoriNumber</v>
      </c>
      <c r="B1218" s="10">
        <v>2012</v>
      </c>
      <c r="C1218" s="38" t="s">
        <v>277</v>
      </c>
      <c r="D1218" s="38" t="s">
        <v>4</v>
      </c>
      <c r="E1218" s="38" t="s">
        <v>49</v>
      </c>
      <c r="F1218" s="38">
        <v>400</v>
      </c>
    </row>
    <row r="1219" spans="1:6">
      <c r="A1219" s="10" t="str">
        <f t="shared" si="20"/>
        <v>2012Lung - C33–C34 AllSexNon-MāoriNumber</v>
      </c>
      <c r="B1219" s="10">
        <v>2012</v>
      </c>
      <c r="C1219" s="38" t="s">
        <v>277</v>
      </c>
      <c r="D1219" s="38" t="s">
        <v>4</v>
      </c>
      <c r="E1219" s="38" t="s">
        <v>50</v>
      </c>
      <c r="F1219" s="38">
        <v>1627</v>
      </c>
    </row>
    <row r="1220" spans="1:6">
      <c r="A1220" s="10" t="str">
        <f t="shared" si="20"/>
        <v>2012Lung - C33–C34 FemaleAllEthNumber</v>
      </c>
      <c r="B1220" s="10">
        <v>2012</v>
      </c>
      <c r="C1220" s="38" t="s">
        <v>277</v>
      </c>
      <c r="D1220" s="38" t="s">
        <v>0</v>
      </c>
      <c r="E1220" s="38" t="s">
        <v>32</v>
      </c>
      <c r="F1220" s="38">
        <v>968</v>
      </c>
    </row>
    <row r="1221" spans="1:6">
      <c r="A1221" s="10" t="str">
        <f t="shared" si="20"/>
        <v>2012Lung - C33–C34 FemaleMāoriNumber</v>
      </c>
      <c r="B1221" s="10">
        <v>2012</v>
      </c>
      <c r="C1221" s="38" t="s">
        <v>277</v>
      </c>
      <c r="D1221" s="38" t="s">
        <v>0</v>
      </c>
      <c r="E1221" s="38" t="s">
        <v>49</v>
      </c>
      <c r="F1221" s="38">
        <v>230</v>
      </c>
    </row>
    <row r="1222" spans="1:6">
      <c r="A1222" s="10" t="str">
        <f t="shared" si="20"/>
        <v>2012Lung - C33–C34 FemaleNon-MāoriNumber</v>
      </c>
      <c r="B1222" s="10">
        <v>2012</v>
      </c>
      <c r="C1222" s="38" t="s">
        <v>277</v>
      </c>
      <c r="D1222" s="38" t="s">
        <v>0</v>
      </c>
      <c r="E1222" s="38" t="s">
        <v>50</v>
      </c>
      <c r="F1222" s="38">
        <v>738</v>
      </c>
    </row>
    <row r="1223" spans="1:6">
      <c r="A1223" s="10" t="str">
        <f t="shared" si="20"/>
        <v>2012Lung - C33–C34 MaleAllEthNumber</v>
      </c>
      <c r="B1223" s="10">
        <v>2012</v>
      </c>
      <c r="C1223" s="38" t="s">
        <v>277</v>
      </c>
      <c r="D1223" s="38" t="s">
        <v>1</v>
      </c>
      <c r="E1223" s="38" t="s">
        <v>32</v>
      </c>
      <c r="F1223" s="38">
        <v>1059</v>
      </c>
    </row>
    <row r="1224" spans="1:6">
      <c r="A1224" s="10" t="str">
        <f t="shared" si="20"/>
        <v>2012Lung - C33–C34 MaleMāoriNumber</v>
      </c>
      <c r="B1224" s="10">
        <v>2012</v>
      </c>
      <c r="C1224" s="38" t="s">
        <v>277</v>
      </c>
      <c r="D1224" s="38" t="s">
        <v>1</v>
      </c>
      <c r="E1224" s="38" t="s">
        <v>49</v>
      </c>
      <c r="F1224" s="38">
        <v>170</v>
      </c>
    </row>
    <row r="1225" spans="1:6">
      <c r="A1225" s="10" t="str">
        <f t="shared" si="20"/>
        <v>2012Lung - C33–C34 MaleNon-MāoriNumber</v>
      </c>
      <c r="B1225" s="10">
        <v>2012</v>
      </c>
      <c r="C1225" s="38" t="s">
        <v>277</v>
      </c>
      <c r="D1225" s="38" t="s">
        <v>1</v>
      </c>
      <c r="E1225" s="38" t="s">
        <v>50</v>
      </c>
      <c r="F1225" s="38">
        <v>889</v>
      </c>
    </row>
    <row r="1226" spans="1:6">
      <c r="A1226" s="10" t="str">
        <f t="shared" si="20"/>
        <v>2013Lung - C33–C34 AllSexAllEthNumber</v>
      </c>
      <c r="B1226" s="10">
        <v>2013</v>
      </c>
      <c r="C1226" s="38" t="s">
        <v>277</v>
      </c>
      <c r="D1226" s="38" t="s">
        <v>4</v>
      </c>
      <c r="E1226" s="38" t="s">
        <v>32</v>
      </c>
      <c r="F1226" s="38">
        <v>2037</v>
      </c>
    </row>
    <row r="1227" spans="1:6">
      <c r="A1227" s="10" t="str">
        <f t="shared" si="20"/>
        <v>2013Lung - C33–C34 AllSexMāoriNumber</v>
      </c>
      <c r="B1227" s="10">
        <v>2013</v>
      </c>
      <c r="C1227" s="38" t="s">
        <v>277</v>
      </c>
      <c r="D1227" s="38" t="s">
        <v>4</v>
      </c>
      <c r="E1227" s="38" t="s">
        <v>49</v>
      </c>
      <c r="F1227" s="38">
        <v>421</v>
      </c>
    </row>
    <row r="1228" spans="1:6">
      <c r="A1228" s="10" t="str">
        <f t="shared" si="20"/>
        <v>2013Lung - C33–C34 AllSexNon-MāoriNumber</v>
      </c>
      <c r="B1228" s="10">
        <v>2013</v>
      </c>
      <c r="C1228" s="38" t="s">
        <v>277</v>
      </c>
      <c r="D1228" s="38" t="s">
        <v>4</v>
      </c>
      <c r="E1228" s="38" t="s">
        <v>50</v>
      </c>
      <c r="F1228" s="38">
        <v>1616</v>
      </c>
    </row>
    <row r="1229" spans="1:6">
      <c r="A1229" s="10" t="str">
        <f t="shared" si="20"/>
        <v>2013Lung - C33–C34 FemaleAllEthNumber</v>
      </c>
      <c r="B1229" s="10">
        <v>2013</v>
      </c>
      <c r="C1229" s="38" t="s">
        <v>277</v>
      </c>
      <c r="D1229" s="38" t="s">
        <v>0</v>
      </c>
      <c r="E1229" s="38" t="s">
        <v>32</v>
      </c>
      <c r="F1229" s="38">
        <v>1005</v>
      </c>
    </row>
    <row r="1230" spans="1:6">
      <c r="A1230" s="10" t="str">
        <f t="shared" si="20"/>
        <v>2013Lung - C33–C34 FemaleMāoriNumber</v>
      </c>
      <c r="B1230" s="10">
        <v>2013</v>
      </c>
      <c r="C1230" s="38" t="s">
        <v>277</v>
      </c>
      <c r="D1230" s="38" t="s">
        <v>0</v>
      </c>
      <c r="E1230" s="38" t="s">
        <v>49</v>
      </c>
      <c r="F1230" s="38">
        <v>233</v>
      </c>
    </row>
    <row r="1231" spans="1:6">
      <c r="A1231" s="10" t="str">
        <f t="shared" si="20"/>
        <v>2013Lung - C33–C34 FemaleNon-MāoriNumber</v>
      </c>
      <c r="B1231" s="10">
        <v>2013</v>
      </c>
      <c r="C1231" s="38" t="s">
        <v>277</v>
      </c>
      <c r="D1231" s="38" t="s">
        <v>0</v>
      </c>
      <c r="E1231" s="38" t="s">
        <v>50</v>
      </c>
      <c r="F1231" s="38">
        <v>772</v>
      </c>
    </row>
    <row r="1232" spans="1:6">
      <c r="A1232" s="10" t="str">
        <f t="shared" si="20"/>
        <v>2013Lung - C33–C34 MaleAllEthNumber</v>
      </c>
      <c r="B1232" s="10">
        <v>2013</v>
      </c>
      <c r="C1232" s="38" t="s">
        <v>277</v>
      </c>
      <c r="D1232" s="38" t="s">
        <v>1</v>
      </c>
      <c r="E1232" s="38" t="s">
        <v>32</v>
      </c>
      <c r="F1232" s="38">
        <v>1032</v>
      </c>
    </row>
    <row r="1233" spans="1:6">
      <c r="A1233" s="10" t="str">
        <f t="shared" si="20"/>
        <v>2013Lung - C33–C34 MaleMāoriNumber</v>
      </c>
      <c r="B1233" s="10">
        <v>2013</v>
      </c>
      <c r="C1233" s="38" t="s">
        <v>277</v>
      </c>
      <c r="D1233" s="38" t="s">
        <v>1</v>
      </c>
      <c r="E1233" s="38" t="s">
        <v>49</v>
      </c>
      <c r="F1233" s="38">
        <v>188</v>
      </c>
    </row>
    <row r="1234" spans="1:6">
      <c r="A1234" s="10" t="str">
        <f t="shared" ref="A1234:A1297" si="21">B1234&amp;C1234&amp;D1234&amp;E1234&amp;$F$784</f>
        <v>2013Lung - C33–C34 MaleNon-MāoriNumber</v>
      </c>
      <c r="B1234" s="10">
        <v>2013</v>
      </c>
      <c r="C1234" s="38" t="s">
        <v>277</v>
      </c>
      <c r="D1234" s="38" t="s">
        <v>1</v>
      </c>
      <c r="E1234" s="38" t="s">
        <v>50</v>
      </c>
      <c r="F1234" s="38">
        <v>844</v>
      </c>
    </row>
    <row r="1235" spans="1:6">
      <c r="A1235" s="10" t="str">
        <f t="shared" si="21"/>
        <v>2004Melanoma - C43 AllSexAllEthNumber</v>
      </c>
      <c r="B1235" s="10">
        <v>2004</v>
      </c>
      <c r="C1235" s="38" t="s">
        <v>278</v>
      </c>
      <c r="D1235" s="38" t="s">
        <v>4</v>
      </c>
      <c r="E1235" s="38" t="s">
        <v>32</v>
      </c>
      <c r="F1235" s="38">
        <v>1887</v>
      </c>
    </row>
    <row r="1236" spans="1:6">
      <c r="A1236" s="10" t="str">
        <f t="shared" si="21"/>
        <v>2004Melanoma - C43 AllSexMāoriNumber</v>
      </c>
      <c r="B1236" s="10">
        <v>2004</v>
      </c>
      <c r="C1236" s="38" t="s">
        <v>278</v>
      </c>
      <c r="D1236" s="38" t="s">
        <v>4</v>
      </c>
      <c r="E1236" s="38" t="s">
        <v>49</v>
      </c>
      <c r="F1236" s="38">
        <v>26</v>
      </c>
    </row>
    <row r="1237" spans="1:6">
      <c r="A1237" s="10" t="str">
        <f t="shared" si="21"/>
        <v>2004Melanoma - C43 AllSexNon-MāoriNumber</v>
      </c>
      <c r="B1237" s="10">
        <v>2004</v>
      </c>
      <c r="C1237" s="38" t="s">
        <v>278</v>
      </c>
      <c r="D1237" s="38" t="s">
        <v>4</v>
      </c>
      <c r="E1237" s="38" t="s">
        <v>50</v>
      </c>
      <c r="F1237" s="38">
        <v>1861</v>
      </c>
    </row>
    <row r="1238" spans="1:6">
      <c r="A1238" s="10" t="str">
        <f t="shared" si="21"/>
        <v>2004Melanoma - C43 FemaleAllEthNumber</v>
      </c>
      <c r="B1238" s="10">
        <v>2004</v>
      </c>
      <c r="C1238" s="38" t="s">
        <v>278</v>
      </c>
      <c r="D1238" s="38" t="s">
        <v>0</v>
      </c>
      <c r="E1238" s="38" t="s">
        <v>32</v>
      </c>
      <c r="F1238" s="38">
        <v>942</v>
      </c>
    </row>
    <row r="1239" spans="1:6">
      <c r="A1239" s="10" t="str">
        <f t="shared" si="21"/>
        <v>2004Melanoma - C43 FemaleMāoriNumber</v>
      </c>
      <c r="B1239" s="10">
        <v>2004</v>
      </c>
      <c r="C1239" s="38" t="s">
        <v>278</v>
      </c>
      <c r="D1239" s="38" t="s">
        <v>0</v>
      </c>
      <c r="E1239" s="38" t="s">
        <v>49</v>
      </c>
      <c r="F1239" s="38">
        <v>17</v>
      </c>
    </row>
    <row r="1240" spans="1:6">
      <c r="A1240" s="10" t="str">
        <f t="shared" si="21"/>
        <v>2004Melanoma - C43 FemaleNon-MāoriNumber</v>
      </c>
      <c r="B1240" s="10">
        <v>2004</v>
      </c>
      <c r="C1240" s="38" t="s">
        <v>278</v>
      </c>
      <c r="D1240" s="38" t="s">
        <v>0</v>
      </c>
      <c r="E1240" s="38" t="s">
        <v>50</v>
      </c>
      <c r="F1240" s="38">
        <v>925</v>
      </c>
    </row>
    <row r="1241" spans="1:6">
      <c r="A1241" s="10" t="str">
        <f t="shared" si="21"/>
        <v>2004Melanoma - C43 MaleAllEthNumber</v>
      </c>
      <c r="B1241" s="10">
        <v>2004</v>
      </c>
      <c r="C1241" s="38" t="s">
        <v>278</v>
      </c>
      <c r="D1241" s="38" t="s">
        <v>1</v>
      </c>
      <c r="E1241" s="38" t="s">
        <v>32</v>
      </c>
      <c r="F1241" s="38">
        <v>945</v>
      </c>
    </row>
    <row r="1242" spans="1:6">
      <c r="A1242" s="10" t="str">
        <f t="shared" si="21"/>
        <v>2004Melanoma - C43 MaleMāoriNumber</v>
      </c>
      <c r="B1242" s="10">
        <v>2004</v>
      </c>
      <c r="C1242" s="38" t="s">
        <v>278</v>
      </c>
      <c r="D1242" s="38" t="s">
        <v>1</v>
      </c>
      <c r="E1242" s="38" t="s">
        <v>49</v>
      </c>
      <c r="F1242" s="38">
        <v>9</v>
      </c>
    </row>
    <row r="1243" spans="1:6">
      <c r="A1243" s="10" t="str">
        <f t="shared" si="21"/>
        <v>2004Melanoma - C43 MaleNon-MāoriNumber</v>
      </c>
      <c r="B1243" s="10">
        <v>2004</v>
      </c>
      <c r="C1243" s="38" t="s">
        <v>278</v>
      </c>
      <c r="D1243" s="38" t="s">
        <v>1</v>
      </c>
      <c r="E1243" s="38" t="s">
        <v>50</v>
      </c>
      <c r="F1243" s="38">
        <v>936</v>
      </c>
    </row>
    <row r="1244" spans="1:6">
      <c r="A1244" s="10" t="str">
        <f t="shared" si="21"/>
        <v>2005Melanoma - C43 AllSexAllEthNumber</v>
      </c>
      <c r="B1244" s="10">
        <v>2005</v>
      </c>
      <c r="C1244" s="38" t="s">
        <v>278</v>
      </c>
      <c r="D1244" s="38" t="s">
        <v>4</v>
      </c>
      <c r="E1244" s="38" t="s">
        <v>32</v>
      </c>
      <c r="F1244" s="38">
        <v>2029</v>
      </c>
    </row>
    <row r="1245" spans="1:6">
      <c r="A1245" s="10" t="str">
        <f t="shared" si="21"/>
        <v>2005Melanoma - C43 AllSexMāoriNumber</v>
      </c>
      <c r="B1245" s="10">
        <v>2005</v>
      </c>
      <c r="C1245" s="38" t="s">
        <v>278</v>
      </c>
      <c r="D1245" s="38" t="s">
        <v>4</v>
      </c>
      <c r="E1245" s="38" t="s">
        <v>49</v>
      </c>
      <c r="F1245" s="38">
        <v>29</v>
      </c>
    </row>
    <row r="1246" spans="1:6">
      <c r="A1246" s="10" t="str">
        <f t="shared" si="21"/>
        <v>2005Melanoma - C43 AllSexNon-MāoriNumber</v>
      </c>
      <c r="B1246" s="10">
        <v>2005</v>
      </c>
      <c r="C1246" s="38" t="s">
        <v>278</v>
      </c>
      <c r="D1246" s="38" t="s">
        <v>4</v>
      </c>
      <c r="E1246" s="38" t="s">
        <v>50</v>
      </c>
      <c r="F1246" s="38">
        <v>2000</v>
      </c>
    </row>
    <row r="1247" spans="1:6">
      <c r="A1247" s="10" t="str">
        <f t="shared" si="21"/>
        <v>2005Melanoma - C43 FemaleAllEthNumber</v>
      </c>
      <c r="B1247" s="10">
        <v>2005</v>
      </c>
      <c r="C1247" s="38" t="s">
        <v>278</v>
      </c>
      <c r="D1247" s="38" t="s">
        <v>0</v>
      </c>
      <c r="E1247" s="38" t="s">
        <v>32</v>
      </c>
      <c r="F1247" s="38">
        <v>915</v>
      </c>
    </row>
    <row r="1248" spans="1:6">
      <c r="A1248" s="10" t="str">
        <f t="shared" si="21"/>
        <v>2005Melanoma - C43 FemaleMāoriNumber</v>
      </c>
      <c r="B1248" s="10">
        <v>2005</v>
      </c>
      <c r="C1248" s="38" t="s">
        <v>278</v>
      </c>
      <c r="D1248" s="38" t="s">
        <v>0</v>
      </c>
      <c r="E1248" s="38" t="s">
        <v>49</v>
      </c>
      <c r="F1248" s="38">
        <v>12</v>
      </c>
    </row>
    <row r="1249" spans="1:6">
      <c r="A1249" s="10" t="str">
        <f t="shared" si="21"/>
        <v>2005Melanoma - C43 FemaleNon-MāoriNumber</v>
      </c>
      <c r="B1249" s="10">
        <v>2005</v>
      </c>
      <c r="C1249" s="38" t="s">
        <v>278</v>
      </c>
      <c r="D1249" s="38" t="s">
        <v>0</v>
      </c>
      <c r="E1249" s="38" t="s">
        <v>50</v>
      </c>
      <c r="F1249" s="38">
        <v>903</v>
      </c>
    </row>
    <row r="1250" spans="1:6">
      <c r="A1250" s="10" t="str">
        <f t="shared" si="21"/>
        <v>2005Melanoma - C43 MaleAllEthNumber</v>
      </c>
      <c r="B1250" s="10">
        <v>2005</v>
      </c>
      <c r="C1250" s="38" t="s">
        <v>278</v>
      </c>
      <c r="D1250" s="38" t="s">
        <v>1</v>
      </c>
      <c r="E1250" s="38" t="s">
        <v>32</v>
      </c>
      <c r="F1250" s="38">
        <v>1114</v>
      </c>
    </row>
    <row r="1251" spans="1:6">
      <c r="A1251" s="10" t="str">
        <f t="shared" si="21"/>
        <v>2005Melanoma - C43 MaleMāoriNumber</v>
      </c>
      <c r="B1251" s="10">
        <v>2005</v>
      </c>
      <c r="C1251" s="38" t="s">
        <v>278</v>
      </c>
      <c r="D1251" s="38" t="s">
        <v>1</v>
      </c>
      <c r="E1251" s="38" t="s">
        <v>49</v>
      </c>
      <c r="F1251" s="38">
        <v>17</v>
      </c>
    </row>
    <row r="1252" spans="1:6">
      <c r="A1252" s="10" t="str">
        <f t="shared" si="21"/>
        <v>2005Melanoma - C43 MaleNon-MāoriNumber</v>
      </c>
      <c r="B1252" s="10">
        <v>2005</v>
      </c>
      <c r="C1252" s="38" t="s">
        <v>278</v>
      </c>
      <c r="D1252" s="38" t="s">
        <v>1</v>
      </c>
      <c r="E1252" s="38" t="s">
        <v>50</v>
      </c>
      <c r="F1252" s="38">
        <v>1097</v>
      </c>
    </row>
    <row r="1253" spans="1:6">
      <c r="A1253" s="10" t="str">
        <f t="shared" si="21"/>
        <v>2006Melanoma - C43 AllSexAllEthNumber</v>
      </c>
      <c r="B1253" s="10">
        <v>2006</v>
      </c>
      <c r="C1253" s="38" t="s">
        <v>278</v>
      </c>
      <c r="D1253" s="38" t="s">
        <v>4</v>
      </c>
      <c r="E1253" s="38" t="s">
        <v>32</v>
      </c>
      <c r="F1253" s="38">
        <v>1998</v>
      </c>
    </row>
    <row r="1254" spans="1:6">
      <c r="A1254" s="10" t="str">
        <f t="shared" si="21"/>
        <v>2006Melanoma - C43 AllSexMāoriNumber</v>
      </c>
      <c r="B1254" s="10">
        <v>2006</v>
      </c>
      <c r="C1254" s="38" t="s">
        <v>278</v>
      </c>
      <c r="D1254" s="38" t="s">
        <v>4</v>
      </c>
      <c r="E1254" s="38" t="s">
        <v>49</v>
      </c>
      <c r="F1254" s="38">
        <v>22</v>
      </c>
    </row>
    <row r="1255" spans="1:6">
      <c r="A1255" s="10" t="str">
        <f t="shared" si="21"/>
        <v>2006Melanoma - C43 AllSexNon-MāoriNumber</v>
      </c>
      <c r="B1255" s="10">
        <v>2006</v>
      </c>
      <c r="C1255" s="38" t="s">
        <v>278</v>
      </c>
      <c r="D1255" s="38" t="s">
        <v>4</v>
      </c>
      <c r="E1255" s="38" t="s">
        <v>50</v>
      </c>
      <c r="F1255" s="38">
        <v>1976</v>
      </c>
    </row>
    <row r="1256" spans="1:6">
      <c r="A1256" s="10" t="str">
        <f t="shared" si="21"/>
        <v>2006Melanoma - C43 FemaleAllEthNumber</v>
      </c>
      <c r="B1256" s="10">
        <v>2006</v>
      </c>
      <c r="C1256" s="38" t="s">
        <v>278</v>
      </c>
      <c r="D1256" s="38" t="s">
        <v>0</v>
      </c>
      <c r="E1256" s="38" t="s">
        <v>32</v>
      </c>
      <c r="F1256" s="38">
        <v>938</v>
      </c>
    </row>
    <row r="1257" spans="1:6">
      <c r="A1257" s="10" t="str">
        <f t="shared" si="21"/>
        <v>2006Melanoma - C43 FemaleMāoriNumber</v>
      </c>
      <c r="B1257" s="10">
        <v>2006</v>
      </c>
      <c r="C1257" s="38" t="s">
        <v>278</v>
      </c>
      <c r="D1257" s="38" t="s">
        <v>0</v>
      </c>
      <c r="E1257" s="38" t="s">
        <v>49</v>
      </c>
      <c r="F1257" s="38">
        <v>16</v>
      </c>
    </row>
    <row r="1258" spans="1:6">
      <c r="A1258" s="10" t="str">
        <f t="shared" si="21"/>
        <v>2006Melanoma - C43 FemaleNon-MāoriNumber</v>
      </c>
      <c r="B1258" s="10">
        <v>2006</v>
      </c>
      <c r="C1258" s="38" t="s">
        <v>278</v>
      </c>
      <c r="D1258" s="38" t="s">
        <v>0</v>
      </c>
      <c r="E1258" s="38" t="s">
        <v>50</v>
      </c>
      <c r="F1258" s="38">
        <v>922</v>
      </c>
    </row>
    <row r="1259" spans="1:6">
      <c r="A1259" s="10" t="str">
        <f t="shared" si="21"/>
        <v>2006Melanoma - C43 MaleAllEthNumber</v>
      </c>
      <c r="B1259" s="10">
        <v>2006</v>
      </c>
      <c r="C1259" s="38" t="s">
        <v>278</v>
      </c>
      <c r="D1259" s="38" t="s">
        <v>1</v>
      </c>
      <c r="E1259" s="38" t="s">
        <v>32</v>
      </c>
      <c r="F1259" s="38">
        <v>1060</v>
      </c>
    </row>
    <row r="1260" spans="1:6">
      <c r="A1260" s="10" t="str">
        <f t="shared" si="21"/>
        <v>2006Melanoma - C43 MaleMāoriNumber</v>
      </c>
      <c r="B1260" s="10">
        <v>2006</v>
      </c>
      <c r="C1260" s="38" t="s">
        <v>278</v>
      </c>
      <c r="D1260" s="38" t="s">
        <v>1</v>
      </c>
      <c r="E1260" s="38" t="s">
        <v>49</v>
      </c>
      <c r="F1260" s="38">
        <v>6</v>
      </c>
    </row>
    <row r="1261" spans="1:6">
      <c r="A1261" s="10" t="str">
        <f t="shared" si="21"/>
        <v>2006Melanoma - C43 MaleNon-MāoriNumber</v>
      </c>
      <c r="B1261" s="10">
        <v>2006</v>
      </c>
      <c r="C1261" s="38" t="s">
        <v>278</v>
      </c>
      <c r="D1261" s="38" t="s">
        <v>1</v>
      </c>
      <c r="E1261" s="38" t="s">
        <v>50</v>
      </c>
      <c r="F1261" s="38">
        <v>1054</v>
      </c>
    </row>
    <row r="1262" spans="1:6">
      <c r="A1262" s="10" t="str">
        <f t="shared" si="21"/>
        <v>2007Melanoma - C43 AllSexAllEthNumber</v>
      </c>
      <c r="B1262" s="10">
        <v>2007</v>
      </c>
      <c r="C1262" s="38" t="s">
        <v>278</v>
      </c>
      <c r="D1262" s="38" t="s">
        <v>4</v>
      </c>
      <c r="E1262" s="38" t="s">
        <v>32</v>
      </c>
      <c r="F1262" s="38">
        <v>2173</v>
      </c>
    </row>
    <row r="1263" spans="1:6">
      <c r="A1263" s="10" t="str">
        <f t="shared" si="21"/>
        <v>2007Melanoma - C43 AllSexMāoriNumber</v>
      </c>
      <c r="B1263" s="10">
        <v>2007</v>
      </c>
      <c r="C1263" s="38" t="s">
        <v>278</v>
      </c>
      <c r="D1263" s="38" t="s">
        <v>4</v>
      </c>
      <c r="E1263" s="38" t="s">
        <v>49</v>
      </c>
      <c r="F1263" s="38">
        <v>27</v>
      </c>
    </row>
    <row r="1264" spans="1:6">
      <c r="A1264" s="10" t="str">
        <f t="shared" si="21"/>
        <v>2007Melanoma - C43 AllSexNon-MāoriNumber</v>
      </c>
      <c r="B1264" s="10">
        <v>2007</v>
      </c>
      <c r="C1264" s="38" t="s">
        <v>278</v>
      </c>
      <c r="D1264" s="38" t="s">
        <v>4</v>
      </c>
      <c r="E1264" s="38" t="s">
        <v>50</v>
      </c>
      <c r="F1264" s="38">
        <v>2146</v>
      </c>
    </row>
    <row r="1265" spans="1:6">
      <c r="A1265" s="10" t="str">
        <f t="shared" si="21"/>
        <v>2007Melanoma - C43 FemaleAllEthNumber</v>
      </c>
      <c r="B1265" s="10">
        <v>2007</v>
      </c>
      <c r="C1265" s="38" t="s">
        <v>278</v>
      </c>
      <c r="D1265" s="38" t="s">
        <v>0</v>
      </c>
      <c r="E1265" s="38" t="s">
        <v>32</v>
      </c>
      <c r="F1265" s="38">
        <v>1050</v>
      </c>
    </row>
    <row r="1266" spans="1:6">
      <c r="A1266" s="10" t="str">
        <f t="shared" si="21"/>
        <v>2007Melanoma - C43 FemaleMāoriNumber</v>
      </c>
      <c r="B1266" s="10">
        <v>2007</v>
      </c>
      <c r="C1266" s="38" t="s">
        <v>278</v>
      </c>
      <c r="D1266" s="38" t="s">
        <v>0</v>
      </c>
      <c r="E1266" s="38" t="s">
        <v>49</v>
      </c>
      <c r="F1266" s="38">
        <v>18</v>
      </c>
    </row>
    <row r="1267" spans="1:6">
      <c r="A1267" s="10" t="str">
        <f t="shared" si="21"/>
        <v>2007Melanoma - C43 FemaleNon-MāoriNumber</v>
      </c>
      <c r="B1267" s="10">
        <v>2007</v>
      </c>
      <c r="C1267" s="38" t="s">
        <v>278</v>
      </c>
      <c r="D1267" s="38" t="s">
        <v>0</v>
      </c>
      <c r="E1267" s="38" t="s">
        <v>50</v>
      </c>
      <c r="F1267" s="38">
        <v>1032</v>
      </c>
    </row>
    <row r="1268" spans="1:6">
      <c r="A1268" s="10" t="str">
        <f t="shared" si="21"/>
        <v>2007Melanoma - C43 MaleAllEthNumber</v>
      </c>
      <c r="B1268" s="10">
        <v>2007</v>
      </c>
      <c r="C1268" s="38" t="s">
        <v>278</v>
      </c>
      <c r="D1268" s="38" t="s">
        <v>1</v>
      </c>
      <c r="E1268" s="38" t="s">
        <v>32</v>
      </c>
      <c r="F1268" s="38">
        <v>1123</v>
      </c>
    </row>
    <row r="1269" spans="1:6">
      <c r="A1269" s="10" t="str">
        <f t="shared" si="21"/>
        <v>2007Melanoma - C43 MaleMāoriNumber</v>
      </c>
      <c r="B1269" s="10">
        <v>2007</v>
      </c>
      <c r="C1269" s="38" t="s">
        <v>278</v>
      </c>
      <c r="D1269" s="38" t="s">
        <v>1</v>
      </c>
      <c r="E1269" s="38" t="s">
        <v>49</v>
      </c>
      <c r="F1269" s="38">
        <v>9</v>
      </c>
    </row>
    <row r="1270" spans="1:6">
      <c r="A1270" s="10" t="str">
        <f t="shared" si="21"/>
        <v>2007Melanoma - C43 MaleNon-MāoriNumber</v>
      </c>
      <c r="B1270" s="10">
        <v>2007</v>
      </c>
      <c r="C1270" s="38" t="s">
        <v>278</v>
      </c>
      <c r="D1270" s="38" t="s">
        <v>1</v>
      </c>
      <c r="E1270" s="38" t="s">
        <v>50</v>
      </c>
      <c r="F1270" s="38">
        <v>1114</v>
      </c>
    </row>
    <row r="1271" spans="1:6">
      <c r="A1271" s="10" t="str">
        <f t="shared" si="21"/>
        <v>2008Melanoma - C43 AllSexAllEthNumber</v>
      </c>
      <c r="B1271" s="10">
        <v>2008</v>
      </c>
      <c r="C1271" s="38" t="s">
        <v>278</v>
      </c>
      <c r="D1271" s="38" t="s">
        <v>4</v>
      </c>
      <c r="E1271" s="38" t="s">
        <v>32</v>
      </c>
      <c r="F1271" s="38">
        <v>2256</v>
      </c>
    </row>
    <row r="1272" spans="1:6">
      <c r="A1272" s="10" t="str">
        <f t="shared" si="21"/>
        <v>2008Melanoma - C43 AllSexMāoriNumber</v>
      </c>
      <c r="B1272" s="10">
        <v>2008</v>
      </c>
      <c r="C1272" s="38" t="s">
        <v>278</v>
      </c>
      <c r="D1272" s="38" t="s">
        <v>4</v>
      </c>
      <c r="E1272" s="38" t="s">
        <v>49</v>
      </c>
      <c r="F1272" s="38">
        <v>23</v>
      </c>
    </row>
    <row r="1273" spans="1:6">
      <c r="A1273" s="10" t="str">
        <f t="shared" si="21"/>
        <v>2008Melanoma - C43 AllSexNon-MāoriNumber</v>
      </c>
      <c r="B1273" s="10">
        <v>2008</v>
      </c>
      <c r="C1273" s="38" t="s">
        <v>278</v>
      </c>
      <c r="D1273" s="38" t="s">
        <v>4</v>
      </c>
      <c r="E1273" s="38" t="s">
        <v>50</v>
      </c>
      <c r="F1273" s="38">
        <v>2233</v>
      </c>
    </row>
    <row r="1274" spans="1:6">
      <c r="A1274" s="10" t="str">
        <f t="shared" si="21"/>
        <v>2008Melanoma - C43 FemaleAllEthNumber</v>
      </c>
      <c r="B1274" s="10">
        <v>2008</v>
      </c>
      <c r="C1274" s="38" t="s">
        <v>278</v>
      </c>
      <c r="D1274" s="38" t="s">
        <v>0</v>
      </c>
      <c r="E1274" s="38" t="s">
        <v>32</v>
      </c>
      <c r="F1274" s="38">
        <v>1076</v>
      </c>
    </row>
    <row r="1275" spans="1:6">
      <c r="A1275" s="10" t="str">
        <f t="shared" si="21"/>
        <v>2008Melanoma - C43 FemaleMāoriNumber</v>
      </c>
      <c r="B1275" s="10">
        <v>2008</v>
      </c>
      <c r="C1275" s="38" t="s">
        <v>278</v>
      </c>
      <c r="D1275" s="38" t="s">
        <v>0</v>
      </c>
      <c r="E1275" s="38" t="s">
        <v>49</v>
      </c>
      <c r="F1275" s="38">
        <v>13</v>
      </c>
    </row>
    <row r="1276" spans="1:6">
      <c r="A1276" s="10" t="str">
        <f t="shared" si="21"/>
        <v>2008Melanoma - C43 FemaleNon-MāoriNumber</v>
      </c>
      <c r="B1276" s="10">
        <v>2008</v>
      </c>
      <c r="C1276" s="38" t="s">
        <v>278</v>
      </c>
      <c r="D1276" s="38" t="s">
        <v>0</v>
      </c>
      <c r="E1276" s="38" t="s">
        <v>50</v>
      </c>
      <c r="F1276" s="38">
        <v>1063</v>
      </c>
    </row>
    <row r="1277" spans="1:6">
      <c r="A1277" s="10" t="str">
        <f t="shared" si="21"/>
        <v>2008Melanoma - C43 MaleAllEthNumber</v>
      </c>
      <c r="B1277" s="10">
        <v>2008</v>
      </c>
      <c r="C1277" s="38" t="s">
        <v>278</v>
      </c>
      <c r="D1277" s="38" t="s">
        <v>1</v>
      </c>
      <c r="E1277" s="38" t="s">
        <v>32</v>
      </c>
      <c r="F1277" s="38">
        <v>1180</v>
      </c>
    </row>
    <row r="1278" spans="1:6">
      <c r="A1278" s="10" t="str">
        <f t="shared" si="21"/>
        <v>2008Melanoma - C43 MaleMāoriNumber</v>
      </c>
      <c r="B1278" s="10">
        <v>2008</v>
      </c>
      <c r="C1278" s="38" t="s">
        <v>278</v>
      </c>
      <c r="D1278" s="38" t="s">
        <v>1</v>
      </c>
      <c r="E1278" s="38" t="s">
        <v>49</v>
      </c>
      <c r="F1278" s="38">
        <v>10</v>
      </c>
    </row>
    <row r="1279" spans="1:6">
      <c r="A1279" s="10" t="str">
        <f t="shared" si="21"/>
        <v>2008Melanoma - C43 MaleNon-MāoriNumber</v>
      </c>
      <c r="B1279" s="10">
        <v>2008</v>
      </c>
      <c r="C1279" s="38" t="s">
        <v>278</v>
      </c>
      <c r="D1279" s="38" t="s">
        <v>1</v>
      </c>
      <c r="E1279" s="38" t="s">
        <v>50</v>
      </c>
      <c r="F1279" s="38">
        <v>1170</v>
      </c>
    </row>
    <row r="1280" spans="1:6">
      <c r="A1280" s="10" t="str">
        <f t="shared" si="21"/>
        <v>2009Melanoma - C43 AllSexAllEthNumber</v>
      </c>
      <c r="B1280" s="10">
        <v>2009</v>
      </c>
      <c r="C1280" s="38" t="s">
        <v>278</v>
      </c>
      <c r="D1280" s="38" t="s">
        <v>4</v>
      </c>
      <c r="E1280" s="38" t="s">
        <v>32</v>
      </c>
      <c r="F1280" s="38">
        <v>2212</v>
      </c>
    </row>
    <row r="1281" spans="1:6">
      <c r="A1281" s="10" t="str">
        <f t="shared" si="21"/>
        <v>2009Melanoma - C43 AllSexMāoriNumber</v>
      </c>
      <c r="B1281" s="10">
        <v>2009</v>
      </c>
      <c r="C1281" s="38" t="s">
        <v>278</v>
      </c>
      <c r="D1281" s="38" t="s">
        <v>4</v>
      </c>
      <c r="E1281" s="38" t="s">
        <v>49</v>
      </c>
      <c r="F1281" s="38">
        <v>21</v>
      </c>
    </row>
    <row r="1282" spans="1:6">
      <c r="A1282" s="10" t="str">
        <f t="shared" si="21"/>
        <v>2009Melanoma - C43 AllSexNon-MāoriNumber</v>
      </c>
      <c r="B1282" s="10">
        <v>2009</v>
      </c>
      <c r="C1282" s="38" t="s">
        <v>278</v>
      </c>
      <c r="D1282" s="38" t="s">
        <v>4</v>
      </c>
      <c r="E1282" s="38" t="s">
        <v>50</v>
      </c>
      <c r="F1282" s="38">
        <v>2191</v>
      </c>
    </row>
    <row r="1283" spans="1:6">
      <c r="A1283" s="10" t="str">
        <f t="shared" si="21"/>
        <v>2009Melanoma - C43 FemaleAllEthNumber</v>
      </c>
      <c r="B1283" s="10">
        <v>2009</v>
      </c>
      <c r="C1283" s="38" t="s">
        <v>278</v>
      </c>
      <c r="D1283" s="38" t="s">
        <v>0</v>
      </c>
      <c r="E1283" s="38" t="s">
        <v>32</v>
      </c>
      <c r="F1283" s="38">
        <v>1015</v>
      </c>
    </row>
    <row r="1284" spans="1:6">
      <c r="A1284" s="10" t="str">
        <f t="shared" si="21"/>
        <v>2009Melanoma - C43 FemaleMāoriNumber</v>
      </c>
      <c r="B1284" s="10">
        <v>2009</v>
      </c>
      <c r="C1284" s="38" t="s">
        <v>278</v>
      </c>
      <c r="D1284" s="38" t="s">
        <v>0</v>
      </c>
      <c r="E1284" s="38" t="s">
        <v>49</v>
      </c>
      <c r="F1284" s="38">
        <v>9</v>
      </c>
    </row>
    <row r="1285" spans="1:6">
      <c r="A1285" s="10" t="str">
        <f t="shared" si="21"/>
        <v>2009Melanoma - C43 FemaleNon-MāoriNumber</v>
      </c>
      <c r="B1285" s="10">
        <v>2009</v>
      </c>
      <c r="C1285" s="38" t="s">
        <v>278</v>
      </c>
      <c r="D1285" s="38" t="s">
        <v>0</v>
      </c>
      <c r="E1285" s="38" t="s">
        <v>50</v>
      </c>
      <c r="F1285" s="38">
        <v>1006</v>
      </c>
    </row>
    <row r="1286" spans="1:6">
      <c r="A1286" s="10" t="str">
        <f t="shared" si="21"/>
        <v>2009Melanoma - C43 MaleAllEthNumber</v>
      </c>
      <c r="B1286" s="10">
        <v>2009</v>
      </c>
      <c r="C1286" s="38" t="s">
        <v>278</v>
      </c>
      <c r="D1286" s="38" t="s">
        <v>1</v>
      </c>
      <c r="E1286" s="38" t="s">
        <v>32</v>
      </c>
      <c r="F1286" s="38">
        <v>1197</v>
      </c>
    </row>
    <row r="1287" spans="1:6">
      <c r="A1287" s="10" t="str">
        <f t="shared" si="21"/>
        <v>2009Melanoma - C43 MaleMāoriNumber</v>
      </c>
      <c r="B1287" s="10">
        <v>2009</v>
      </c>
      <c r="C1287" s="38" t="s">
        <v>278</v>
      </c>
      <c r="D1287" s="38" t="s">
        <v>1</v>
      </c>
      <c r="E1287" s="38" t="s">
        <v>49</v>
      </c>
      <c r="F1287" s="38">
        <v>12</v>
      </c>
    </row>
    <row r="1288" spans="1:6">
      <c r="A1288" s="10" t="str">
        <f t="shared" si="21"/>
        <v>2009Melanoma - C43 MaleNon-MāoriNumber</v>
      </c>
      <c r="B1288" s="10">
        <v>2009</v>
      </c>
      <c r="C1288" s="38" t="s">
        <v>278</v>
      </c>
      <c r="D1288" s="38" t="s">
        <v>1</v>
      </c>
      <c r="E1288" s="38" t="s">
        <v>50</v>
      </c>
      <c r="F1288" s="38">
        <v>1185</v>
      </c>
    </row>
    <row r="1289" spans="1:6">
      <c r="A1289" s="10" t="str">
        <f t="shared" si="21"/>
        <v>2010Melanoma - C43 AllSexAllEthNumber</v>
      </c>
      <c r="B1289" s="10">
        <v>2010</v>
      </c>
      <c r="C1289" s="38" t="s">
        <v>278</v>
      </c>
      <c r="D1289" s="38" t="s">
        <v>4</v>
      </c>
      <c r="E1289" s="38" t="s">
        <v>32</v>
      </c>
      <c r="F1289" s="38">
        <v>2341</v>
      </c>
    </row>
    <row r="1290" spans="1:6">
      <c r="A1290" s="10" t="str">
        <f t="shared" si="21"/>
        <v>2010Melanoma - C43 AllSexMāoriNumber</v>
      </c>
      <c r="B1290" s="10">
        <v>2010</v>
      </c>
      <c r="C1290" s="38" t="s">
        <v>278</v>
      </c>
      <c r="D1290" s="38" t="s">
        <v>4</v>
      </c>
      <c r="E1290" s="38" t="s">
        <v>49</v>
      </c>
      <c r="F1290" s="38">
        <v>32</v>
      </c>
    </row>
    <row r="1291" spans="1:6">
      <c r="A1291" s="10" t="str">
        <f t="shared" si="21"/>
        <v>2010Melanoma - C43 AllSexNon-MāoriNumber</v>
      </c>
      <c r="B1291" s="10">
        <v>2010</v>
      </c>
      <c r="C1291" s="38" t="s">
        <v>278</v>
      </c>
      <c r="D1291" s="38" t="s">
        <v>4</v>
      </c>
      <c r="E1291" s="38" t="s">
        <v>50</v>
      </c>
      <c r="F1291" s="38">
        <v>2309</v>
      </c>
    </row>
    <row r="1292" spans="1:6">
      <c r="A1292" s="10" t="str">
        <f t="shared" si="21"/>
        <v>2010Melanoma - C43 FemaleAllEthNumber</v>
      </c>
      <c r="B1292" s="10">
        <v>2010</v>
      </c>
      <c r="C1292" s="38" t="s">
        <v>278</v>
      </c>
      <c r="D1292" s="38" t="s">
        <v>0</v>
      </c>
      <c r="E1292" s="38" t="s">
        <v>32</v>
      </c>
      <c r="F1292" s="38">
        <v>1100</v>
      </c>
    </row>
    <row r="1293" spans="1:6">
      <c r="A1293" s="10" t="str">
        <f t="shared" si="21"/>
        <v>2010Melanoma - C43 FemaleMāoriNumber</v>
      </c>
      <c r="B1293" s="10">
        <v>2010</v>
      </c>
      <c r="C1293" s="38" t="s">
        <v>278</v>
      </c>
      <c r="D1293" s="38" t="s">
        <v>0</v>
      </c>
      <c r="E1293" s="38" t="s">
        <v>49</v>
      </c>
      <c r="F1293" s="38">
        <v>17</v>
      </c>
    </row>
    <row r="1294" spans="1:6">
      <c r="A1294" s="10" t="str">
        <f t="shared" si="21"/>
        <v>2010Melanoma - C43 FemaleNon-MāoriNumber</v>
      </c>
      <c r="B1294" s="10">
        <v>2010</v>
      </c>
      <c r="C1294" s="38" t="s">
        <v>278</v>
      </c>
      <c r="D1294" s="38" t="s">
        <v>0</v>
      </c>
      <c r="E1294" s="38" t="s">
        <v>50</v>
      </c>
      <c r="F1294" s="38">
        <v>1083</v>
      </c>
    </row>
    <row r="1295" spans="1:6">
      <c r="A1295" s="10" t="str">
        <f t="shared" si="21"/>
        <v>2010Melanoma - C43 MaleAllEthNumber</v>
      </c>
      <c r="B1295" s="10">
        <v>2010</v>
      </c>
      <c r="C1295" s="38" t="s">
        <v>278</v>
      </c>
      <c r="D1295" s="38" t="s">
        <v>1</v>
      </c>
      <c r="E1295" s="38" t="s">
        <v>32</v>
      </c>
      <c r="F1295" s="38">
        <v>1241</v>
      </c>
    </row>
    <row r="1296" spans="1:6">
      <c r="A1296" s="10" t="str">
        <f t="shared" si="21"/>
        <v>2010Melanoma - C43 MaleMāoriNumber</v>
      </c>
      <c r="B1296" s="10">
        <v>2010</v>
      </c>
      <c r="C1296" s="38" t="s">
        <v>278</v>
      </c>
      <c r="D1296" s="38" t="s">
        <v>1</v>
      </c>
      <c r="E1296" s="38" t="s">
        <v>49</v>
      </c>
      <c r="F1296" s="38">
        <v>15</v>
      </c>
    </row>
    <row r="1297" spans="1:6">
      <c r="A1297" s="10" t="str">
        <f t="shared" si="21"/>
        <v>2010Melanoma - C43 MaleNon-MāoriNumber</v>
      </c>
      <c r="B1297" s="10">
        <v>2010</v>
      </c>
      <c r="C1297" s="38" t="s">
        <v>278</v>
      </c>
      <c r="D1297" s="38" t="s">
        <v>1</v>
      </c>
      <c r="E1297" s="38" t="s">
        <v>50</v>
      </c>
      <c r="F1297" s="38">
        <v>1226</v>
      </c>
    </row>
    <row r="1298" spans="1:6">
      <c r="A1298" s="10" t="str">
        <f t="shared" ref="A1298:A1361" si="22">B1298&amp;C1298&amp;D1298&amp;E1298&amp;$F$784</f>
        <v>2011Melanoma - C43 AllSexAllEthNumber</v>
      </c>
      <c r="B1298" s="10">
        <v>2011</v>
      </c>
      <c r="C1298" s="38" t="s">
        <v>278</v>
      </c>
      <c r="D1298" s="38" t="s">
        <v>4</v>
      </c>
      <c r="E1298" s="38" t="s">
        <v>32</v>
      </c>
      <c r="F1298" s="38">
        <v>2204</v>
      </c>
    </row>
    <row r="1299" spans="1:6">
      <c r="A1299" s="10" t="str">
        <f t="shared" si="22"/>
        <v>2011Melanoma - C43 AllSexMāoriNumber</v>
      </c>
      <c r="B1299" s="10">
        <v>2011</v>
      </c>
      <c r="C1299" s="38" t="s">
        <v>278</v>
      </c>
      <c r="D1299" s="38" t="s">
        <v>4</v>
      </c>
      <c r="E1299" s="38" t="s">
        <v>49</v>
      </c>
      <c r="F1299" s="38">
        <v>30</v>
      </c>
    </row>
    <row r="1300" spans="1:6">
      <c r="A1300" s="10" t="str">
        <f t="shared" si="22"/>
        <v>2011Melanoma - C43 AllSexNon-MāoriNumber</v>
      </c>
      <c r="B1300" s="10">
        <v>2011</v>
      </c>
      <c r="C1300" s="38" t="s">
        <v>278</v>
      </c>
      <c r="D1300" s="38" t="s">
        <v>4</v>
      </c>
      <c r="E1300" s="38" t="s">
        <v>50</v>
      </c>
      <c r="F1300" s="38">
        <v>2174</v>
      </c>
    </row>
    <row r="1301" spans="1:6">
      <c r="A1301" s="10" t="str">
        <f t="shared" si="22"/>
        <v>2011Melanoma - C43 FemaleAllEthNumber</v>
      </c>
      <c r="B1301" s="10">
        <v>2011</v>
      </c>
      <c r="C1301" s="38" t="s">
        <v>278</v>
      </c>
      <c r="D1301" s="38" t="s">
        <v>0</v>
      </c>
      <c r="E1301" s="38" t="s">
        <v>32</v>
      </c>
      <c r="F1301" s="38">
        <v>1005</v>
      </c>
    </row>
    <row r="1302" spans="1:6">
      <c r="A1302" s="10" t="str">
        <f t="shared" si="22"/>
        <v>2011Melanoma - C43 FemaleMāoriNumber</v>
      </c>
      <c r="B1302" s="10">
        <v>2011</v>
      </c>
      <c r="C1302" s="38" t="s">
        <v>278</v>
      </c>
      <c r="D1302" s="38" t="s">
        <v>0</v>
      </c>
      <c r="E1302" s="38" t="s">
        <v>49</v>
      </c>
      <c r="F1302" s="38">
        <v>14</v>
      </c>
    </row>
    <row r="1303" spans="1:6">
      <c r="A1303" s="10" t="str">
        <f t="shared" si="22"/>
        <v>2011Melanoma - C43 FemaleNon-MāoriNumber</v>
      </c>
      <c r="B1303" s="10">
        <v>2011</v>
      </c>
      <c r="C1303" s="38" t="s">
        <v>278</v>
      </c>
      <c r="D1303" s="38" t="s">
        <v>0</v>
      </c>
      <c r="E1303" s="38" t="s">
        <v>50</v>
      </c>
      <c r="F1303" s="38">
        <v>991</v>
      </c>
    </row>
    <row r="1304" spans="1:6">
      <c r="A1304" s="10" t="str">
        <f t="shared" si="22"/>
        <v>2011Melanoma - C43 MaleAllEthNumber</v>
      </c>
      <c r="B1304" s="10">
        <v>2011</v>
      </c>
      <c r="C1304" s="38" t="s">
        <v>278</v>
      </c>
      <c r="D1304" s="38" t="s">
        <v>1</v>
      </c>
      <c r="E1304" s="38" t="s">
        <v>32</v>
      </c>
      <c r="F1304" s="38">
        <v>1199</v>
      </c>
    </row>
    <row r="1305" spans="1:6">
      <c r="A1305" s="10" t="str">
        <f t="shared" si="22"/>
        <v>2011Melanoma - C43 MaleMāoriNumber</v>
      </c>
      <c r="B1305" s="10">
        <v>2011</v>
      </c>
      <c r="C1305" s="38" t="s">
        <v>278</v>
      </c>
      <c r="D1305" s="38" t="s">
        <v>1</v>
      </c>
      <c r="E1305" s="38" t="s">
        <v>49</v>
      </c>
      <c r="F1305" s="38">
        <v>16</v>
      </c>
    </row>
    <row r="1306" spans="1:6">
      <c r="A1306" s="10" t="str">
        <f t="shared" si="22"/>
        <v>2011Melanoma - C43 MaleNon-MāoriNumber</v>
      </c>
      <c r="B1306" s="10">
        <v>2011</v>
      </c>
      <c r="C1306" s="38" t="s">
        <v>278</v>
      </c>
      <c r="D1306" s="38" t="s">
        <v>1</v>
      </c>
      <c r="E1306" s="38" t="s">
        <v>50</v>
      </c>
      <c r="F1306" s="38">
        <v>1183</v>
      </c>
    </row>
    <row r="1307" spans="1:6">
      <c r="A1307" s="10" t="str">
        <f t="shared" si="22"/>
        <v>2012Melanoma - C43 AllSexAllEthNumber</v>
      </c>
      <c r="B1307" s="10">
        <v>2012</v>
      </c>
      <c r="C1307" s="38" t="s">
        <v>278</v>
      </c>
      <c r="D1307" s="38" t="s">
        <v>4</v>
      </c>
      <c r="E1307" s="38" t="s">
        <v>32</v>
      </c>
      <c r="F1307" s="38">
        <v>2324</v>
      </c>
    </row>
    <row r="1308" spans="1:6">
      <c r="A1308" s="10" t="str">
        <f t="shared" si="22"/>
        <v>2012Melanoma - C43 AllSexMāoriNumber</v>
      </c>
      <c r="B1308" s="10">
        <v>2012</v>
      </c>
      <c r="C1308" s="38" t="s">
        <v>278</v>
      </c>
      <c r="D1308" s="38" t="s">
        <v>4</v>
      </c>
      <c r="E1308" s="38" t="s">
        <v>49</v>
      </c>
      <c r="F1308" s="38">
        <v>37</v>
      </c>
    </row>
    <row r="1309" spans="1:6">
      <c r="A1309" s="10" t="str">
        <f t="shared" si="22"/>
        <v>2012Melanoma - C43 AllSexNon-MāoriNumber</v>
      </c>
      <c r="B1309" s="10">
        <v>2012</v>
      </c>
      <c r="C1309" s="38" t="s">
        <v>278</v>
      </c>
      <c r="D1309" s="38" t="s">
        <v>4</v>
      </c>
      <c r="E1309" s="38" t="s">
        <v>50</v>
      </c>
      <c r="F1309" s="38">
        <v>2287</v>
      </c>
    </row>
    <row r="1310" spans="1:6">
      <c r="A1310" s="10" t="str">
        <f t="shared" si="22"/>
        <v>2012Melanoma - C43 FemaleAllEthNumber</v>
      </c>
      <c r="B1310" s="10">
        <v>2012</v>
      </c>
      <c r="C1310" s="38" t="s">
        <v>278</v>
      </c>
      <c r="D1310" s="38" t="s">
        <v>0</v>
      </c>
      <c r="E1310" s="38" t="s">
        <v>32</v>
      </c>
      <c r="F1310" s="38">
        <v>1096</v>
      </c>
    </row>
    <row r="1311" spans="1:6">
      <c r="A1311" s="10" t="str">
        <f t="shared" si="22"/>
        <v>2012Melanoma - C43 FemaleMāoriNumber</v>
      </c>
      <c r="B1311" s="10">
        <v>2012</v>
      </c>
      <c r="C1311" s="38" t="s">
        <v>278</v>
      </c>
      <c r="D1311" s="38" t="s">
        <v>0</v>
      </c>
      <c r="E1311" s="38" t="s">
        <v>49</v>
      </c>
      <c r="F1311" s="38">
        <v>24</v>
      </c>
    </row>
    <row r="1312" spans="1:6">
      <c r="A1312" s="10" t="str">
        <f t="shared" si="22"/>
        <v>2012Melanoma - C43 FemaleNon-MāoriNumber</v>
      </c>
      <c r="B1312" s="10">
        <v>2012</v>
      </c>
      <c r="C1312" s="38" t="s">
        <v>278</v>
      </c>
      <c r="D1312" s="38" t="s">
        <v>0</v>
      </c>
      <c r="E1312" s="38" t="s">
        <v>50</v>
      </c>
      <c r="F1312" s="38">
        <v>1072</v>
      </c>
    </row>
    <row r="1313" spans="1:6">
      <c r="A1313" s="10" t="str">
        <f t="shared" si="22"/>
        <v>2012Melanoma - C43 MaleAllEthNumber</v>
      </c>
      <c r="B1313" s="10">
        <v>2012</v>
      </c>
      <c r="C1313" s="38" t="s">
        <v>278</v>
      </c>
      <c r="D1313" s="38" t="s">
        <v>1</v>
      </c>
      <c r="E1313" s="38" t="s">
        <v>32</v>
      </c>
      <c r="F1313" s="38">
        <v>1228</v>
      </c>
    </row>
    <row r="1314" spans="1:6">
      <c r="A1314" s="10" t="str">
        <f t="shared" si="22"/>
        <v>2012Melanoma - C43 MaleMāoriNumber</v>
      </c>
      <c r="B1314" s="10">
        <v>2012</v>
      </c>
      <c r="C1314" s="38" t="s">
        <v>278</v>
      </c>
      <c r="D1314" s="38" t="s">
        <v>1</v>
      </c>
      <c r="E1314" s="38" t="s">
        <v>49</v>
      </c>
      <c r="F1314" s="38">
        <v>13</v>
      </c>
    </row>
    <row r="1315" spans="1:6">
      <c r="A1315" s="10" t="str">
        <f t="shared" si="22"/>
        <v>2012Melanoma - C43 MaleNon-MāoriNumber</v>
      </c>
      <c r="B1315" s="10">
        <v>2012</v>
      </c>
      <c r="C1315" s="38" t="s">
        <v>278</v>
      </c>
      <c r="D1315" s="38" t="s">
        <v>1</v>
      </c>
      <c r="E1315" s="38" t="s">
        <v>50</v>
      </c>
      <c r="F1315" s="38">
        <v>1215</v>
      </c>
    </row>
    <row r="1316" spans="1:6">
      <c r="A1316" s="10" t="str">
        <f t="shared" si="22"/>
        <v>2013Melanoma - C43 AllSexAllEthNumber</v>
      </c>
      <c r="B1316" s="10">
        <v>2013</v>
      </c>
      <c r="C1316" s="38" t="s">
        <v>278</v>
      </c>
      <c r="D1316" s="38" t="s">
        <v>4</v>
      </c>
      <c r="E1316" s="38" t="s">
        <v>32</v>
      </c>
      <c r="F1316" s="38">
        <v>2366</v>
      </c>
    </row>
    <row r="1317" spans="1:6">
      <c r="A1317" s="10" t="str">
        <f t="shared" si="22"/>
        <v>2013Melanoma - C43 AllSexMāoriNumber</v>
      </c>
      <c r="B1317" s="10">
        <v>2013</v>
      </c>
      <c r="C1317" s="38" t="s">
        <v>278</v>
      </c>
      <c r="D1317" s="38" t="s">
        <v>4</v>
      </c>
      <c r="E1317" s="38" t="s">
        <v>49</v>
      </c>
      <c r="F1317" s="38">
        <v>42</v>
      </c>
    </row>
    <row r="1318" spans="1:6">
      <c r="A1318" s="10" t="str">
        <f t="shared" si="22"/>
        <v>2013Melanoma - C43 AllSexNon-MāoriNumber</v>
      </c>
      <c r="B1318" s="10">
        <v>2013</v>
      </c>
      <c r="C1318" s="38" t="s">
        <v>278</v>
      </c>
      <c r="D1318" s="38" t="s">
        <v>4</v>
      </c>
      <c r="E1318" s="38" t="s">
        <v>50</v>
      </c>
      <c r="F1318" s="38">
        <v>2324</v>
      </c>
    </row>
    <row r="1319" spans="1:6">
      <c r="A1319" s="10" t="str">
        <f t="shared" si="22"/>
        <v>2013Melanoma - C43 FemaleAllEthNumber</v>
      </c>
      <c r="B1319" s="10">
        <v>2013</v>
      </c>
      <c r="C1319" s="38" t="s">
        <v>278</v>
      </c>
      <c r="D1319" s="38" t="s">
        <v>0</v>
      </c>
      <c r="E1319" s="38" t="s">
        <v>32</v>
      </c>
      <c r="F1319" s="38">
        <v>1140</v>
      </c>
    </row>
    <row r="1320" spans="1:6">
      <c r="A1320" s="10" t="str">
        <f t="shared" si="22"/>
        <v>2013Melanoma - C43 FemaleMāoriNumber</v>
      </c>
      <c r="B1320" s="10">
        <v>2013</v>
      </c>
      <c r="C1320" s="38" t="s">
        <v>278</v>
      </c>
      <c r="D1320" s="38" t="s">
        <v>0</v>
      </c>
      <c r="E1320" s="38" t="s">
        <v>49</v>
      </c>
      <c r="F1320" s="38">
        <v>26</v>
      </c>
    </row>
    <row r="1321" spans="1:6">
      <c r="A1321" s="10" t="str">
        <f t="shared" si="22"/>
        <v>2013Melanoma - C43 FemaleNon-MāoriNumber</v>
      </c>
      <c r="B1321" s="10">
        <v>2013</v>
      </c>
      <c r="C1321" s="38" t="s">
        <v>278</v>
      </c>
      <c r="D1321" s="38" t="s">
        <v>0</v>
      </c>
      <c r="E1321" s="38" t="s">
        <v>50</v>
      </c>
      <c r="F1321" s="38">
        <v>1114</v>
      </c>
    </row>
    <row r="1322" spans="1:6">
      <c r="A1322" s="10" t="str">
        <f t="shared" si="22"/>
        <v>2013Melanoma - C43 MaleAllEthNumber</v>
      </c>
      <c r="B1322" s="10">
        <v>2013</v>
      </c>
      <c r="C1322" s="38" t="s">
        <v>278</v>
      </c>
      <c r="D1322" s="38" t="s">
        <v>1</v>
      </c>
      <c r="E1322" s="38" t="s">
        <v>32</v>
      </c>
      <c r="F1322" s="38">
        <v>1226</v>
      </c>
    </row>
    <row r="1323" spans="1:6">
      <c r="A1323" s="10" t="str">
        <f t="shared" si="22"/>
        <v>2013Melanoma - C43 MaleMāoriNumber</v>
      </c>
      <c r="B1323" s="10">
        <v>2013</v>
      </c>
      <c r="C1323" s="38" t="s">
        <v>278</v>
      </c>
      <c r="D1323" s="38" t="s">
        <v>1</v>
      </c>
      <c r="E1323" s="38" t="s">
        <v>49</v>
      </c>
      <c r="F1323" s="38">
        <v>16</v>
      </c>
    </row>
    <row r="1324" spans="1:6">
      <c r="A1324" s="10" t="str">
        <f t="shared" si="22"/>
        <v>2013Melanoma - C43 MaleNon-MāoriNumber</v>
      </c>
      <c r="B1324" s="10">
        <v>2013</v>
      </c>
      <c r="C1324" s="38" t="s">
        <v>278</v>
      </c>
      <c r="D1324" s="38" t="s">
        <v>1</v>
      </c>
      <c r="E1324" s="38" t="s">
        <v>50</v>
      </c>
      <c r="F1324" s="38">
        <v>1210</v>
      </c>
    </row>
    <row r="1325" spans="1:6">
      <c r="A1325" s="10" t="str">
        <f t="shared" si="22"/>
        <v>2004Non-hodgkin lymphoma - C82–C85 AllSexAllEthNumber</v>
      </c>
      <c r="B1325" s="10">
        <v>2004</v>
      </c>
      <c r="C1325" s="38" t="s">
        <v>279</v>
      </c>
      <c r="D1325" s="38" t="s">
        <v>4</v>
      </c>
      <c r="E1325" s="38" t="s">
        <v>32</v>
      </c>
      <c r="F1325" s="38">
        <v>648</v>
      </c>
    </row>
    <row r="1326" spans="1:6">
      <c r="A1326" s="10" t="str">
        <f t="shared" si="22"/>
        <v>2004Non-hodgkin lymphoma - C82–C85 AllSexMāoriNumber</v>
      </c>
      <c r="B1326" s="10">
        <v>2004</v>
      </c>
      <c r="C1326" s="38" t="s">
        <v>279</v>
      </c>
      <c r="D1326" s="38" t="s">
        <v>4</v>
      </c>
      <c r="E1326" s="38" t="s">
        <v>49</v>
      </c>
      <c r="F1326" s="38">
        <v>33</v>
      </c>
    </row>
    <row r="1327" spans="1:6">
      <c r="A1327" s="10" t="str">
        <f t="shared" si="22"/>
        <v>2004Non-hodgkin lymphoma - C82–C85 AllSexNon-MāoriNumber</v>
      </c>
      <c r="B1327" s="10">
        <v>2004</v>
      </c>
      <c r="C1327" s="38" t="s">
        <v>279</v>
      </c>
      <c r="D1327" s="38" t="s">
        <v>4</v>
      </c>
      <c r="E1327" s="38" t="s">
        <v>50</v>
      </c>
      <c r="F1327" s="38">
        <v>615</v>
      </c>
    </row>
    <row r="1328" spans="1:6">
      <c r="A1328" s="10" t="str">
        <f t="shared" si="22"/>
        <v>2004Non-hodgkin lymphoma - C82–C85 FemaleAllEthNumber</v>
      </c>
      <c r="B1328" s="10">
        <v>2004</v>
      </c>
      <c r="C1328" s="38" t="s">
        <v>279</v>
      </c>
      <c r="D1328" s="38" t="s">
        <v>0</v>
      </c>
      <c r="E1328" s="38" t="s">
        <v>32</v>
      </c>
      <c r="F1328" s="38">
        <v>299</v>
      </c>
    </row>
    <row r="1329" spans="1:6">
      <c r="A1329" s="10" t="str">
        <f t="shared" si="22"/>
        <v>2004Non-hodgkin lymphoma - C82–C85 FemaleMāoriNumber</v>
      </c>
      <c r="B1329" s="10">
        <v>2004</v>
      </c>
      <c r="C1329" s="38" t="s">
        <v>279</v>
      </c>
      <c r="D1329" s="38" t="s">
        <v>0</v>
      </c>
      <c r="E1329" s="38" t="s">
        <v>49</v>
      </c>
      <c r="F1329" s="38">
        <v>12</v>
      </c>
    </row>
    <row r="1330" spans="1:6">
      <c r="A1330" s="10" t="str">
        <f t="shared" si="22"/>
        <v>2004Non-hodgkin lymphoma - C82–C85 FemaleNon-MāoriNumber</v>
      </c>
      <c r="B1330" s="10">
        <v>2004</v>
      </c>
      <c r="C1330" s="38" t="s">
        <v>279</v>
      </c>
      <c r="D1330" s="38" t="s">
        <v>0</v>
      </c>
      <c r="E1330" s="38" t="s">
        <v>50</v>
      </c>
      <c r="F1330" s="38">
        <v>287</v>
      </c>
    </row>
    <row r="1331" spans="1:6">
      <c r="A1331" s="10" t="str">
        <f t="shared" si="22"/>
        <v>2004Non-hodgkin lymphoma - C82–C85 MaleAllEthNumber</v>
      </c>
      <c r="B1331" s="10">
        <v>2004</v>
      </c>
      <c r="C1331" s="38" t="s">
        <v>279</v>
      </c>
      <c r="D1331" s="38" t="s">
        <v>1</v>
      </c>
      <c r="E1331" s="38" t="s">
        <v>32</v>
      </c>
      <c r="F1331" s="38">
        <v>349</v>
      </c>
    </row>
    <row r="1332" spans="1:6">
      <c r="A1332" s="10" t="str">
        <f t="shared" si="22"/>
        <v>2004Non-hodgkin lymphoma - C82–C85 MaleMāoriNumber</v>
      </c>
      <c r="B1332" s="10">
        <v>2004</v>
      </c>
      <c r="C1332" s="38" t="s">
        <v>279</v>
      </c>
      <c r="D1332" s="38" t="s">
        <v>1</v>
      </c>
      <c r="E1332" s="38" t="s">
        <v>49</v>
      </c>
      <c r="F1332" s="38">
        <v>21</v>
      </c>
    </row>
    <row r="1333" spans="1:6">
      <c r="A1333" s="10" t="str">
        <f t="shared" si="22"/>
        <v>2004Non-hodgkin lymphoma - C82–C85 MaleNon-MāoriNumber</v>
      </c>
      <c r="B1333" s="10">
        <v>2004</v>
      </c>
      <c r="C1333" s="38" t="s">
        <v>279</v>
      </c>
      <c r="D1333" s="38" t="s">
        <v>1</v>
      </c>
      <c r="E1333" s="38" t="s">
        <v>50</v>
      </c>
      <c r="F1333" s="38">
        <v>328</v>
      </c>
    </row>
    <row r="1334" spans="1:6">
      <c r="A1334" s="10" t="str">
        <f t="shared" si="22"/>
        <v>2005Non-hodgkin lymphoma - C82–C85 AllSexAllEthNumber</v>
      </c>
      <c r="B1334" s="10">
        <v>2005</v>
      </c>
      <c r="C1334" s="38" t="s">
        <v>279</v>
      </c>
      <c r="D1334" s="38" t="s">
        <v>4</v>
      </c>
      <c r="E1334" s="38" t="s">
        <v>32</v>
      </c>
      <c r="F1334" s="38">
        <v>685</v>
      </c>
    </row>
    <row r="1335" spans="1:6">
      <c r="A1335" s="10" t="str">
        <f t="shared" si="22"/>
        <v>2005Non-hodgkin lymphoma - C82–C85 AllSexMāoriNumber</v>
      </c>
      <c r="B1335" s="10">
        <v>2005</v>
      </c>
      <c r="C1335" s="38" t="s">
        <v>279</v>
      </c>
      <c r="D1335" s="38" t="s">
        <v>4</v>
      </c>
      <c r="E1335" s="38" t="s">
        <v>49</v>
      </c>
      <c r="F1335" s="38">
        <v>39</v>
      </c>
    </row>
    <row r="1336" spans="1:6">
      <c r="A1336" s="10" t="str">
        <f t="shared" si="22"/>
        <v>2005Non-hodgkin lymphoma - C82–C85 AllSexNon-MāoriNumber</v>
      </c>
      <c r="B1336" s="10">
        <v>2005</v>
      </c>
      <c r="C1336" s="38" t="s">
        <v>279</v>
      </c>
      <c r="D1336" s="38" t="s">
        <v>4</v>
      </c>
      <c r="E1336" s="38" t="s">
        <v>50</v>
      </c>
      <c r="F1336" s="38">
        <v>646</v>
      </c>
    </row>
    <row r="1337" spans="1:6">
      <c r="A1337" s="10" t="str">
        <f t="shared" si="22"/>
        <v>2005Non-hodgkin lymphoma - C82–C85 FemaleAllEthNumber</v>
      </c>
      <c r="B1337" s="10">
        <v>2005</v>
      </c>
      <c r="C1337" s="38" t="s">
        <v>279</v>
      </c>
      <c r="D1337" s="38" t="s">
        <v>0</v>
      </c>
      <c r="E1337" s="38" t="s">
        <v>32</v>
      </c>
      <c r="F1337" s="38">
        <v>311</v>
      </c>
    </row>
    <row r="1338" spans="1:6">
      <c r="A1338" s="10" t="str">
        <f t="shared" si="22"/>
        <v>2005Non-hodgkin lymphoma - C82–C85 FemaleMāoriNumber</v>
      </c>
      <c r="B1338" s="10">
        <v>2005</v>
      </c>
      <c r="C1338" s="38" t="s">
        <v>279</v>
      </c>
      <c r="D1338" s="38" t="s">
        <v>0</v>
      </c>
      <c r="E1338" s="38" t="s">
        <v>49</v>
      </c>
      <c r="F1338" s="38">
        <v>15</v>
      </c>
    </row>
    <row r="1339" spans="1:6">
      <c r="A1339" s="10" t="str">
        <f t="shared" si="22"/>
        <v>2005Non-hodgkin lymphoma - C82–C85 FemaleNon-MāoriNumber</v>
      </c>
      <c r="B1339" s="10">
        <v>2005</v>
      </c>
      <c r="C1339" s="38" t="s">
        <v>279</v>
      </c>
      <c r="D1339" s="38" t="s">
        <v>0</v>
      </c>
      <c r="E1339" s="38" t="s">
        <v>50</v>
      </c>
      <c r="F1339" s="38">
        <v>296</v>
      </c>
    </row>
    <row r="1340" spans="1:6">
      <c r="A1340" s="10" t="str">
        <f t="shared" si="22"/>
        <v>2005Non-hodgkin lymphoma - C82–C85 MaleAllEthNumber</v>
      </c>
      <c r="B1340" s="10">
        <v>2005</v>
      </c>
      <c r="C1340" s="38" t="s">
        <v>279</v>
      </c>
      <c r="D1340" s="38" t="s">
        <v>1</v>
      </c>
      <c r="E1340" s="38" t="s">
        <v>32</v>
      </c>
      <c r="F1340" s="38">
        <v>374</v>
      </c>
    </row>
    <row r="1341" spans="1:6">
      <c r="A1341" s="10" t="str">
        <f t="shared" si="22"/>
        <v>2005Non-hodgkin lymphoma - C82–C85 MaleMāoriNumber</v>
      </c>
      <c r="B1341" s="10">
        <v>2005</v>
      </c>
      <c r="C1341" s="38" t="s">
        <v>279</v>
      </c>
      <c r="D1341" s="38" t="s">
        <v>1</v>
      </c>
      <c r="E1341" s="38" t="s">
        <v>49</v>
      </c>
      <c r="F1341" s="38">
        <v>24</v>
      </c>
    </row>
    <row r="1342" spans="1:6">
      <c r="A1342" s="10" t="str">
        <f t="shared" si="22"/>
        <v>2005Non-hodgkin lymphoma - C82–C85 MaleNon-MāoriNumber</v>
      </c>
      <c r="B1342" s="10">
        <v>2005</v>
      </c>
      <c r="C1342" s="38" t="s">
        <v>279</v>
      </c>
      <c r="D1342" s="38" t="s">
        <v>1</v>
      </c>
      <c r="E1342" s="38" t="s">
        <v>50</v>
      </c>
      <c r="F1342" s="38">
        <v>350</v>
      </c>
    </row>
    <row r="1343" spans="1:6">
      <c r="A1343" s="10" t="str">
        <f t="shared" si="22"/>
        <v>2006Non-hodgkin lymphoma - C82–C85 AllSexAllEthNumber</v>
      </c>
      <c r="B1343" s="10">
        <v>2006</v>
      </c>
      <c r="C1343" s="38" t="s">
        <v>279</v>
      </c>
      <c r="D1343" s="38" t="s">
        <v>4</v>
      </c>
      <c r="E1343" s="38" t="s">
        <v>32</v>
      </c>
      <c r="F1343" s="38">
        <v>694</v>
      </c>
    </row>
    <row r="1344" spans="1:6">
      <c r="A1344" s="10" t="str">
        <f t="shared" si="22"/>
        <v>2006Non-hodgkin lymphoma - C82–C85 AllSexMāoriNumber</v>
      </c>
      <c r="B1344" s="10">
        <v>2006</v>
      </c>
      <c r="C1344" s="38" t="s">
        <v>279</v>
      </c>
      <c r="D1344" s="38" t="s">
        <v>4</v>
      </c>
      <c r="E1344" s="38" t="s">
        <v>49</v>
      </c>
      <c r="F1344" s="38">
        <v>44</v>
      </c>
    </row>
    <row r="1345" spans="1:6">
      <c r="A1345" s="10" t="str">
        <f t="shared" si="22"/>
        <v>2006Non-hodgkin lymphoma - C82–C85 AllSexNon-MāoriNumber</v>
      </c>
      <c r="B1345" s="10">
        <v>2006</v>
      </c>
      <c r="C1345" s="38" t="s">
        <v>279</v>
      </c>
      <c r="D1345" s="38" t="s">
        <v>4</v>
      </c>
      <c r="E1345" s="38" t="s">
        <v>50</v>
      </c>
      <c r="F1345" s="38">
        <v>650</v>
      </c>
    </row>
    <row r="1346" spans="1:6">
      <c r="A1346" s="10" t="str">
        <f t="shared" si="22"/>
        <v>2006Non-hodgkin lymphoma - C82–C85 FemaleAllEthNumber</v>
      </c>
      <c r="B1346" s="10">
        <v>2006</v>
      </c>
      <c r="C1346" s="38" t="s">
        <v>279</v>
      </c>
      <c r="D1346" s="38" t="s">
        <v>0</v>
      </c>
      <c r="E1346" s="38" t="s">
        <v>32</v>
      </c>
      <c r="F1346" s="38">
        <v>299</v>
      </c>
    </row>
    <row r="1347" spans="1:6">
      <c r="A1347" s="10" t="str">
        <f t="shared" si="22"/>
        <v>2006Non-hodgkin lymphoma - C82–C85 FemaleMāoriNumber</v>
      </c>
      <c r="B1347" s="10">
        <v>2006</v>
      </c>
      <c r="C1347" s="38" t="s">
        <v>279</v>
      </c>
      <c r="D1347" s="38" t="s">
        <v>0</v>
      </c>
      <c r="E1347" s="38" t="s">
        <v>49</v>
      </c>
      <c r="F1347" s="38">
        <v>18</v>
      </c>
    </row>
    <row r="1348" spans="1:6">
      <c r="A1348" s="10" t="str">
        <f t="shared" si="22"/>
        <v>2006Non-hodgkin lymphoma - C82–C85 FemaleNon-MāoriNumber</v>
      </c>
      <c r="B1348" s="10">
        <v>2006</v>
      </c>
      <c r="C1348" s="38" t="s">
        <v>279</v>
      </c>
      <c r="D1348" s="38" t="s">
        <v>0</v>
      </c>
      <c r="E1348" s="38" t="s">
        <v>50</v>
      </c>
      <c r="F1348" s="38">
        <v>281</v>
      </c>
    </row>
    <row r="1349" spans="1:6">
      <c r="A1349" s="10" t="str">
        <f t="shared" si="22"/>
        <v>2006Non-hodgkin lymphoma - C82–C85 MaleAllEthNumber</v>
      </c>
      <c r="B1349" s="10">
        <v>2006</v>
      </c>
      <c r="C1349" s="38" t="s">
        <v>279</v>
      </c>
      <c r="D1349" s="38" t="s">
        <v>1</v>
      </c>
      <c r="E1349" s="38" t="s">
        <v>32</v>
      </c>
      <c r="F1349" s="38">
        <v>395</v>
      </c>
    </row>
    <row r="1350" spans="1:6">
      <c r="A1350" s="10" t="str">
        <f t="shared" si="22"/>
        <v>2006Non-hodgkin lymphoma - C82–C85 MaleMāoriNumber</v>
      </c>
      <c r="B1350" s="10">
        <v>2006</v>
      </c>
      <c r="C1350" s="38" t="s">
        <v>279</v>
      </c>
      <c r="D1350" s="38" t="s">
        <v>1</v>
      </c>
      <c r="E1350" s="38" t="s">
        <v>49</v>
      </c>
      <c r="F1350" s="38">
        <v>26</v>
      </c>
    </row>
    <row r="1351" spans="1:6">
      <c r="A1351" s="10" t="str">
        <f t="shared" si="22"/>
        <v>2006Non-hodgkin lymphoma - C82–C85 MaleNon-MāoriNumber</v>
      </c>
      <c r="B1351" s="10">
        <v>2006</v>
      </c>
      <c r="C1351" s="38" t="s">
        <v>279</v>
      </c>
      <c r="D1351" s="38" t="s">
        <v>1</v>
      </c>
      <c r="E1351" s="38" t="s">
        <v>50</v>
      </c>
      <c r="F1351" s="38">
        <v>369</v>
      </c>
    </row>
    <row r="1352" spans="1:6">
      <c r="A1352" s="10" t="str">
        <f t="shared" si="22"/>
        <v>2007Non-hodgkin lymphoma - C82–C85 AllSexAllEthNumber</v>
      </c>
      <c r="B1352" s="10">
        <v>2007</v>
      </c>
      <c r="C1352" s="38" t="s">
        <v>279</v>
      </c>
      <c r="D1352" s="38" t="s">
        <v>4</v>
      </c>
      <c r="E1352" s="38" t="s">
        <v>32</v>
      </c>
      <c r="F1352" s="38">
        <v>697</v>
      </c>
    </row>
    <row r="1353" spans="1:6">
      <c r="A1353" s="10" t="str">
        <f t="shared" si="22"/>
        <v>2007Non-hodgkin lymphoma - C82–C85 AllSexMāoriNumber</v>
      </c>
      <c r="B1353" s="10">
        <v>2007</v>
      </c>
      <c r="C1353" s="38" t="s">
        <v>279</v>
      </c>
      <c r="D1353" s="38" t="s">
        <v>4</v>
      </c>
      <c r="E1353" s="38" t="s">
        <v>49</v>
      </c>
      <c r="F1353" s="38">
        <v>49</v>
      </c>
    </row>
    <row r="1354" spans="1:6">
      <c r="A1354" s="10" t="str">
        <f t="shared" si="22"/>
        <v>2007Non-hodgkin lymphoma - C82–C85 AllSexNon-MāoriNumber</v>
      </c>
      <c r="B1354" s="10">
        <v>2007</v>
      </c>
      <c r="C1354" s="38" t="s">
        <v>279</v>
      </c>
      <c r="D1354" s="38" t="s">
        <v>4</v>
      </c>
      <c r="E1354" s="38" t="s">
        <v>50</v>
      </c>
      <c r="F1354" s="38">
        <v>648</v>
      </c>
    </row>
    <row r="1355" spans="1:6">
      <c r="A1355" s="10" t="str">
        <f t="shared" si="22"/>
        <v>2007Non-hodgkin lymphoma - C82–C85 FemaleAllEthNumber</v>
      </c>
      <c r="B1355" s="10">
        <v>2007</v>
      </c>
      <c r="C1355" s="38" t="s">
        <v>279</v>
      </c>
      <c r="D1355" s="38" t="s">
        <v>0</v>
      </c>
      <c r="E1355" s="38" t="s">
        <v>32</v>
      </c>
      <c r="F1355" s="38">
        <v>330</v>
      </c>
    </row>
    <row r="1356" spans="1:6">
      <c r="A1356" s="10" t="str">
        <f t="shared" si="22"/>
        <v>2007Non-hodgkin lymphoma - C82–C85 FemaleMāoriNumber</v>
      </c>
      <c r="B1356" s="10">
        <v>2007</v>
      </c>
      <c r="C1356" s="38" t="s">
        <v>279</v>
      </c>
      <c r="D1356" s="38" t="s">
        <v>0</v>
      </c>
      <c r="E1356" s="38" t="s">
        <v>49</v>
      </c>
      <c r="F1356" s="38">
        <v>21</v>
      </c>
    </row>
    <row r="1357" spans="1:6">
      <c r="A1357" s="10" t="str">
        <f t="shared" si="22"/>
        <v>2007Non-hodgkin lymphoma - C82–C85 FemaleNon-MāoriNumber</v>
      </c>
      <c r="B1357" s="10">
        <v>2007</v>
      </c>
      <c r="C1357" s="38" t="s">
        <v>279</v>
      </c>
      <c r="D1357" s="38" t="s">
        <v>0</v>
      </c>
      <c r="E1357" s="38" t="s">
        <v>50</v>
      </c>
      <c r="F1357" s="38">
        <v>309</v>
      </c>
    </row>
    <row r="1358" spans="1:6">
      <c r="A1358" s="10" t="str">
        <f t="shared" si="22"/>
        <v>2007Non-hodgkin lymphoma - C82–C85 MaleAllEthNumber</v>
      </c>
      <c r="B1358" s="10">
        <v>2007</v>
      </c>
      <c r="C1358" s="38" t="s">
        <v>279</v>
      </c>
      <c r="D1358" s="38" t="s">
        <v>1</v>
      </c>
      <c r="E1358" s="38" t="s">
        <v>32</v>
      </c>
      <c r="F1358" s="38">
        <v>367</v>
      </c>
    </row>
    <row r="1359" spans="1:6">
      <c r="A1359" s="10" t="str">
        <f t="shared" si="22"/>
        <v>2007Non-hodgkin lymphoma - C82–C85 MaleMāoriNumber</v>
      </c>
      <c r="B1359" s="10">
        <v>2007</v>
      </c>
      <c r="C1359" s="38" t="s">
        <v>279</v>
      </c>
      <c r="D1359" s="38" t="s">
        <v>1</v>
      </c>
      <c r="E1359" s="38" t="s">
        <v>49</v>
      </c>
      <c r="F1359" s="38">
        <v>28</v>
      </c>
    </row>
    <row r="1360" spans="1:6">
      <c r="A1360" s="10" t="str">
        <f t="shared" si="22"/>
        <v>2007Non-hodgkin lymphoma - C82–C85 MaleNon-MāoriNumber</v>
      </c>
      <c r="B1360" s="10">
        <v>2007</v>
      </c>
      <c r="C1360" s="38" t="s">
        <v>279</v>
      </c>
      <c r="D1360" s="38" t="s">
        <v>1</v>
      </c>
      <c r="E1360" s="38" t="s">
        <v>50</v>
      </c>
      <c r="F1360" s="38">
        <v>339</v>
      </c>
    </row>
    <row r="1361" spans="1:6">
      <c r="A1361" s="10" t="str">
        <f t="shared" si="22"/>
        <v>2008Non-hodgkin lymphoma - C82–C85 AllSexAllEthNumber</v>
      </c>
      <c r="B1361" s="10">
        <v>2008</v>
      </c>
      <c r="C1361" s="38" t="s">
        <v>279</v>
      </c>
      <c r="D1361" s="38" t="s">
        <v>4</v>
      </c>
      <c r="E1361" s="38" t="s">
        <v>32</v>
      </c>
      <c r="F1361" s="38">
        <v>769</v>
      </c>
    </row>
    <row r="1362" spans="1:6">
      <c r="A1362" s="10" t="str">
        <f t="shared" ref="A1362:A1425" si="23">B1362&amp;C1362&amp;D1362&amp;E1362&amp;$F$784</f>
        <v>2008Non-hodgkin lymphoma - C82–C85 AllSexMāoriNumber</v>
      </c>
      <c r="B1362" s="10">
        <v>2008</v>
      </c>
      <c r="C1362" s="38" t="s">
        <v>279</v>
      </c>
      <c r="D1362" s="38" t="s">
        <v>4</v>
      </c>
      <c r="E1362" s="38" t="s">
        <v>49</v>
      </c>
      <c r="F1362" s="38">
        <v>50</v>
      </c>
    </row>
    <row r="1363" spans="1:6">
      <c r="A1363" s="10" t="str">
        <f t="shared" si="23"/>
        <v>2008Non-hodgkin lymphoma - C82–C85 AllSexNon-MāoriNumber</v>
      </c>
      <c r="B1363" s="10">
        <v>2008</v>
      </c>
      <c r="C1363" s="38" t="s">
        <v>279</v>
      </c>
      <c r="D1363" s="38" t="s">
        <v>4</v>
      </c>
      <c r="E1363" s="38" t="s">
        <v>50</v>
      </c>
      <c r="F1363" s="38">
        <v>719</v>
      </c>
    </row>
    <row r="1364" spans="1:6">
      <c r="A1364" s="10" t="str">
        <f t="shared" si="23"/>
        <v>2008Non-hodgkin lymphoma - C82–C85 FemaleAllEthNumber</v>
      </c>
      <c r="B1364" s="10">
        <v>2008</v>
      </c>
      <c r="C1364" s="38" t="s">
        <v>279</v>
      </c>
      <c r="D1364" s="38" t="s">
        <v>0</v>
      </c>
      <c r="E1364" s="38" t="s">
        <v>32</v>
      </c>
      <c r="F1364" s="38">
        <v>351</v>
      </c>
    </row>
    <row r="1365" spans="1:6">
      <c r="A1365" s="10" t="str">
        <f t="shared" si="23"/>
        <v>2008Non-hodgkin lymphoma - C82–C85 FemaleMāoriNumber</v>
      </c>
      <c r="B1365" s="10">
        <v>2008</v>
      </c>
      <c r="C1365" s="38" t="s">
        <v>279</v>
      </c>
      <c r="D1365" s="38" t="s">
        <v>0</v>
      </c>
      <c r="E1365" s="38" t="s">
        <v>49</v>
      </c>
      <c r="F1365" s="38">
        <v>22</v>
      </c>
    </row>
    <row r="1366" spans="1:6">
      <c r="A1366" s="10" t="str">
        <f t="shared" si="23"/>
        <v>2008Non-hodgkin lymphoma - C82–C85 FemaleNon-MāoriNumber</v>
      </c>
      <c r="B1366" s="10">
        <v>2008</v>
      </c>
      <c r="C1366" s="38" t="s">
        <v>279</v>
      </c>
      <c r="D1366" s="38" t="s">
        <v>0</v>
      </c>
      <c r="E1366" s="38" t="s">
        <v>50</v>
      </c>
      <c r="F1366" s="38">
        <v>329</v>
      </c>
    </row>
    <row r="1367" spans="1:6">
      <c r="A1367" s="10" t="str">
        <f t="shared" si="23"/>
        <v>2008Non-hodgkin lymphoma - C82–C85 MaleAllEthNumber</v>
      </c>
      <c r="B1367" s="10">
        <v>2008</v>
      </c>
      <c r="C1367" s="38" t="s">
        <v>279</v>
      </c>
      <c r="D1367" s="38" t="s">
        <v>1</v>
      </c>
      <c r="E1367" s="38" t="s">
        <v>32</v>
      </c>
      <c r="F1367" s="38">
        <v>418</v>
      </c>
    </row>
    <row r="1368" spans="1:6">
      <c r="A1368" s="10" t="str">
        <f t="shared" si="23"/>
        <v>2008Non-hodgkin lymphoma - C82–C85 MaleMāoriNumber</v>
      </c>
      <c r="B1368" s="10">
        <v>2008</v>
      </c>
      <c r="C1368" s="38" t="s">
        <v>279</v>
      </c>
      <c r="D1368" s="38" t="s">
        <v>1</v>
      </c>
      <c r="E1368" s="38" t="s">
        <v>49</v>
      </c>
      <c r="F1368" s="38">
        <v>28</v>
      </c>
    </row>
    <row r="1369" spans="1:6">
      <c r="A1369" s="10" t="str">
        <f t="shared" si="23"/>
        <v>2008Non-hodgkin lymphoma - C82–C85 MaleNon-MāoriNumber</v>
      </c>
      <c r="B1369" s="10">
        <v>2008</v>
      </c>
      <c r="C1369" s="38" t="s">
        <v>279</v>
      </c>
      <c r="D1369" s="38" t="s">
        <v>1</v>
      </c>
      <c r="E1369" s="38" t="s">
        <v>50</v>
      </c>
      <c r="F1369" s="38">
        <v>390</v>
      </c>
    </row>
    <row r="1370" spans="1:6">
      <c r="A1370" s="10" t="str">
        <f t="shared" si="23"/>
        <v>2009Non-hodgkin lymphoma - C82–C85 AllSexAllEthNumber</v>
      </c>
      <c r="B1370" s="10">
        <v>2009</v>
      </c>
      <c r="C1370" s="38" t="s">
        <v>279</v>
      </c>
      <c r="D1370" s="38" t="s">
        <v>4</v>
      </c>
      <c r="E1370" s="38" t="s">
        <v>32</v>
      </c>
      <c r="F1370" s="38">
        <v>767</v>
      </c>
    </row>
    <row r="1371" spans="1:6">
      <c r="A1371" s="10" t="str">
        <f t="shared" si="23"/>
        <v>2009Non-hodgkin lymphoma - C82–C85 AllSexMāoriNumber</v>
      </c>
      <c r="B1371" s="10">
        <v>2009</v>
      </c>
      <c r="C1371" s="38" t="s">
        <v>279</v>
      </c>
      <c r="D1371" s="38" t="s">
        <v>4</v>
      </c>
      <c r="E1371" s="38" t="s">
        <v>49</v>
      </c>
      <c r="F1371" s="38">
        <v>66</v>
      </c>
    </row>
    <row r="1372" spans="1:6">
      <c r="A1372" s="10" t="str">
        <f t="shared" si="23"/>
        <v>2009Non-hodgkin lymphoma - C82–C85 AllSexNon-MāoriNumber</v>
      </c>
      <c r="B1372" s="10">
        <v>2009</v>
      </c>
      <c r="C1372" s="38" t="s">
        <v>279</v>
      </c>
      <c r="D1372" s="38" t="s">
        <v>4</v>
      </c>
      <c r="E1372" s="38" t="s">
        <v>50</v>
      </c>
      <c r="F1372" s="38">
        <v>701</v>
      </c>
    </row>
    <row r="1373" spans="1:6">
      <c r="A1373" s="10" t="str">
        <f t="shared" si="23"/>
        <v>2009Non-hodgkin lymphoma - C82–C85 FemaleAllEthNumber</v>
      </c>
      <c r="B1373" s="10">
        <v>2009</v>
      </c>
      <c r="C1373" s="38" t="s">
        <v>279</v>
      </c>
      <c r="D1373" s="38" t="s">
        <v>0</v>
      </c>
      <c r="E1373" s="38" t="s">
        <v>32</v>
      </c>
      <c r="F1373" s="38">
        <v>328</v>
      </c>
    </row>
    <row r="1374" spans="1:6">
      <c r="A1374" s="10" t="str">
        <f t="shared" si="23"/>
        <v>2009Non-hodgkin lymphoma - C82–C85 FemaleMāoriNumber</v>
      </c>
      <c r="B1374" s="10">
        <v>2009</v>
      </c>
      <c r="C1374" s="38" t="s">
        <v>279</v>
      </c>
      <c r="D1374" s="38" t="s">
        <v>0</v>
      </c>
      <c r="E1374" s="38" t="s">
        <v>49</v>
      </c>
      <c r="F1374" s="38">
        <v>27</v>
      </c>
    </row>
    <row r="1375" spans="1:6">
      <c r="A1375" s="10" t="str">
        <f t="shared" si="23"/>
        <v>2009Non-hodgkin lymphoma - C82–C85 FemaleNon-MāoriNumber</v>
      </c>
      <c r="B1375" s="10">
        <v>2009</v>
      </c>
      <c r="C1375" s="38" t="s">
        <v>279</v>
      </c>
      <c r="D1375" s="38" t="s">
        <v>0</v>
      </c>
      <c r="E1375" s="38" t="s">
        <v>50</v>
      </c>
      <c r="F1375" s="38">
        <v>301</v>
      </c>
    </row>
    <row r="1376" spans="1:6">
      <c r="A1376" s="10" t="str">
        <f t="shared" si="23"/>
        <v>2009Non-hodgkin lymphoma - C82–C85 MaleAllEthNumber</v>
      </c>
      <c r="B1376" s="10">
        <v>2009</v>
      </c>
      <c r="C1376" s="38" t="s">
        <v>279</v>
      </c>
      <c r="D1376" s="38" t="s">
        <v>1</v>
      </c>
      <c r="E1376" s="38" t="s">
        <v>32</v>
      </c>
      <c r="F1376" s="38">
        <v>439</v>
      </c>
    </row>
    <row r="1377" spans="1:6">
      <c r="A1377" s="10" t="str">
        <f t="shared" si="23"/>
        <v>2009Non-hodgkin lymphoma - C82–C85 MaleMāoriNumber</v>
      </c>
      <c r="B1377" s="10">
        <v>2009</v>
      </c>
      <c r="C1377" s="38" t="s">
        <v>279</v>
      </c>
      <c r="D1377" s="38" t="s">
        <v>1</v>
      </c>
      <c r="E1377" s="38" t="s">
        <v>49</v>
      </c>
      <c r="F1377" s="38">
        <v>39</v>
      </c>
    </row>
    <row r="1378" spans="1:6">
      <c r="A1378" s="10" t="str">
        <f t="shared" si="23"/>
        <v>2009Non-hodgkin lymphoma - C82–C85 MaleNon-MāoriNumber</v>
      </c>
      <c r="B1378" s="10">
        <v>2009</v>
      </c>
      <c r="C1378" s="38" t="s">
        <v>279</v>
      </c>
      <c r="D1378" s="38" t="s">
        <v>1</v>
      </c>
      <c r="E1378" s="38" t="s">
        <v>50</v>
      </c>
      <c r="F1378" s="38">
        <v>400</v>
      </c>
    </row>
    <row r="1379" spans="1:6">
      <c r="A1379" s="10" t="str">
        <f t="shared" si="23"/>
        <v>2010Non-hodgkin lymphoma - C82–C85 AllSexAllEthNumber</v>
      </c>
      <c r="B1379" s="10">
        <v>2010</v>
      </c>
      <c r="C1379" s="38" t="s">
        <v>279</v>
      </c>
      <c r="D1379" s="38" t="s">
        <v>4</v>
      </c>
      <c r="E1379" s="38" t="s">
        <v>32</v>
      </c>
      <c r="F1379" s="38">
        <v>772</v>
      </c>
    </row>
    <row r="1380" spans="1:6">
      <c r="A1380" s="10" t="str">
        <f t="shared" si="23"/>
        <v>2010Non-hodgkin lymphoma - C82–C85 AllSexMāoriNumber</v>
      </c>
      <c r="B1380" s="10">
        <v>2010</v>
      </c>
      <c r="C1380" s="38" t="s">
        <v>279</v>
      </c>
      <c r="D1380" s="38" t="s">
        <v>4</v>
      </c>
      <c r="E1380" s="38" t="s">
        <v>49</v>
      </c>
      <c r="F1380" s="38">
        <v>52</v>
      </c>
    </row>
    <row r="1381" spans="1:6">
      <c r="A1381" s="10" t="str">
        <f t="shared" si="23"/>
        <v>2010Non-hodgkin lymphoma - C82–C85 AllSexNon-MāoriNumber</v>
      </c>
      <c r="B1381" s="10">
        <v>2010</v>
      </c>
      <c r="C1381" s="38" t="s">
        <v>279</v>
      </c>
      <c r="D1381" s="38" t="s">
        <v>4</v>
      </c>
      <c r="E1381" s="38" t="s">
        <v>50</v>
      </c>
      <c r="F1381" s="38">
        <v>720</v>
      </c>
    </row>
    <row r="1382" spans="1:6">
      <c r="A1382" s="10" t="str">
        <f t="shared" si="23"/>
        <v>2010Non-hodgkin lymphoma - C82–C85 FemaleAllEthNumber</v>
      </c>
      <c r="B1382" s="10">
        <v>2010</v>
      </c>
      <c r="C1382" s="38" t="s">
        <v>279</v>
      </c>
      <c r="D1382" s="38" t="s">
        <v>0</v>
      </c>
      <c r="E1382" s="38" t="s">
        <v>32</v>
      </c>
      <c r="F1382" s="38">
        <v>336</v>
      </c>
    </row>
    <row r="1383" spans="1:6">
      <c r="A1383" s="10" t="str">
        <f t="shared" si="23"/>
        <v>2010Non-hodgkin lymphoma - C82–C85 FemaleMāoriNumber</v>
      </c>
      <c r="B1383" s="10">
        <v>2010</v>
      </c>
      <c r="C1383" s="38" t="s">
        <v>279</v>
      </c>
      <c r="D1383" s="38" t="s">
        <v>0</v>
      </c>
      <c r="E1383" s="38" t="s">
        <v>49</v>
      </c>
      <c r="F1383" s="38">
        <v>21</v>
      </c>
    </row>
    <row r="1384" spans="1:6">
      <c r="A1384" s="10" t="str">
        <f t="shared" si="23"/>
        <v>2010Non-hodgkin lymphoma - C82–C85 FemaleNon-MāoriNumber</v>
      </c>
      <c r="B1384" s="10">
        <v>2010</v>
      </c>
      <c r="C1384" s="38" t="s">
        <v>279</v>
      </c>
      <c r="D1384" s="38" t="s">
        <v>0</v>
      </c>
      <c r="E1384" s="38" t="s">
        <v>50</v>
      </c>
      <c r="F1384" s="38">
        <v>315</v>
      </c>
    </row>
    <row r="1385" spans="1:6">
      <c r="A1385" s="10" t="str">
        <f t="shared" si="23"/>
        <v>2010Non-hodgkin lymphoma - C82–C85 MaleAllEthNumber</v>
      </c>
      <c r="B1385" s="10">
        <v>2010</v>
      </c>
      <c r="C1385" s="38" t="s">
        <v>279</v>
      </c>
      <c r="D1385" s="38" t="s">
        <v>1</v>
      </c>
      <c r="E1385" s="38" t="s">
        <v>32</v>
      </c>
      <c r="F1385" s="38">
        <v>436</v>
      </c>
    </row>
    <row r="1386" spans="1:6">
      <c r="A1386" s="10" t="str">
        <f t="shared" si="23"/>
        <v>2010Non-hodgkin lymphoma - C82–C85 MaleMāoriNumber</v>
      </c>
      <c r="B1386" s="10">
        <v>2010</v>
      </c>
      <c r="C1386" s="38" t="s">
        <v>279</v>
      </c>
      <c r="D1386" s="38" t="s">
        <v>1</v>
      </c>
      <c r="E1386" s="38" t="s">
        <v>49</v>
      </c>
      <c r="F1386" s="38">
        <v>31</v>
      </c>
    </row>
    <row r="1387" spans="1:6">
      <c r="A1387" s="10" t="str">
        <f t="shared" si="23"/>
        <v>2010Non-hodgkin lymphoma - C82–C85 MaleNon-MāoriNumber</v>
      </c>
      <c r="B1387" s="10">
        <v>2010</v>
      </c>
      <c r="C1387" s="38" t="s">
        <v>279</v>
      </c>
      <c r="D1387" s="38" t="s">
        <v>1</v>
      </c>
      <c r="E1387" s="38" t="s">
        <v>50</v>
      </c>
      <c r="F1387" s="38">
        <v>405</v>
      </c>
    </row>
    <row r="1388" spans="1:6">
      <c r="A1388" s="10" t="str">
        <f t="shared" si="23"/>
        <v>2011Non-hodgkin lymphoma - C82–C85 AllSexAllEthNumber</v>
      </c>
      <c r="B1388" s="10">
        <v>2011</v>
      </c>
      <c r="C1388" s="38" t="s">
        <v>279</v>
      </c>
      <c r="D1388" s="38" t="s">
        <v>4</v>
      </c>
      <c r="E1388" s="38" t="s">
        <v>32</v>
      </c>
      <c r="F1388" s="38">
        <v>727</v>
      </c>
    </row>
    <row r="1389" spans="1:6">
      <c r="A1389" s="10" t="str">
        <f t="shared" si="23"/>
        <v>2011Non-hodgkin lymphoma - C82–C85 AllSexMāoriNumber</v>
      </c>
      <c r="B1389" s="10">
        <v>2011</v>
      </c>
      <c r="C1389" s="38" t="s">
        <v>279</v>
      </c>
      <c r="D1389" s="38" t="s">
        <v>4</v>
      </c>
      <c r="E1389" s="38" t="s">
        <v>49</v>
      </c>
      <c r="F1389" s="38">
        <v>61</v>
      </c>
    </row>
    <row r="1390" spans="1:6">
      <c r="A1390" s="10" t="str">
        <f t="shared" si="23"/>
        <v>2011Non-hodgkin lymphoma - C82–C85 AllSexNon-MāoriNumber</v>
      </c>
      <c r="B1390" s="10">
        <v>2011</v>
      </c>
      <c r="C1390" s="38" t="s">
        <v>279</v>
      </c>
      <c r="D1390" s="38" t="s">
        <v>4</v>
      </c>
      <c r="E1390" s="38" t="s">
        <v>50</v>
      </c>
      <c r="F1390" s="38">
        <v>666</v>
      </c>
    </row>
    <row r="1391" spans="1:6">
      <c r="A1391" s="10" t="str">
        <f t="shared" si="23"/>
        <v>2011Non-hodgkin lymphoma - C82–C85 FemaleAllEthNumber</v>
      </c>
      <c r="B1391" s="10">
        <v>2011</v>
      </c>
      <c r="C1391" s="38" t="s">
        <v>279</v>
      </c>
      <c r="D1391" s="38" t="s">
        <v>0</v>
      </c>
      <c r="E1391" s="38" t="s">
        <v>32</v>
      </c>
      <c r="F1391" s="38">
        <v>349</v>
      </c>
    </row>
    <row r="1392" spans="1:6">
      <c r="A1392" s="10" t="str">
        <f t="shared" si="23"/>
        <v>2011Non-hodgkin lymphoma - C82–C85 FemaleMāoriNumber</v>
      </c>
      <c r="B1392" s="10">
        <v>2011</v>
      </c>
      <c r="C1392" s="38" t="s">
        <v>279</v>
      </c>
      <c r="D1392" s="38" t="s">
        <v>0</v>
      </c>
      <c r="E1392" s="38" t="s">
        <v>49</v>
      </c>
      <c r="F1392" s="38">
        <v>26</v>
      </c>
    </row>
    <row r="1393" spans="1:6">
      <c r="A1393" s="10" t="str">
        <f t="shared" si="23"/>
        <v>2011Non-hodgkin lymphoma - C82–C85 FemaleNon-MāoriNumber</v>
      </c>
      <c r="B1393" s="10">
        <v>2011</v>
      </c>
      <c r="C1393" s="38" t="s">
        <v>279</v>
      </c>
      <c r="D1393" s="38" t="s">
        <v>0</v>
      </c>
      <c r="E1393" s="38" t="s">
        <v>50</v>
      </c>
      <c r="F1393" s="38">
        <v>323</v>
      </c>
    </row>
    <row r="1394" spans="1:6">
      <c r="A1394" s="10" t="str">
        <f t="shared" si="23"/>
        <v>2011Non-hodgkin lymphoma - C82–C85 MaleAllEthNumber</v>
      </c>
      <c r="B1394" s="10">
        <v>2011</v>
      </c>
      <c r="C1394" s="38" t="s">
        <v>279</v>
      </c>
      <c r="D1394" s="38" t="s">
        <v>1</v>
      </c>
      <c r="E1394" s="38" t="s">
        <v>32</v>
      </c>
      <c r="F1394" s="38">
        <v>378</v>
      </c>
    </row>
    <row r="1395" spans="1:6">
      <c r="A1395" s="10" t="str">
        <f t="shared" si="23"/>
        <v>2011Non-hodgkin lymphoma - C82–C85 MaleMāoriNumber</v>
      </c>
      <c r="B1395" s="10">
        <v>2011</v>
      </c>
      <c r="C1395" s="38" t="s">
        <v>279</v>
      </c>
      <c r="D1395" s="38" t="s">
        <v>1</v>
      </c>
      <c r="E1395" s="38" t="s">
        <v>49</v>
      </c>
      <c r="F1395" s="38">
        <v>35</v>
      </c>
    </row>
    <row r="1396" spans="1:6">
      <c r="A1396" s="10" t="str">
        <f t="shared" si="23"/>
        <v>2011Non-hodgkin lymphoma - C82–C85 MaleNon-MāoriNumber</v>
      </c>
      <c r="B1396" s="10">
        <v>2011</v>
      </c>
      <c r="C1396" s="38" t="s">
        <v>279</v>
      </c>
      <c r="D1396" s="38" t="s">
        <v>1</v>
      </c>
      <c r="E1396" s="38" t="s">
        <v>50</v>
      </c>
      <c r="F1396" s="38">
        <v>343</v>
      </c>
    </row>
    <row r="1397" spans="1:6">
      <c r="A1397" s="10" t="str">
        <f t="shared" si="23"/>
        <v>2012Non-hodgkin lymphoma - C82–C85 AllSexAllEthNumber</v>
      </c>
      <c r="B1397" s="10">
        <v>2012</v>
      </c>
      <c r="C1397" s="38" t="s">
        <v>279</v>
      </c>
      <c r="D1397" s="38" t="s">
        <v>4</v>
      </c>
      <c r="E1397" s="38" t="s">
        <v>32</v>
      </c>
      <c r="F1397" s="38">
        <v>740</v>
      </c>
    </row>
    <row r="1398" spans="1:6">
      <c r="A1398" s="10" t="str">
        <f t="shared" si="23"/>
        <v>2012Non-hodgkin lymphoma - C82–C85 AllSexMāoriNumber</v>
      </c>
      <c r="B1398" s="10">
        <v>2012</v>
      </c>
      <c r="C1398" s="38" t="s">
        <v>279</v>
      </c>
      <c r="D1398" s="38" t="s">
        <v>4</v>
      </c>
      <c r="E1398" s="38" t="s">
        <v>49</v>
      </c>
      <c r="F1398" s="38">
        <v>59</v>
      </c>
    </row>
    <row r="1399" spans="1:6">
      <c r="A1399" s="10" t="str">
        <f t="shared" si="23"/>
        <v>2012Non-hodgkin lymphoma - C82–C85 AllSexNon-MāoriNumber</v>
      </c>
      <c r="B1399" s="10">
        <v>2012</v>
      </c>
      <c r="C1399" s="38" t="s">
        <v>279</v>
      </c>
      <c r="D1399" s="38" t="s">
        <v>4</v>
      </c>
      <c r="E1399" s="38" t="s">
        <v>50</v>
      </c>
      <c r="F1399" s="38">
        <v>681</v>
      </c>
    </row>
    <row r="1400" spans="1:6">
      <c r="A1400" s="10" t="str">
        <f t="shared" si="23"/>
        <v>2012Non-hodgkin lymphoma - C82–C85 FemaleAllEthNumber</v>
      </c>
      <c r="B1400" s="10">
        <v>2012</v>
      </c>
      <c r="C1400" s="38" t="s">
        <v>279</v>
      </c>
      <c r="D1400" s="38" t="s">
        <v>0</v>
      </c>
      <c r="E1400" s="38" t="s">
        <v>32</v>
      </c>
      <c r="F1400" s="38">
        <v>309</v>
      </c>
    </row>
    <row r="1401" spans="1:6">
      <c r="A1401" s="10" t="str">
        <f t="shared" si="23"/>
        <v>2012Non-hodgkin lymphoma - C82–C85 FemaleMāoriNumber</v>
      </c>
      <c r="B1401" s="10">
        <v>2012</v>
      </c>
      <c r="C1401" s="38" t="s">
        <v>279</v>
      </c>
      <c r="D1401" s="38" t="s">
        <v>0</v>
      </c>
      <c r="E1401" s="38" t="s">
        <v>49</v>
      </c>
      <c r="F1401" s="38">
        <v>30</v>
      </c>
    </row>
    <row r="1402" spans="1:6">
      <c r="A1402" s="10" t="str">
        <f t="shared" si="23"/>
        <v>2012Non-hodgkin lymphoma - C82–C85 FemaleNon-MāoriNumber</v>
      </c>
      <c r="B1402" s="10">
        <v>2012</v>
      </c>
      <c r="C1402" s="38" t="s">
        <v>279</v>
      </c>
      <c r="D1402" s="38" t="s">
        <v>0</v>
      </c>
      <c r="E1402" s="38" t="s">
        <v>50</v>
      </c>
      <c r="F1402" s="38">
        <v>279</v>
      </c>
    </row>
    <row r="1403" spans="1:6">
      <c r="A1403" s="10" t="str">
        <f t="shared" si="23"/>
        <v>2012Non-hodgkin lymphoma - C82–C85 MaleAllEthNumber</v>
      </c>
      <c r="B1403" s="10">
        <v>2012</v>
      </c>
      <c r="C1403" s="38" t="s">
        <v>279</v>
      </c>
      <c r="D1403" s="38" t="s">
        <v>1</v>
      </c>
      <c r="E1403" s="38" t="s">
        <v>32</v>
      </c>
      <c r="F1403" s="38">
        <v>431</v>
      </c>
    </row>
    <row r="1404" spans="1:6">
      <c r="A1404" s="10" t="str">
        <f t="shared" si="23"/>
        <v>2012Non-hodgkin lymphoma - C82–C85 MaleMāoriNumber</v>
      </c>
      <c r="B1404" s="10">
        <v>2012</v>
      </c>
      <c r="C1404" s="38" t="s">
        <v>279</v>
      </c>
      <c r="D1404" s="38" t="s">
        <v>1</v>
      </c>
      <c r="E1404" s="38" t="s">
        <v>49</v>
      </c>
      <c r="F1404" s="38">
        <v>29</v>
      </c>
    </row>
    <row r="1405" spans="1:6">
      <c r="A1405" s="10" t="str">
        <f t="shared" si="23"/>
        <v>2012Non-hodgkin lymphoma - C82–C85 MaleNon-MāoriNumber</v>
      </c>
      <c r="B1405" s="10">
        <v>2012</v>
      </c>
      <c r="C1405" s="38" t="s">
        <v>279</v>
      </c>
      <c r="D1405" s="38" t="s">
        <v>1</v>
      </c>
      <c r="E1405" s="38" t="s">
        <v>50</v>
      </c>
      <c r="F1405" s="38">
        <v>402</v>
      </c>
    </row>
    <row r="1406" spans="1:6">
      <c r="A1406" s="10" t="str">
        <f t="shared" si="23"/>
        <v>2013Non-hodgkin lymphoma - C82–C85 AllSexAllEthNumber</v>
      </c>
      <c r="B1406" s="10">
        <v>2013</v>
      </c>
      <c r="C1406" s="38" t="s">
        <v>279</v>
      </c>
      <c r="D1406" s="38" t="s">
        <v>4</v>
      </c>
      <c r="E1406" s="38" t="s">
        <v>32</v>
      </c>
      <c r="F1406" s="38">
        <v>781</v>
      </c>
    </row>
    <row r="1407" spans="1:6">
      <c r="A1407" s="10" t="str">
        <f t="shared" si="23"/>
        <v>2013Non-hodgkin lymphoma - C82–C85 AllSexMāoriNumber</v>
      </c>
      <c r="B1407" s="10">
        <v>2013</v>
      </c>
      <c r="C1407" s="38" t="s">
        <v>279</v>
      </c>
      <c r="D1407" s="38" t="s">
        <v>4</v>
      </c>
      <c r="E1407" s="38" t="s">
        <v>49</v>
      </c>
      <c r="F1407" s="38">
        <v>49</v>
      </c>
    </row>
    <row r="1408" spans="1:6">
      <c r="A1408" s="10" t="str">
        <f t="shared" si="23"/>
        <v>2013Non-hodgkin lymphoma - C82–C85 AllSexNon-MāoriNumber</v>
      </c>
      <c r="B1408" s="10">
        <v>2013</v>
      </c>
      <c r="C1408" s="38" t="s">
        <v>279</v>
      </c>
      <c r="D1408" s="38" t="s">
        <v>4</v>
      </c>
      <c r="E1408" s="38" t="s">
        <v>50</v>
      </c>
      <c r="F1408" s="38">
        <v>732</v>
      </c>
    </row>
    <row r="1409" spans="1:6">
      <c r="A1409" s="10" t="str">
        <f t="shared" si="23"/>
        <v>2013Non-hodgkin lymphoma - C82–C85 FemaleAllEthNumber</v>
      </c>
      <c r="B1409" s="10">
        <v>2013</v>
      </c>
      <c r="C1409" s="38" t="s">
        <v>279</v>
      </c>
      <c r="D1409" s="38" t="s">
        <v>0</v>
      </c>
      <c r="E1409" s="38" t="s">
        <v>32</v>
      </c>
      <c r="F1409" s="38">
        <v>324</v>
      </c>
    </row>
    <row r="1410" spans="1:6">
      <c r="A1410" s="10" t="str">
        <f t="shared" si="23"/>
        <v>2013Non-hodgkin lymphoma - C82–C85 FemaleMāoriNumber</v>
      </c>
      <c r="B1410" s="10">
        <v>2013</v>
      </c>
      <c r="C1410" s="38" t="s">
        <v>279</v>
      </c>
      <c r="D1410" s="38" t="s">
        <v>0</v>
      </c>
      <c r="E1410" s="38" t="s">
        <v>49</v>
      </c>
      <c r="F1410" s="38">
        <v>17</v>
      </c>
    </row>
    <row r="1411" spans="1:6">
      <c r="A1411" s="10" t="str">
        <f t="shared" si="23"/>
        <v>2013Non-hodgkin lymphoma - C82–C85 FemaleNon-MāoriNumber</v>
      </c>
      <c r="B1411" s="10">
        <v>2013</v>
      </c>
      <c r="C1411" s="38" t="s">
        <v>279</v>
      </c>
      <c r="D1411" s="38" t="s">
        <v>0</v>
      </c>
      <c r="E1411" s="38" t="s">
        <v>50</v>
      </c>
      <c r="F1411" s="38">
        <v>307</v>
      </c>
    </row>
    <row r="1412" spans="1:6">
      <c r="A1412" s="10" t="str">
        <f t="shared" si="23"/>
        <v>2013Non-hodgkin lymphoma - C82–C85 MaleAllEthNumber</v>
      </c>
      <c r="B1412" s="10">
        <v>2013</v>
      </c>
      <c r="C1412" s="38" t="s">
        <v>279</v>
      </c>
      <c r="D1412" s="38" t="s">
        <v>1</v>
      </c>
      <c r="E1412" s="38" t="s">
        <v>32</v>
      </c>
      <c r="F1412" s="38">
        <v>457</v>
      </c>
    </row>
    <row r="1413" spans="1:6">
      <c r="A1413" s="10" t="str">
        <f t="shared" si="23"/>
        <v>2013Non-hodgkin lymphoma - C82–C85 MaleMāoriNumber</v>
      </c>
      <c r="B1413" s="10">
        <v>2013</v>
      </c>
      <c r="C1413" s="38" t="s">
        <v>279</v>
      </c>
      <c r="D1413" s="38" t="s">
        <v>1</v>
      </c>
      <c r="E1413" s="38" t="s">
        <v>49</v>
      </c>
      <c r="F1413" s="38">
        <v>32</v>
      </c>
    </row>
    <row r="1414" spans="1:6">
      <c r="A1414" s="10" t="str">
        <f t="shared" si="23"/>
        <v>2013Non-hodgkin lymphoma - C82–C85 MaleNon-MāoriNumber</v>
      </c>
      <c r="B1414" s="10">
        <v>2013</v>
      </c>
      <c r="C1414" s="38" t="s">
        <v>279</v>
      </c>
      <c r="D1414" s="38" t="s">
        <v>1</v>
      </c>
      <c r="E1414" s="38" t="s">
        <v>50</v>
      </c>
      <c r="F1414" s="38">
        <v>425</v>
      </c>
    </row>
    <row r="1415" spans="1:6">
      <c r="A1415" s="10" t="str">
        <f t="shared" si="23"/>
        <v>2004Pancreas - C25 AllSexAllEthNumber</v>
      </c>
      <c r="B1415" s="10">
        <v>2004</v>
      </c>
      <c r="C1415" s="38" t="s">
        <v>280</v>
      </c>
      <c r="D1415" s="38" t="s">
        <v>4</v>
      </c>
      <c r="E1415" s="38" t="s">
        <v>32</v>
      </c>
      <c r="F1415" s="38">
        <v>365</v>
      </c>
    </row>
    <row r="1416" spans="1:6">
      <c r="A1416" s="10" t="str">
        <f t="shared" si="23"/>
        <v>2004Pancreas - C25 AllSexMāoriNumber</v>
      </c>
      <c r="B1416" s="10">
        <v>2004</v>
      </c>
      <c r="C1416" s="38" t="s">
        <v>280</v>
      </c>
      <c r="D1416" s="38" t="s">
        <v>4</v>
      </c>
      <c r="E1416" s="38" t="s">
        <v>49</v>
      </c>
      <c r="F1416" s="38">
        <v>41</v>
      </c>
    </row>
    <row r="1417" spans="1:6">
      <c r="A1417" s="10" t="str">
        <f t="shared" si="23"/>
        <v>2004Pancreas - C25 AllSexNon-MāoriNumber</v>
      </c>
      <c r="B1417" s="10">
        <v>2004</v>
      </c>
      <c r="C1417" s="38" t="s">
        <v>280</v>
      </c>
      <c r="D1417" s="38" t="s">
        <v>4</v>
      </c>
      <c r="E1417" s="38" t="s">
        <v>50</v>
      </c>
      <c r="F1417" s="38">
        <v>324</v>
      </c>
    </row>
    <row r="1418" spans="1:6">
      <c r="A1418" s="10" t="str">
        <f t="shared" si="23"/>
        <v>2004Pancreas - C25 FemaleAllEthNumber</v>
      </c>
      <c r="B1418" s="10">
        <v>2004</v>
      </c>
      <c r="C1418" s="38" t="s">
        <v>280</v>
      </c>
      <c r="D1418" s="38" t="s">
        <v>0</v>
      </c>
      <c r="E1418" s="38" t="s">
        <v>32</v>
      </c>
      <c r="F1418" s="38">
        <v>187</v>
      </c>
    </row>
    <row r="1419" spans="1:6">
      <c r="A1419" s="10" t="str">
        <f t="shared" si="23"/>
        <v>2004Pancreas - C25 FemaleMāoriNumber</v>
      </c>
      <c r="B1419" s="10">
        <v>2004</v>
      </c>
      <c r="C1419" s="38" t="s">
        <v>280</v>
      </c>
      <c r="D1419" s="38" t="s">
        <v>0</v>
      </c>
      <c r="E1419" s="38" t="s">
        <v>49</v>
      </c>
      <c r="F1419" s="38">
        <v>21</v>
      </c>
    </row>
    <row r="1420" spans="1:6">
      <c r="A1420" s="10" t="str">
        <f t="shared" si="23"/>
        <v>2004Pancreas - C25 FemaleNon-MāoriNumber</v>
      </c>
      <c r="B1420" s="10">
        <v>2004</v>
      </c>
      <c r="C1420" s="38" t="s">
        <v>280</v>
      </c>
      <c r="D1420" s="38" t="s">
        <v>0</v>
      </c>
      <c r="E1420" s="38" t="s">
        <v>50</v>
      </c>
      <c r="F1420" s="38">
        <v>166</v>
      </c>
    </row>
    <row r="1421" spans="1:6">
      <c r="A1421" s="10" t="str">
        <f t="shared" si="23"/>
        <v>2004Pancreas - C25 MaleAllEthNumber</v>
      </c>
      <c r="B1421" s="10">
        <v>2004</v>
      </c>
      <c r="C1421" s="38" t="s">
        <v>280</v>
      </c>
      <c r="D1421" s="38" t="s">
        <v>1</v>
      </c>
      <c r="E1421" s="38" t="s">
        <v>32</v>
      </c>
      <c r="F1421" s="38">
        <v>178</v>
      </c>
    </row>
    <row r="1422" spans="1:6">
      <c r="A1422" s="10" t="str">
        <f t="shared" si="23"/>
        <v>2004Pancreas - C25 MaleMāoriNumber</v>
      </c>
      <c r="B1422" s="10">
        <v>2004</v>
      </c>
      <c r="C1422" s="38" t="s">
        <v>280</v>
      </c>
      <c r="D1422" s="38" t="s">
        <v>1</v>
      </c>
      <c r="E1422" s="38" t="s">
        <v>49</v>
      </c>
      <c r="F1422" s="38">
        <v>20</v>
      </c>
    </row>
    <row r="1423" spans="1:6">
      <c r="A1423" s="10" t="str">
        <f t="shared" si="23"/>
        <v>2004Pancreas - C25 MaleNon-MāoriNumber</v>
      </c>
      <c r="B1423" s="10">
        <v>2004</v>
      </c>
      <c r="C1423" s="38" t="s">
        <v>280</v>
      </c>
      <c r="D1423" s="38" t="s">
        <v>1</v>
      </c>
      <c r="E1423" s="38" t="s">
        <v>50</v>
      </c>
      <c r="F1423" s="38">
        <v>158</v>
      </c>
    </row>
    <row r="1424" spans="1:6">
      <c r="A1424" s="10" t="str">
        <f t="shared" si="23"/>
        <v>2005Pancreas - C25 AllSexAllEthNumber</v>
      </c>
      <c r="B1424" s="10">
        <v>2005</v>
      </c>
      <c r="C1424" s="38" t="s">
        <v>280</v>
      </c>
      <c r="D1424" s="38" t="s">
        <v>4</v>
      </c>
      <c r="E1424" s="38" t="s">
        <v>32</v>
      </c>
      <c r="F1424" s="38">
        <v>408</v>
      </c>
    </row>
    <row r="1425" spans="1:6">
      <c r="A1425" s="10" t="str">
        <f t="shared" si="23"/>
        <v>2005Pancreas - C25 AllSexMāoriNumber</v>
      </c>
      <c r="B1425" s="10">
        <v>2005</v>
      </c>
      <c r="C1425" s="38" t="s">
        <v>280</v>
      </c>
      <c r="D1425" s="38" t="s">
        <v>4</v>
      </c>
      <c r="E1425" s="38" t="s">
        <v>49</v>
      </c>
      <c r="F1425" s="38">
        <v>51</v>
      </c>
    </row>
    <row r="1426" spans="1:6">
      <c r="A1426" s="10" t="str">
        <f t="shared" ref="A1426:A1489" si="24">B1426&amp;C1426&amp;D1426&amp;E1426&amp;$F$784</f>
        <v>2005Pancreas - C25 AllSexNon-MāoriNumber</v>
      </c>
      <c r="B1426" s="10">
        <v>2005</v>
      </c>
      <c r="C1426" s="38" t="s">
        <v>280</v>
      </c>
      <c r="D1426" s="38" t="s">
        <v>4</v>
      </c>
      <c r="E1426" s="38" t="s">
        <v>50</v>
      </c>
      <c r="F1426" s="38">
        <v>357</v>
      </c>
    </row>
    <row r="1427" spans="1:6">
      <c r="A1427" s="10" t="str">
        <f t="shared" si="24"/>
        <v>2005Pancreas - C25 FemaleAllEthNumber</v>
      </c>
      <c r="B1427" s="10">
        <v>2005</v>
      </c>
      <c r="C1427" s="38" t="s">
        <v>280</v>
      </c>
      <c r="D1427" s="38" t="s">
        <v>0</v>
      </c>
      <c r="E1427" s="38" t="s">
        <v>32</v>
      </c>
      <c r="F1427" s="38">
        <v>210</v>
      </c>
    </row>
    <row r="1428" spans="1:6">
      <c r="A1428" s="10" t="str">
        <f t="shared" si="24"/>
        <v>2005Pancreas - C25 FemaleMāoriNumber</v>
      </c>
      <c r="B1428" s="10">
        <v>2005</v>
      </c>
      <c r="C1428" s="38" t="s">
        <v>280</v>
      </c>
      <c r="D1428" s="38" t="s">
        <v>0</v>
      </c>
      <c r="E1428" s="38" t="s">
        <v>49</v>
      </c>
      <c r="F1428" s="38">
        <v>30</v>
      </c>
    </row>
    <row r="1429" spans="1:6">
      <c r="A1429" s="10" t="str">
        <f t="shared" si="24"/>
        <v>2005Pancreas - C25 FemaleNon-MāoriNumber</v>
      </c>
      <c r="B1429" s="10">
        <v>2005</v>
      </c>
      <c r="C1429" s="38" t="s">
        <v>280</v>
      </c>
      <c r="D1429" s="38" t="s">
        <v>0</v>
      </c>
      <c r="E1429" s="38" t="s">
        <v>50</v>
      </c>
      <c r="F1429" s="38">
        <v>180</v>
      </c>
    </row>
    <row r="1430" spans="1:6">
      <c r="A1430" s="10" t="str">
        <f t="shared" si="24"/>
        <v>2005Pancreas - C25 MaleAllEthNumber</v>
      </c>
      <c r="B1430" s="10">
        <v>2005</v>
      </c>
      <c r="C1430" s="38" t="s">
        <v>280</v>
      </c>
      <c r="D1430" s="38" t="s">
        <v>1</v>
      </c>
      <c r="E1430" s="38" t="s">
        <v>32</v>
      </c>
      <c r="F1430" s="38">
        <v>198</v>
      </c>
    </row>
    <row r="1431" spans="1:6">
      <c r="A1431" s="10" t="str">
        <f t="shared" si="24"/>
        <v>2005Pancreas - C25 MaleMāoriNumber</v>
      </c>
      <c r="B1431" s="10">
        <v>2005</v>
      </c>
      <c r="C1431" s="38" t="s">
        <v>280</v>
      </c>
      <c r="D1431" s="38" t="s">
        <v>1</v>
      </c>
      <c r="E1431" s="38" t="s">
        <v>49</v>
      </c>
      <c r="F1431" s="38">
        <v>21</v>
      </c>
    </row>
    <row r="1432" spans="1:6">
      <c r="A1432" s="10" t="str">
        <f t="shared" si="24"/>
        <v>2005Pancreas - C25 MaleNon-MāoriNumber</v>
      </c>
      <c r="B1432" s="10">
        <v>2005</v>
      </c>
      <c r="C1432" s="38" t="s">
        <v>280</v>
      </c>
      <c r="D1432" s="38" t="s">
        <v>1</v>
      </c>
      <c r="E1432" s="38" t="s">
        <v>50</v>
      </c>
      <c r="F1432" s="38">
        <v>177</v>
      </c>
    </row>
    <row r="1433" spans="1:6">
      <c r="A1433" s="10" t="str">
        <f t="shared" si="24"/>
        <v>2006Pancreas - C25 AllSexAllEthNumber</v>
      </c>
      <c r="B1433" s="10">
        <v>2006</v>
      </c>
      <c r="C1433" s="38" t="s">
        <v>280</v>
      </c>
      <c r="D1433" s="38" t="s">
        <v>4</v>
      </c>
      <c r="E1433" s="38" t="s">
        <v>32</v>
      </c>
      <c r="F1433" s="38">
        <v>393</v>
      </c>
    </row>
    <row r="1434" spans="1:6">
      <c r="A1434" s="10" t="str">
        <f t="shared" si="24"/>
        <v>2006Pancreas - C25 AllSexMāoriNumber</v>
      </c>
      <c r="B1434" s="10">
        <v>2006</v>
      </c>
      <c r="C1434" s="38" t="s">
        <v>280</v>
      </c>
      <c r="D1434" s="38" t="s">
        <v>4</v>
      </c>
      <c r="E1434" s="38" t="s">
        <v>49</v>
      </c>
      <c r="F1434" s="38">
        <v>38</v>
      </c>
    </row>
    <row r="1435" spans="1:6">
      <c r="A1435" s="10" t="str">
        <f t="shared" si="24"/>
        <v>2006Pancreas - C25 AllSexNon-MāoriNumber</v>
      </c>
      <c r="B1435" s="10">
        <v>2006</v>
      </c>
      <c r="C1435" s="38" t="s">
        <v>280</v>
      </c>
      <c r="D1435" s="38" t="s">
        <v>4</v>
      </c>
      <c r="E1435" s="38" t="s">
        <v>50</v>
      </c>
      <c r="F1435" s="38">
        <v>355</v>
      </c>
    </row>
    <row r="1436" spans="1:6">
      <c r="A1436" s="10" t="str">
        <f t="shared" si="24"/>
        <v>2006Pancreas - C25 FemaleAllEthNumber</v>
      </c>
      <c r="B1436" s="10">
        <v>2006</v>
      </c>
      <c r="C1436" s="38" t="s">
        <v>280</v>
      </c>
      <c r="D1436" s="38" t="s">
        <v>0</v>
      </c>
      <c r="E1436" s="38" t="s">
        <v>32</v>
      </c>
      <c r="F1436" s="38">
        <v>216</v>
      </c>
    </row>
    <row r="1437" spans="1:6">
      <c r="A1437" s="10" t="str">
        <f t="shared" si="24"/>
        <v>2006Pancreas - C25 FemaleMāoriNumber</v>
      </c>
      <c r="B1437" s="10">
        <v>2006</v>
      </c>
      <c r="C1437" s="38" t="s">
        <v>280</v>
      </c>
      <c r="D1437" s="38" t="s">
        <v>0</v>
      </c>
      <c r="E1437" s="38" t="s">
        <v>49</v>
      </c>
      <c r="F1437" s="38">
        <v>23</v>
      </c>
    </row>
    <row r="1438" spans="1:6">
      <c r="A1438" s="10" t="str">
        <f t="shared" si="24"/>
        <v>2006Pancreas - C25 FemaleNon-MāoriNumber</v>
      </c>
      <c r="B1438" s="10">
        <v>2006</v>
      </c>
      <c r="C1438" s="38" t="s">
        <v>280</v>
      </c>
      <c r="D1438" s="38" t="s">
        <v>0</v>
      </c>
      <c r="E1438" s="38" t="s">
        <v>50</v>
      </c>
      <c r="F1438" s="38">
        <v>193</v>
      </c>
    </row>
    <row r="1439" spans="1:6">
      <c r="A1439" s="10" t="str">
        <f t="shared" si="24"/>
        <v>2006Pancreas - C25 MaleAllEthNumber</v>
      </c>
      <c r="B1439" s="10">
        <v>2006</v>
      </c>
      <c r="C1439" s="38" t="s">
        <v>280</v>
      </c>
      <c r="D1439" s="38" t="s">
        <v>1</v>
      </c>
      <c r="E1439" s="38" t="s">
        <v>32</v>
      </c>
      <c r="F1439" s="38">
        <v>177</v>
      </c>
    </row>
    <row r="1440" spans="1:6">
      <c r="A1440" s="10" t="str">
        <f t="shared" si="24"/>
        <v>2006Pancreas - C25 MaleMāoriNumber</v>
      </c>
      <c r="B1440" s="10">
        <v>2006</v>
      </c>
      <c r="C1440" s="38" t="s">
        <v>280</v>
      </c>
      <c r="D1440" s="38" t="s">
        <v>1</v>
      </c>
      <c r="E1440" s="38" t="s">
        <v>49</v>
      </c>
      <c r="F1440" s="38">
        <v>15</v>
      </c>
    </row>
    <row r="1441" spans="1:6">
      <c r="A1441" s="10" t="str">
        <f t="shared" si="24"/>
        <v>2006Pancreas - C25 MaleNon-MāoriNumber</v>
      </c>
      <c r="B1441" s="10">
        <v>2006</v>
      </c>
      <c r="C1441" s="38" t="s">
        <v>280</v>
      </c>
      <c r="D1441" s="38" t="s">
        <v>1</v>
      </c>
      <c r="E1441" s="38" t="s">
        <v>50</v>
      </c>
      <c r="F1441" s="38">
        <v>162</v>
      </c>
    </row>
    <row r="1442" spans="1:6">
      <c r="A1442" s="10" t="str">
        <f t="shared" si="24"/>
        <v>2007Pancreas - C25 AllSexAllEthNumber</v>
      </c>
      <c r="B1442" s="10">
        <v>2007</v>
      </c>
      <c r="C1442" s="38" t="s">
        <v>280</v>
      </c>
      <c r="D1442" s="38" t="s">
        <v>4</v>
      </c>
      <c r="E1442" s="38" t="s">
        <v>32</v>
      </c>
      <c r="F1442" s="38">
        <v>421</v>
      </c>
    </row>
    <row r="1443" spans="1:6">
      <c r="A1443" s="10" t="str">
        <f t="shared" si="24"/>
        <v>2007Pancreas - C25 AllSexMāoriNumber</v>
      </c>
      <c r="B1443" s="10">
        <v>2007</v>
      </c>
      <c r="C1443" s="38" t="s">
        <v>280</v>
      </c>
      <c r="D1443" s="38" t="s">
        <v>4</v>
      </c>
      <c r="E1443" s="38" t="s">
        <v>49</v>
      </c>
      <c r="F1443" s="38">
        <v>36</v>
      </c>
    </row>
    <row r="1444" spans="1:6">
      <c r="A1444" s="10" t="str">
        <f t="shared" si="24"/>
        <v>2007Pancreas - C25 AllSexNon-MāoriNumber</v>
      </c>
      <c r="B1444" s="10">
        <v>2007</v>
      </c>
      <c r="C1444" s="38" t="s">
        <v>280</v>
      </c>
      <c r="D1444" s="38" t="s">
        <v>4</v>
      </c>
      <c r="E1444" s="38" t="s">
        <v>50</v>
      </c>
      <c r="F1444" s="38">
        <v>385</v>
      </c>
    </row>
    <row r="1445" spans="1:6">
      <c r="A1445" s="10" t="str">
        <f t="shared" si="24"/>
        <v>2007Pancreas - C25 FemaleAllEthNumber</v>
      </c>
      <c r="B1445" s="10">
        <v>2007</v>
      </c>
      <c r="C1445" s="38" t="s">
        <v>280</v>
      </c>
      <c r="D1445" s="38" t="s">
        <v>0</v>
      </c>
      <c r="E1445" s="38" t="s">
        <v>32</v>
      </c>
      <c r="F1445" s="38">
        <v>200</v>
      </c>
    </row>
    <row r="1446" spans="1:6">
      <c r="A1446" s="10" t="str">
        <f t="shared" si="24"/>
        <v>2007Pancreas - C25 FemaleMāoriNumber</v>
      </c>
      <c r="B1446" s="10">
        <v>2007</v>
      </c>
      <c r="C1446" s="38" t="s">
        <v>280</v>
      </c>
      <c r="D1446" s="38" t="s">
        <v>0</v>
      </c>
      <c r="E1446" s="38" t="s">
        <v>49</v>
      </c>
      <c r="F1446" s="38">
        <v>16</v>
      </c>
    </row>
    <row r="1447" spans="1:6">
      <c r="A1447" s="10" t="str">
        <f t="shared" si="24"/>
        <v>2007Pancreas - C25 FemaleNon-MāoriNumber</v>
      </c>
      <c r="B1447" s="10">
        <v>2007</v>
      </c>
      <c r="C1447" s="38" t="s">
        <v>280</v>
      </c>
      <c r="D1447" s="38" t="s">
        <v>0</v>
      </c>
      <c r="E1447" s="38" t="s">
        <v>50</v>
      </c>
      <c r="F1447" s="38">
        <v>184</v>
      </c>
    </row>
    <row r="1448" spans="1:6">
      <c r="A1448" s="10" t="str">
        <f t="shared" si="24"/>
        <v>2007Pancreas - C25 MaleAllEthNumber</v>
      </c>
      <c r="B1448" s="10">
        <v>2007</v>
      </c>
      <c r="C1448" s="38" t="s">
        <v>280</v>
      </c>
      <c r="D1448" s="38" t="s">
        <v>1</v>
      </c>
      <c r="E1448" s="38" t="s">
        <v>32</v>
      </c>
      <c r="F1448" s="38">
        <v>221</v>
      </c>
    </row>
    <row r="1449" spans="1:6">
      <c r="A1449" s="10" t="str">
        <f t="shared" si="24"/>
        <v>2007Pancreas - C25 MaleMāoriNumber</v>
      </c>
      <c r="B1449" s="10">
        <v>2007</v>
      </c>
      <c r="C1449" s="38" t="s">
        <v>280</v>
      </c>
      <c r="D1449" s="38" t="s">
        <v>1</v>
      </c>
      <c r="E1449" s="38" t="s">
        <v>49</v>
      </c>
      <c r="F1449" s="38">
        <v>20</v>
      </c>
    </row>
    <row r="1450" spans="1:6">
      <c r="A1450" s="10" t="str">
        <f t="shared" si="24"/>
        <v>2007Pancreas - C25 MaleNon-MāoriNumber</v>
      </c>
      <c r="B1450" s="10">
        <v>2007</v>
      </c>
      <c r="C1450" s="38" t="s">
        <v>280</v>
      </c>
      <c r="D1450" s="38" t="s">
        <v>1</v>
      </c>
      <c r="E1450" s="38" t="s">
        <v>50</v>
      </c>
      <c r="F1450" s="38">
        <v>201</v>
      </c>
    </row>
    <row r="1451" spans="1:6">
      <c r="A1451" s="10" t="str">
        <f t="shared" si="24"/>
        <v>2008Pancreas - C25 AllSexAllEthNumber</v>
      </c>
      <c r="B1451" s="10">
        <v>2008</v>
      </c>
      <c r="C1451" s="38" t="s">
        <v>280</v>
      </c>
      <c r="D1451" s="38" t="s">
        <v>4</v>
      </c>
      <c r="E1451" s="38" t="s">
        <v>32</v>
      </c>
      <c r="F1451" s="38">
        <v>433</v>
      </c>
    </row>
    <row r="1452" spans="1:6">
      <c r="A1452" s="10" t="str">
        <f t="shared" si="24"/>
        <v>2008Pancreas - C25 AllSexMāoriNumber</v>
      </c>
      <c r="B1452" s="10">
        <v>2008</v>
      </c>
      <c r="C1452" s="38" t="s">
        <v>280</v>
      </c>
      <c r="D1452" s="38" t="s">
        <v>4</v>
      </c>
      <c r="E1452" s="38" t="s">
        <v>49</v>
      </c>
      <c r="F1452" s="38">
        <v>56</v>
      </c>
    </row>
    <row r="1453" spans="1:6">
      <c r="A1453" s="10" t="str">
        <f t="shared" si="24"/>
        <v>2008Pancreas - C25 AllSexNon-MāoriNumber</v>
      </c>
      <c r="B1453" s="10">
        <v>2008</v>
      </c>
      <c r="C1453" s="38" t="s">
        <v>280</v>
      </c>
      <c r="D1453" s="38" t="s">
        <v>4</v>
      </c>
      <c r="E1453" s="38" t="s">
        <v>50</v>
      </c>
      <c r="F1453" s="38">
        <v>377</v>
      </c>
    </row>
    <row r="1454" spans="1:6">
      <c r="A1454" s="10" t="str">
        <f t="shared" si="24"/>
        <v>2008Pancreas - C25 FemaleAllEthNumber</v>
      </c>
      <c r="B1454" s="10">
        <v>2008</v>
      </c>
      <c r="C1454" s="38" t="s">
        <v>280</v>
      </c>
      <c r="D1454" s="38" t="s">
        <v>0</v>
      </c>
      <c r="E1454" s="38" t="s">
        <v>32</v>
      </c>
      <c r="F1454" s="38">
        <v>226</v>
      </c>
    </row>
    <row r="1455" spans="1:6">
      <c r="A1455" s="10" t="str">
        <f t="shared" si="24"/>
        <v>2008Pancreas - C25 FemaleMāoriNumber</v>
      </c>
      <c r="B1455" s="10">
        <v>2008</v>
      </c>
      <c r="C1455" s="38" t="s">
        <v>280</v>
      </c>
      <c r="D1455" s="38" t="s">
        <v>0</v>
      </c>
      <c r="E1455" s="38" t="s">
        <v>49</v>
      </c>
      <c r="F1455" s="38">
        <v>31</v>
      </c>
    </row>
    <row r="1456" spans="1:6">
      <c r="A1456" s="10" t="str">
        <f t="shared" si="24"/>
        <v>2008Pancreas - C25 FemaleNon-MāoriNumber</v>
      </c>
      <c r="B1456" s="10">
        <v>2008</v>
      </c>
      <c r="C1456" s="38" t="s">
        <v>280</v>
      </c>
      <c r="D1456" s="38" t="s">
        <v>0</v>
      </c>
      <c r="E1456" s="38" t="s">
        <v>50</v>
      </c>
      <c r="F1456" s="38">
        <v>195</v>
      </c>
    </row>
    <row r="1457" spans="1:6">
      <c r="A1457" s="10" t="str">
        <f t="shared" si="24"/>
        <v>2008Pancreas - C25 MaleAllEthNumber</v>
      </c>
      <c r="B1457" s="10">
        <v>2008</v>
      </c>
      <c r="C1457" s="38" t="s">
        <v>280</v>
      </c>
      <c r="D1457" s="38" t="s">
        <v>1</v>
      </c>
      <c r="E1457" s="38" t="s">
        <v>32</v>
      </c>
      <c r="F1457" s="38">
        <v>207</v>
      </c>
    </row>
    <row r="1458" spans="1:6">
      <c r="A1458" s="10" t="str">
        <f t="shared" si="24"/>
        <v>2008Pancreas - C25 MaleMāoriNumber</v>
      </c>
      <c r="B1458" s="10">
        <v>2008</v>
      </c>
      <c r="C1458" s="38" t="s">
        <v>280</v>
      </c>
      <c r="D1458" s="38" t="s">
        <v>1</v>
      </c>
      <c r="E1458" s="38" t="s">
        <v>49</v>
      </c>
      <c r="F1458" s="38">
        <v>25</v>
      </c>
    </row>
    <row r="1459" spans="1:6">
      <c r="A1459" s="10" t="str">
        <f t="shared" si="24"/>
        <v>2008Pancreas - C25 MaleNon-MāoriNumber</v>
      </c>
      <c r="B1459" s="10">
        <v>2008</v>
      </c>
      <c r="C1459" s="38" t="s">
        <v>280</v>
      </c>
      <c r="D1459" s="38" t="s">
        <v>1</v>
      </c>
      <c r="E1459" s="38" t="s">
        <v>50</v>
      </c>
      <c r="F1459" s="38">
        <v>182</v>
      </c>
    </row>
    <row r="1460" spans="1:6">
      <c r="A1460" s="10" t="str">
        <f t="shared" si="24"/>
        <v>2009Pancreas - C25 AllSexAllEthNumber</v>
      </c>
      <c r="B1460" s="10">
        <v>2009</v>
      </c>
      <c r="C1460" s="38" t="s">
        <v>280</v>
      </c>
      <c r="D1460" s="38" t="s">
        <v>4</v>
      </c>
      <c r="E1460" s="38" t="s">
        <v>32</v>
      </c>
      <c r="F1460" s="38">
        <v>472</v>
      </c>
    </row>
    <row r="1461" spans="1:6">
      <c r="A1461" s="10" t="str">
        <f t="shared" si="24"/>
        <v>2009Pancreas - C25 AllSexMāoriNumber</v>
      </c>
      <c r="B1461" s="10">
        <v>2009</v>
      </c>
      <c r="C1461" s="38" t="s">
        <v>280</v>
      </c>
      <c r="D1461" s="38" t="s">
        <v>4</v>
      </c>
      <c r="E1461" s="38" t="s">
        <v>49</v>
      </c>
      <c r="F1461" s="38">
        <v>46</v>
      </c>
    </row>
    <row r="1462" spans="1:6">
      <c r="A1462" s="10" t="str">
        <f t="shared" si="24"/>
        <v>2009Pancreas - C25 AllSexNon-MāoriNumber</v>
      </c>
      <c r="B1462" s="10">
        <v>2009</v>
      </c>
      <c r="C1462" s="38" t="s">
        <v>280</v>
      </c>
      <c r="D1462" s="38" t="s">
        <v>4</v>
      </c>
      <c r="E1462" s="38" t="s">
        <v>50</v>
      </c>
      <c r="F1462" s="38">
        <v>426</v>
      </c>
    </row>
    <row r="1463" spans="1:6">
      <c r="A1463" s="10" t="str">
        <f t="shared" si="24"/>
        <v>2009Pancreas - C25 FemaleAllEthNumber</v>
      </c>
      <c r="B1463" s="10">
        <v>2009</v>
      </c>
      <c r="C1463" s="38" t="s">
        <v>280</v>
      </c>
      <c r="D1463" s="38" t="s">
        <v>0</v>
      </c>
      <c r="E1463" s="38" t="s">
        <v>32</v>
      </c>
      <c r="F1463" s="38">
        <v>238</v>
      </c>
    </row>
    <row r="1464" spans="1:6">
      <c r="A1464" s="10" t="str">
        <f t="shared" si="24"/>
        <v>2009Pancreas - C25 FemaleMāoriNumber</v>
      </c>
      <c r="B1464" s="10">
        <v>2009</v>
      </c>
      <c r="C1464" s="38" t="s">
        <v>280</v>
      </c>
      <c r="D1464" s="38" t="s">
        <v>0</v>
      </c>
      <c r="E1464" s="38" t="s">
        <v>49</v>
      </c>
      <c r="F1464" s="38">
        <v>26</v>
      </c>
    </row>
    <row r="1465" spans="1:6">
      <c r="A1465" s="10" t="str">
        <f t="shared" si="24"/>
        <v>2009Pancreas - C25 FemaleNon-MāoriNumber</v>
      </c>
      <c r="B1465" s="10">
        <v>2009</v>
      </c>
      <c r="C1465" s="38" t="s">
        <v>280</v>
      </c>
      <c r="D1465" s="38" t="s">
        <v>0</v>
      </c>
      <c r="E1465" s="38" t="s">
        <v>50</v>
      </c>
      <c r="F1465" s="38">
        <v>212</v>
      </c>
    </row>
    <row r="1466" spans="1:6">
      <c r="A1466" s="10" t="str">
        <f t="shared" si="24"/>
        <v>2009Pancreas - C25 MaleAllEthNumber</v>
      </c>
      <c r="B1466" s="10">
        <v>2009</v>
      </c>
      <c r="C1466" s="38" t="s">
        <v>280</v>
      </c>
      <c r="D1466" s="38" t="s">
        <v>1</v>
      </c>
      <c r="E1466" s="38" t="s">
        <v>32</v>
      </c>
      <c r="F1466" s="38">
        <v>234</v>
      </c>
    </row>
    <row r="1467" spans="1:6">
      <c r="A1467" s="10" t="str">
        <f t="shared" si="24"/>
        <v>2009Pancreas - C25 MaleMāoriNumber</v>
      </c>
      <c r="B1467" s="10">
        <v>2009</v>
      </c>
      <c r="C1467" s="38" t="s">
        <v>280</v>
      </c>
      <c r="D1467" s="38" t="s">
        <v>1</v>
      </c>
      <c r="E1467" s="38" t="s">
        <v>49</v>
      </c>
      <c r="F1467" s="38">
        <v>20</v>
      </c>
    </row>
    <row r="1468" spans="1:6">
      <c r="A1468" s="10" t="str">
        <f t="shared" si="24"/>
        <v>2009Pancreas - C25 MaleNon-MāoriNumber</v>
      </c>
      <c r="B1468" s="10">
        <v>2009</v>
      </c>
      <c r="C1468" s="38" t="s">
        <v>280</v>
      </c>
      <c r="D1468" s="38" t="s">
        <v>1</v>
      </c>
      <c r="E1468" s="38" t="s">
        <v>50</v>
      </c>
      <c r="F1468" s="38">
        <v>214</v>
      </c>
    </row>
    <row r="1469" spans="1:6">
      <c r="A1469" s="10" t="str">
        <f t="shared" si="24"/>
        <v>2010Pancreas - C25 AllSexAllEthNumber</v>
      </c>
      <c r="B1469" s="10">
        <v>2010</v>
      </c>
      <c r="C1469" s="38" t="s">
        <v>280</v>
      </c>
      <c r="D1469" s="38" t="s">
        <v>4</v>
      </c>
      <c r="E1469" s="38" t="s">
        <v>32</v>
      </c>
      <c r="F1469" s="38">
        <v>493</v>
      </c>
    </row>
    <row r="1470" spans="1:6">
      <c r="A1470" s="10" t="str">
        <f t="shared" si="24"/>
        <v>2010Pancreas - C25 AllSexMāoriNumber</v>
      </c>
      <c r="B1470" s="10">
        <v>2010</v>
      </c>
      <c r="C1470" s="38" t="s">
        <v>280</v>
      </c>
      <c r="D1470" s="38" t="s">
        <v>4</v>
      </c>
      <c r="E1470" s="38" t="s">
        <v>49</v>
      </c>
      <c r="F1470" s="38">
        <v>49</v>
      </c>
    </row>
    <row r="1471" spans="1:6">
      <c r="A1471" s="10" t="str">
        <f t="shared" si="24"/>
        <v>2010Pancreas - C25 AllSexNon-MāoriNumber</v>
      </c>
      <c r="B1471" s="10">
        <v>2010</v>
      </c>
      <c r="C1471" s="38" t="s">
        <v>280</v>
      </c>
      <c r="D1471" s="38" t="s">
        <v>4</v>
      </c>
      <c r="E1471" s="38" t="s">
        <v>50</v>
      </c>
      <c r="F1471" s="38">
        <v>444</v>
      </c>
    </row>
    <row r="1472" spans="1:6">
      <c r="A1472" s="10" t="str">
        <f t="shared" si="24"/>
        <v>2010Pancreas - C25 FemaleAllEthNumber</v>
      </c>
      <c r="B1472" s="10">
        <v>2010</v>
      </c>
      <c r="C1472" s="38" t="s">
        <v>280</v>
      </c>
      <c r="D1472" s="38" t="s">
        <v>0</v>
      </c>
      <c r="E1472" s="38" t="s">
        <v>32</v>
      </c>
      <c r="F1472" s="38">
        <v>238</v>
      </c>
    </row>
    <row r="1473" spans="1:6">
      <c r="A1473" s="10" t="str">
        <f t="shared" si="24"/>
        <v>2010Pancreas - C25 FemaleMāoriNumber</v>
      </c>
      <c r="B1473" s="10">
        <v>2010</v>
      </c>
      <c r="C1473" s="38" t="s">
        <v>280</v>
      </c>
      <c r="D1473" s="38" t="s">
        <v>0</v>
      </c>
      <c r="E1473" s="38" t="s">
        <v>49</v>
      </c>
      <c r="F1473" s="38">
        <v>20</v>
      </c>
    </row>
    <row r="1474" spans="1:6">
      <c r="A1474" s="10" t="str">
        <f t="shared" si="24"/>
        <v>2010Pancreas - C25 FemaleNon-MāoriNumber</v>
      </c>
      <c r="B1474" s="10">
        <v>2010</v>
      </c>
      <c r="C1474" s="38" t="s">
        <v>280</v>
      </c>
      <c r="D1474" s="38" t="s">
        <v>0</v>
      </c>
      <c r="E1474" s="38" t="s">
        <v>50</v>
      </c>
      <c r="F1474" s="38">
        <v>218</v>
      </c>
    </row>
    <row r="1475" spans="1:6">
      <c r="A1475" s="10" t="str">
        <f t="shared" si="24"/>
        <v>2010Pancreas - C25 MaleAllEthNumber</v>
      </c>
      <c r="B1475" s="10">
        <v>2010</v>
      </c>
      <c r="C1475" s="38" t="s">
        <v>280</v>
      </c>
      <c r="D1475" s="38" t="s">
        <v>1</v>
      </c>
      <c r="E1475" s="38" t="s">
        <v>32</v>
      </c>
      <c r="F1475" s="38">
        <v>255</v>
      </c>
    </row>
    <row r="1476" spans="1:6">
      <c r="A1476" s="10" t="str">
        <f t="shared" si="24"/>
        <v>2010Pancreas - C25 MaleMāoriNumber</v>
      </c>
      <c r="B1476" s="10">
        <v>2010</v>
      </c>
      <c r="C1476" s="38" t="s">
        <v>280</v>
      </c>
      <c r="D1476" s="38" t="s">
        <v>1</v>
      </c>
      <c r="E1476" s="38" t="s">
        <v>49</v>
      </c>
      <c r="F1476" s="38">
        <v>29</v>
      </c>
    </row>
    <row r="1477" spans="1:6">
      <c r="A1477" s="10" t="str">
        <f t="shared" si="24"/>
        <v>2010Pancreas - C25 MaleNon-MāoriNumber</v>
      </c>
      <c r="B1477" s="10">
        <v>2010</v>
      </c>
      <c r="C1477" s="38" t="s">
        <v>280</v>
      </c>
      <c r="D1477" s="38" t="s">
        <v>1</v>
      </c>
      <c r="E1477" s="38" t="s">
        <v>50</v>
      </c>
      <c r="F1477" s="38">
        <v>226</v>
      </c>
    </row>
    <row r="1478" spans="1:6">
      <c r="A1478" s="10" t="str">
        <f t="shared" si="24"/>
        <v>2011Pancreas - C25 AllSexAllEthNumber</v>
      </c>
      <c r="B1478" s="10">
        <v>2011</v>
      </c>
      <c r="C1478" s="38" t="s">
        <v>280</v>
      </c>
      <c r="D1478" s="38" t="s">
        <v>4</v>
      </c>
      <c r="E1478" s="38" t="s">
        <v>32</v>
      </c>
      <c r="F1478" s="38">
        <v>454</v>
      </c>
    </row>
    <row r="1479" spans="1:6">
      <c r="A1479" s="10" t="str">
        <f t="shared" si="24"/>
        <v>2011Pancreas - C25 AllSexMāoriNumber</v>
      </c>
      <c r="B1479" s="10">
        <v>2011</v>
      </c>
      <c r="C1479" s="38" t="s">
        <v>280</v>
      </c>
      <c r="D1479" s="38" t="s">
        <v>4</v>
      </c>
      <c r="E1479" s="38" t="s">
        <v>49</v>
      </c>
      <c r="F1479" s="38">
        <v>46</v>
      </c>
    </row>
    <row r="1480" spans="1:6">
      <c r="A1480" s="10" t="str">
        <f t="shared" si="24"/>
        <v>2011Pancreas - C25 AllSexNon-MāoriNumber</v>
      </c>
      <c r="B1480" s="10">
        <v>2011</v>
      </c>
      <c r="C1480" s="38" t="s">
        <v>280</v>
      </c>
      <c r="D1480" s="38" t="s">
        <v>4</v>
      </c>
      <c r="E1480" s="38" t="s">
        <v>50</v>
      </c>
      <c r="F1480" s="38">
        <v>408</v>
      </c>
    </row>
    <row r="1481" spans="1:6">
      <c r="A1481" s="10" t="str">
        <f t="shared" si="24"/>
        <v>2011Pancreas - C25 FemaleAllEthNumber</v>
      </c>
      <c r="B1481" s="10">
        <v>2011</v>
      </c>
      <c r="C1481" s="38" t="s">
        <v>280</v>
      </c>
      <c r="D1481" s="38" t="s">
        <v>0</v>
      </c>
      <c r="E1481" s="38" t="s">
        <v>32</v>
      </c>
      <c r="F1481" s="38">
        <v>226</v>
      </c>
    </row>
    <row r="1482" spans="1:6">
      <c r="A1482" s="10" t="str">
        <f t="shared" si="24"/>
        <v>2011Pancreas - C25 FemaleMāoriNumber</v>
      </c>
      <c r="B1482" s="10">
        <v>2011</v>
      </c>
      <c r="C1482" s="38" t="s">
        <v>280</v>
      </c>
      <c r="D1482" s="38" t="s">
        <v>0</v>
      </c>
      <c r="E1482" s="38" t="s">
        <v>49</v>
      </c>
      <c r="F1482" s="38">
        <v>28</v>
      </c>
    </row>
    <row r="1483" spans="1:6">
      <c r="A1483" s="10" t="str">
        <f t="shared" si="24"/>
        <v>2011Pancreas - C25 FemaleNon-MāoriNumber</v>
      </c>
      <c r="B1483" s="10">
        <v>2011</v>
      </c>
      <c r="C1483" s="38" t="s">
        <v>280</v>
      </c>
      <c r="D1483" s="38" t="s">
        <v>0</v>
      </c>
      <c r="E1483" s="38" t="s">
        <v>50</v>
      </c>
      <c r="F1483" s="38">
        <v>198</v>
      </c>
    </row>
    <row r="1484" spans="1:6">
      <c r="A1484" s="10" t="str">
        <f t="shared" si="24"/>
        <v>2011Pancreas - C25 MaleAllEthNumber</v>
      </c>
      <c r="B1484" s="10">
        <v>2011</v>
      </c>
      <c r="C1484" s="38" t="s">
        <v>280</v>
      </c>
      <c r="D1484" s="38" t="s">
        <v>1</v>
      </c>
      <c r="E1484" s="38" t="s">
        <v>32</v>
      </c>
      <c r="F1484" s="38">
        <v>228</v>
      </c>
    </row>
    <row r="1485" spans="1:6">
      <c r="A1485" s="10" t="str">
        <f t="shared" si="24"/>
        <v>2011Pancreas - C25 MaleMāoriNumber</v>
      </c>
      <c r="B1485" s="10">
        <v>2011</v>
      </c>
      <c r="C1485" s="38" t="s">
        <v>280</v>
      </c>
      <c r="D1485" s="38" t="s">
        <v>1</v>
      </c>
      <c r="E1485" s="38" t="s">
        <v>49</v>
      </c>
      <c r="F1485" s="38">
        <v>18</v>
      </c>
    </row>
    <row r="1486" spans="1:6">
      <c r="A1486" s="10" t="str">
        <f t="shared" si="24"/>
        <v>2011Pancreas - C25 MaleNon-MāoriNumber</v>
      </c>
      <c r="B1486" s="10">
        <v>2011</v>
      </c>
      <c r="C1486" s="38" t="s">
        <v>280</v>
      </c>
      <c r="D1486" s="38" t="s">
        <v>1</v>
      </c>
      <c r="E1486" s="38" t="s">
        <v>50</v>
      </c>
      <c r="F1486" s="38">
        <v>210</v>
      </c>
    </row>
    <row r="1487" spans="1:6">
      <c r="A1487" s="10" t="str">
        <f t="shared" si="24"/>
        <v>2012Pancreas - C25 AllSexAllEthNumber</v>
      </c>
      <c r="B1487" s="10">
        <v>2012</v>
      </c>
      <c r="C1487" s="38" t="s">
        <v>280</v>
      </c>
      <c r="D1487" s="38" t="s">
        <v>4</v>
      </c>
      <c r="E1487" s="38" t="s">
        <v>32</v>
      </c>
      <c r="F1487" s="38">
        <v>549</v>
      </c>
    </row>
    <row r="1488" spans="1:6">
      <c r="A1488" s="10" t="str">
        <f t="shared" si="24"/>
        <v>2012Pancreas - C25 AllSexMāoriNumber</v>
      </c>
      <c r="B1488" s="10">
        <v>2012</v>
      </c>
      <c r="C1488" s="38" t="s">
        <v>280</v>
      </c>
      <c r="D1488" s="38" t="s">
        <v>4</v>
      </c>
      <c r="E1488" s="38" t="s">
        <v>49</v>
      </c>
      <c r="F1488" s="38">
        <v>58</v>
      </c>
    </row>
    <row r="1489" spans="1:6">
      <c r="A1489" s="10" t="str">
        <f t="shared" si="24"/>
        <v>2012Pancreas - C25 AllSexNon-MāoriNumber</v>
      </c>
      <c r="B1489" s="10">
        <v>2012</v>
      </c>
      <c r="C1489" s="38" t="s">
        <v>280</v>
      </c>
      <c r="D1489" s="38" t="s">
        <v>4</v>
      </c>
      <c r="E1489" s="38" t="s">
        <v>50</v>
      </c>
      <c r="F1489" s="38">
        <v>491</v>
      </c>
    </row>
    <row r="1490" spans="1:6">
      <c r="A1490" s="10" t="str">
        <f t="shared" ref="A1490:A1521" si="25">B1490&amp;C1490&amp;D1490&amp;E1490&amp;$F$784</f>
        <v>2012Pancreas - C25 FemaleAllEthNumber</v>
      </c>
      <c r="B1490" s="10">
        <v>2012</v>
      </c>
      <c r="C1490" s="38" t="s">
        <v>280</v>
      </c>
      <c r="D1490" s="38" t="s">
        <v>0</v>
      </c>
      <c r="E1490" s="38" t="s">
        <v>32</v>
      </c>
      <c r="F1490" s="38">
        <v>282</v>
      </c>
    </row>
    <row r="1491" spans="1:6">
      <c r="A1491" s="10" t="str">
        <f t="shared" si="25"/>
        <v>2012Pancreas - C25 FemaleMāoriNumber</v>
      </c>
      <c r="B1491" s="10">
        <v>2012</v>
      </c>
      <c r="C1491" s="38" t="s">
        <v>280</v>
      </c>
      <c r="D1491" s="38" t="s">
        <v>0</v>
      </c>
      <c r="E1491" s="38" t="s">
        <v>49</v>
      </c>
      <c r="F1491" s="38">
        <v>32</v>
      </c>
    </row>
    <row r="1492" spans="1:6">
      <c r="A1492" s="10" t="str">
        <f t="shared" si="25"/>
        <v>2012Pancreas - C25 FemaleNon-MāoriNumber</v>
      </c>
      <c r="B1492" s="10">
        <v>2012</v>
      </c>
      <c r="C1492" s="38" t="s">
        <v>280</v>
      </c>
      <c r="D1492" s="38" t="s">
        <v>0</v>
      </c>
      <c r="E1492" s="38" t="s">
        <v>50</v>
      </c>
      <c r="F1492" s="38">
        <v>250</v>
      </c>
    </row>
    <row r="1493" spans="1:6">
      <c r="A1493" s="10" t="str">
        <f t="shared" si="25"/>
        <v>2012Pancreas - C25 MaleAllEthNumber</v>
      </c>
      <c r="B1493" s="10">
        <v>2012</v>
      </c>
      <c r="C1493" s="38" t="s">
        <v>280</v>
      </c>
      <c r="D1493" s="38" t="s">
        <v>1</v>
      </c>
      <c r="E1493" s="38" t="s">
        <v>32</v>
      </c>
      <c r="F1493" s="38">
        <v>267</v>
      </c>
    </row>
    <row r="1494" spans="1:6">
      <c r="A1494" s="10" t="str">
        <f t="shared" si="25"/>
        <v>2012Pancreas - C25 MaleMāoriNumber</v>
      </c>
      <c r="B1494" s="10">
        <v>2012</v>
      </c>
      <c r="C1494" s="38" t="s">
        <v>280</v>
      </c>
      <c r="D1494" s="38" t="s">
        <v>1</v>
      </c>
      <c r="E1494" s="38" t="s">
        <v>49</v>
      </c>
      <c r="F1494" s="38">
        <v>26</v>
      </c>
    </row>
    <row r="1495" spans="1:6">
      <c r="A1495" s="10" t="str">
        <f t="shared" si="25"/>
        <v>2012Pancreas - C25 MaleNon-MāoriNumber</v>
      </c>
      <c r="B1495" s="10">
        <v>2012</v>
      </c>
      <c r="C1495" s="38" t="s">
        <v>280</v>
      </c>
      <c r="D1495" s="38" t="s">
        <v>1</v>
      </c>
      <c r="E1495" s="38" t="s">
        <v>50</v>
      </c>
      <c r="F1495" s="38">
        <v>241</v>
      </c>
    </row>
    <row r="1496" spans="1:6">
      <c r="A1496" s="10" t="str">
        <f t="shared" si="25"/>
        <v>2013Pancreas - C25 AllSexAllEthNumber</v>
      </c>
      <c r="B1496" s="10">
        <v>2013</v>
      </c>
      <c r="C1496" s="38" t="s">
        <v>280</v>
      </c>
      <c r="D1496" s="38" t="s">
        <v>4</v>
      </c>
      <c r="E1496" s="38" t="s">
        <v>32</v>
      </c>
      <c r="F1496" s="38">
        <v>504</v>
      </c>
    </row>
    <row r="1497" spans="1:6">
      <c r="A1497" s="10" t="str">
        <f t="shared" si="25"/>
        <v>2013Pancreas - C25 AllSexMāoriNumber</v>
      </c>
      <c r="B1497" s="10">
        <v>2013</v>
      </c>
      <c r="C1497" s="38" t="s">
        <v>280</v>
      </c>
      <c r="D1497" s="38" t="s">
        <v>4</v>
      </c>
      <c r="E1497" s="38" t="s">
        <v>49</v>
      </c>
      <c r="F1497" s="38">
        <v>59</v>
      </c>
    </row>
    <row r="1498" spans="1:6">
      <c r="A1498" s="10" t="str">
        <f t="shared" si="25"/>
        <v>2013Pancreas - C25 AllSexNon-MāoriNumber</v>
      </c>
      <c r="B1498" s="10">
        <v>2013</v>
      </c>
      <c r="C1498" s="38" t="s">
        <v>280</v>
      </c>
      <c r="D1498" s="38" t="s">
        <v>4</v>
      </c>
      <c r="E1498" s="38" t="s">
        <v>50</v>
      </c>
      <c r="F1498" s="38">
        <v>445</v>
      </c>
    </row>
    <row r="1499" spans="1:6">
      <c r="A1499" s="10" t="str">
        <f t="shared" si="25"/>
        <v>2013Pancreas - C25 FemaleAllEthNumber</v>
      </c>
      <c r="B1499" s="10">
        <v>2013</v>
      </c>
      <c r="C1499" s="38" t="s">
        <v>280</v>
      </c>
      <c r="D1499" s="38" t="s">
        <v>0</v>
      </c>
      <c r="E1499" s="38" t="s">
        <v>32</v>
      </c>
      <c r="F1499" s="38">
        <v>247</v>
      </c>
    </row>
    <row r="1500" spans="1:6">
      <c r="A1500" s="10" t="str">
        <f t="shared" si="25"/>
        <v>2013Pancreas - C25 FemaleMāoriNumber</v>
      </c>
      <c r="B1500" s="10">
        <v>2013</v>
      </c>
      <c r="C1500" s="38" t="s">
        <v>280</v>
      </c>
      <c r="D1500" s="38" t="s">
        <v>0</v>
      </c>
      <c r="E1500" s="38" t="s">
        <v>49</v>
      </c>
      <c r="F1500" s="38">
        <v>28</v>
      </c>
    </row>
    <row r="1501" spans="1:6">
      <c r="A1501" s="10" t="str">
        <f t="shared" si="25"/>
        <v>2013Pancreas - C25 FemaleNon-MāoriNumber</v>
      </c>
      <c r="B1501" s="10">
        <v>2013</v>
      </c>
      <c r="C1501" s="38" t="s">
        <v>280</v>
      </c>
      <c r="D1501" s="38" t="s">
        <v>0</v>
      </c>
      <c r="E1501" s="38" t="s">
        <v>50</v>
      </c>
      <c r="F1501" s="38">
        <v>219</v>
      </c>
    </row>
    <row r="1502" spans="1:6">
      <c r="A1502" s="10" t="str">
        <f t="shared" si="25"/>
        <v>2013Pancreas - C25 MaleAllEthNumber</v>
      </c>
      <c r="B1502" s="10">
        <v>2013</v>
      </c>
      <c r="C1502" s="38" t="s">
        <v>280</v>
      </c>
      <c r="D1502" s="38" t="s">
        <v>1</v>
      </c>
      <c r="E1502" s="38" t="s">
        <v>32</v>
      </c>
      <c r="F1502" s="38">
        <v>257</v>
      </c>
    </row>
    <row r="1503" spans="1:6">
      <c r="A1503" s="10" t="str">
        <f t="shared" si="25"/>
        <v>2013Pancreas - C25 MaleMāoriNumber</v>
      </c>
      <c r="B1503" s="10">
        <v>2013</v>
      </c>
      <c r="C1503" s="38" t="s">
        <v>280</v>
      </c>
      <c r="D1503" s="38" t="s">
        <v>1</v>
      </c>
      <c r="E1503" s="38" t="s">
        <v>49</v>
      </c>
      <c r="F1503" s="38">
        <v>31</v>
      </c>
    </row>
    <row r="1504" spans="1:6">
      <c r="A1504" s="10" t="str">
        <f t="shared" si="25"/>
        <v>2013Pancreas - C25 MaleNon-MāoriNumber</v>
      </c>
      <c r="B1504" s="10">
        <v>2013</v>
      </c>
      <c r="C1504" s="38" t="s">
        <v>280</v>
      </c>
      <c r="D1504" s="38" t="s">
        <v>1</v>
      </c>
      <c r="E1504" s="38" t="s">
        <v>50</v>
      </c>
      <c r="F1504" s="38">
        <v>226</v>
      </c>
    </row>
    <row r="1505" spans="1:6">
      <c r="A1505" s="10" t="str">
        <f t="shared" si="25"/>
        <v>2004Prostate - C61 MaleAllEthNumber</v>
      </c>
      <c r="B1505" s="10">
        <v>2004</v>
      </c>
      <c r="C1505" s="38" t="s">
        <v>281</v>
      </c>
      <c r="D1505" s="38" t="s">
        <v>1</v>
      </c>
      <c r="E1505" s="38" t="s">
        <v>32</v>
      </c>
      <c r="F1505" s="38">
        <v>2720</v>
      </c>
    </row>
    <row r="1506" spans="1:6">
      <c r="A1506" s="10" t="str">
        <f t="shared" si="25"/>
        <v>2004Prostate - C61 MaleMāoriNumber</v>
      </c>
      <c r="B1506" s="10">
        <v>2004</v>
      </c>
      <c r="C1506" s="38" t="s">
        <v>281</v>
      </c>
      <c r="D1506" s="38" t="s">
        <v>1</v>
      </c>
      <c r="E1506" s="38" t="s">
        <v>49</v>
      </c>
      <c r="F1506" s="38">
        <v>142</v>
      </c>
    </row>
    <row r="1507" spans="1:6">
      <c r="A1507" s="10" t="str">
        <f t="shared" si="25"/>
        <v>2004Prostate - C61 MaleNon-MāoriNumber</v>
      </c>
      <c r="B1507" s="10">
        <v>2004</v>
      </c>
      <c r="C1507" s="38" t="s">
        <v>281</v>
      </c>
      <c r="D1507" s="38" t="s">
        <v>1</v>
      </c>
      <c r="E1507" s="38" t="s">
        <v>50</v>
      </c>
      <c r="F1507" s="38">
        <v>2578</v>
      </c>
    </row>
    <row r="1508" spans="1:6">
      <c r="A1508" s="10" t="str">
        <f t="shared" si="25"/>
        <v>2005Prostate - C61 MaleAllEthNumber</v>
      </c>
      <c r="B1508" s="10">
        <v>2005</v>
      </c>
      <c r="C1508" s="38" t="s">
        <v>281</v>
      </c>
      <c r="D1508" s="38" t="s">
        <v>1</v>
      </c>
      <c r="E1508" s="38" t="s">
        <v>32</v>
      </c>
      <c r="F1508" s="38">
        <v>2531</v>
      </c>
    </row>
    <row r="1509" spans="1:6">
      <c r="A1509" s="10" t="str">
        <f t="shared" si="25"/>
        <v>2005Prostate - C61 MaleMāoriNumber</v>
      </c>
      <c r="B1509" s="10">
        <v>2005</v>
      </c>
      <c r="C1509" s="38" t="s">
        <v>281</v>
      </c>
      <c r="D1509" s="38" t="s">
        <v>1</v>
      </c>
      <c r="E1509" s="38" t="s">
        <v>49</v>
      </c>
      <c r="F1509" s="38">
        <v>132</v>
      </c>
    </row>
    <row r="1510" spans="1:6">
      <c r="A1510" s="10" t="str">
        <f t="shared" si="25"/>
        <v>2005Prostate - C61 MaleNon-MāoriNumber</v>
      </c>
      <c r="B1510" s="10">
        <v>2005</v>
      </c>
      <c r="C1510" s="38" t="s">
        <v>281</v>
      </c>
      <c r="D1510" s="38" t="s">
        <v>1</v>
      </c>
      <c r="E1510" s="38" t="s">
        <v>50</v>
      </c>
      <c r="F1510" s="38">
        <v>2399</v>
      </c>
    </row>
    <row r="1511" spans="1:6">
      <c r="A1511" s="10" t="str">
        <f t="shared" si="25"/>
        <v>2006Prostate - C61 MaleAllEthNumber</v>
      </c>
      <c r="B1511" s="10">
        <v>2006</v>
      </c>
      <c r="C1511" s="38" t="s">
        <v>281</v>
      </c>
      <c r="D1511" s="38" t="s">
        <v>1</v>
      </c>
      <c r="E1511" s="38" t="s">
        <v>32</v>
      </c>
      <c r="F1511" s="38">
        <v>2484</v>
      </c>
    </row>
    <row r="1512" spans="1:6">
      <c r="A1512" s="10" t="str">
        <f t="shared" si="25"/>
        <v>2006Prostate - C61 MaleMāoriNumber</v>
      </c>
      <c r="B1512" s="10">
        <v>2006</v>
      </c>
      <c r="C1512" s="38" t="s">
        <v>281</v>
      </c>
      <c r="D1512" s="38" t="s">
        <v>1</v>
      </c>
      <c r="E1512" s="38" t="s">
        <v>49</v>
      </c>
      <c r="F1512" s="38">
        <v>123</v>
      </c>
    </row>
    <row r="1513" spans="1:6">
      <c r="A1513" s="10" t="str">
        <f t="shared" si="25"/>
        <v>2006Prostate - C61 MaleNon-MāoriNumber</v>
      </c>
      <c r="B1513" s="10">
        <v>2006</v>
      </c>
      <c r="C1513" s="38" t="s">
        <v>281</v>
      </c>
      <c r="D1513" s="38" t="s">
        <v>1</v>
      </c>
      <c r="E1513" s="38" t="s">
        <v>50</v>
      </c>
      <c r="F1513" s="38">
        <v>2361</v>
      </c>
    </row>
    <row r="1514" spans="1:6">
      <c r="A1514" s="10" t="str">
        <f t="shared" si="25"/>
        <v>2007Prostate - C61 MaleAllEthNumber</v>
      </c>
      <c r="B1514" s="10">
        <v>2007</v>
      </c>
      <c r="C1514" s="38" t="s">
        <v>281</v>
      </c>
      <c r="D1514" s="38" t="s">
        <v>1</v>
      </c>
      <c r="E1514" s="38" t="s">
        <v>32</v>
      </c>
      <c r="F1514" s="38">
        <v>2954</v>
      </c>
    </row>
    <row r="1515" spans="1:6">
      <c r="A1515" s="10" t="str">
        <f t="shared" si="25"/>
        <v>2007Prostate - C61 MaleMāoriNumber</v>
      </c>
      <c r="B1515" s="10">
        <v>2007</v>
      </c>
      <c r="C1515" s="38" t="s">
        <v>281</v>
      </c>
      <c r="D1515" s="38" t="s">
        <v>1</v>
      </c>
      <c r="E1515" s="38" t="s">
        <v>49</v>
      </c>
      <c r="F1515" s="38">
        <v>151</v>
      </c>
    </row>
    <row r="1516" spans="1:6">
      <c r="A1516" s="10" t="str">
        <f t="shared" si="25"/>
        <v>2007Prostate - C61 MaleNon-MāoriNumber</v>
      </c>
      <c r="B1516" s="10">
        <v>2007</v>
      </c>
      <c r="C1516" s="38" t="s">
        <v>281</v>
      </c>
      <c r="D1516" s="38" t="s">
        <v>1</v>
      </c>
      <c r="E1516" s="38" t="s">
        <v>50</v>
      </c>
      <c r="F1516" s="38">
        <v>2803</v>
      </c>
    </row>
    <row r="1517" spans="1:6">
      <c r="A1517" s="10" t="str">
        <f t="shared" si="25"/>
        <v>2008Prostate - C61 MaleAllEthNumber</v>
      </c>
      <c r="B1517" s="10">
        <v>2008</v>
      </c>
      <c r="C1517" s="38" t="s">
        <v>281</v>
      </c>
      <c r="D1517" s="38" t="s">
        <v>1</v>
      </c>
      <c r="E1517" s="38" t="s">
        <v>32</v>
      </c>
      <c r="F1517" s="38">
        <v>2939</v>
      </c>
    </row>
    <row r="1518" spans="1:6">
      <c r="A1518" s="10" t="str">
        <f t="shared" si="25"/>
        <v>2008Prostate - C61 MaleMāoriNumber</v>
      </c>
      <c r="B1518" s="10">
        <v>2008</v>
      </c>
      <c r="C1518" s="38" t="s">
        <v>281</v>
      </c>
      <c r="D1518" s="38" t="s">
        <v>1</v>
      </c>
      <c r="E1518" s="38" t="s">
        <v>49</v>
      </c>
      <c r="F1518" s="38">
        <v>141</v>
      </c>
    </row>
    <row r="1519" spans="1:6">
      <c r="A1519" s="10" t="str">
        <f t="shared" si="25"/>
        <v>2008Prostate - C61 MaleNon-MāoriNumber</v>
      </c>
      <c r="B1519" s="10">
        <v>2008</v>
      </c>
      <c r="C1519" s="38" t="s">
        <v>281</v>
      </c>
      <c r="D1519" s="38" t="s">
        <v>1</v>
      </c>
      <c r="E1519" s="38" t="s">
        <v>50</v>
      </c>
      <c r="F1519" s="38">
        <v>2798</v>
      </c>
    </row>
    <row r="1520" spans="1:6">
      <c r="A1520" s="10" t="str">
        <f t="shared" si="25"/>
        <v>2009Prostate - C61 MaleAllEthNumber</v>
      </c>
      <c r="B1520" s="10">
        <v>2009</v>
      </c>
      <c r="C1520" s="38" t="s">
        <v>281</v>
      </c>
      <c r="D1520" s="38" t="s">
        <v>1</v>
      </c>
      <c r="E1520" s="38" t="s">
        <v>32</v>
      </c>
      <c r="F1520" s="38">
        <v>3369</v>
      </c>
    </row>
    <row r="1521" spans="1:6">
      <c r="A1521" s="10" t="str">
        <f t="shared" si="25"/>
        <v>2009Prostate - C61 MaleMāoriNumber</v>
      </c>
      <c r="B1521" s="10">
        <v>2009</v>
      </c>
      <c r="C1521" s="38" t="s">
        <v>281</v>
      </c>
      <c r="D1521" s="38" t="s">
        <v>1</v>
      </c>
      <c r="E1521" s="38" t="s">
        <v>49</v>
      </c>
      <c r="F1521" s="38">
        <v>162</v>
      </c>
    </row>
    <row r="1522" spans="1:6">
      <c r="A1522" s="10" t="str">
        <f t="shared" ref="A1522:A1553" si="26">B1522&amp;C1522&amp;D1522&amp;E1522&amp;$F$784</f>
        <v>2009Prostate - C61 MaleNon-MāoriNumber</v>
      </c>
      <c r="B1522" s="10">
        <v>2009</v>
      </c>
      <c r="C1522" s="38" t="s">
        <v>281</v>
      </c>
      <c r="D1522" s="38" t="s">
        <v>1</v>
      </c>
      <c r="E1522" s="38" t="s">
        <v>50</v>
      </c>
      <c r="F1522" s="38">
        <v>3207</v>
      </c>
    </row>
    <row r="1523" spans="1:6">
      <c r="A1523" s="10" t="str">
        <f t="shared" si="26"/>
        <v>2010Prostate - C61 MaleAllEthNumber</v>
      </c>
      <c r="B1523" s="10">
        <v>2010</v>
      </c>
      <c r="C1523" s="38" t="s">
        <v>281</v>
      </c>
      <c r="D1523" s="38" t="s">
        <v>1</v>
      </c>
      <c r="E1523" s="38" t="s">
        <v>32</v>
      </c>
      <c r="F1523" s="38">
        <v>2988</v>
      </c>
    </row>
    <row r="1524" spans="1:6">
      <c r="A1524" s="10" t="str">
        <f t="shared" si="26"/>
        <v>2010Prostate - C61 MaleMāoriNumber</v>
      </c>
      <c r="B1524" s="10">
        <v>2010</v>
      </c>
      <c r="C1524" s="38" t="s">
        <v>281</v>
      </c>
      <c r="D1524" s="38" t="s">
        <v>1</v>
      </c>
      <c r="E1524" s="38" t="s">
        <v>49</v>
      </c>
      <c r="F1524" s="38">
        <v>169</v>
      </c>
    </row>
    <row r="1525" spans="1:6">
      <c r="A1525" s="10" t="str">
        <f t="shared" si="26"/>
        <v>2010Prostate - C61 MaleNon-MāoriNumber</v>
      </c>
      <c r="B1525" s="10">
        <v>2010</v>
      </c>
      <c r="C1525" s="38" t="s">
        <v>281</v>
      </c>
      <c r="D1525" s="38" t="s">
        <v>1</v>
      </c>
      <c r="E1525" s="38" t="s">
        <v>50</v>
      </c>
      <c r="F1525" s="38">
        <v>2819</v>
      </c>
    </row>
    <row r="1526" spans="1:6">
      <c r="A1526" s="10" t="str">
        <f t="shared" si="26"/>
        <v>2011Prostate - C61 MaleAllEthNumber</v>
      </c>
      <c r="B1526" s="10">
        <v>2011</v>
      </c>
      <c r="C1526" s="38" t="s">
        <v>281</v>
      </c>
      <c r="D1526" s="38" t="s">
        <v>1</v>
      </c>
      <c r="E1526" s="38" t="s">
        <v>32</v>
      </c>
      <c r="F1526" s="38">
        <v>3023</v>
      </c>
    </row>
    <row r="1527" spans="1:6">
      <c r="A1527" s="10" t="str">
        <f t="shared" si="26"/>
        <v>2011Prostate - C61 MaleMāoriNumber</v>
      </c>
      <c r="B1527" s="10">
        <v>2011</v>
      </c>
      <c r="C1527" s="38" t="s">
        <v>281</v>
      </c>
      <c r="D1527" s="38" t="s">
        <v>1</v>
      </c>
      <c r="E1527" s="38" t="s">
        <v>49</v>
      </c>
      <c r="F1527" s="38">
        <v>168</v>
      </c>
    </row>
    <row r="1528" spans="1:6">
      <c r="A1528" s="10" t="str">
        <f t="shared" si="26"/>
        <v>2011Prostate - C61 MaleNon-MāoriNumber</v>
      </c>
      <c r="B1528" s="10">
        <v>2011</v>
      </c>
      <c r="C1528" s="38" t="s">
        <v>281</v>
      </c>
      <c r="D1528" s="38" t="s">
        <v>1</v>
      </c>
      <c r="E1528" s="38" t="s">
        <v>50</v>
      </c>
      <c r="F1528" s="38">
        <v>2855</v>
      </c>
    </row>
    <row r="1529" spans="1:6">
      <c r="A1529" s="10" t="str">
        <f t="shared" si="26"/>
        <v>2012Prostate - C61 MaleAllEthNumber</v>
      </c>
      <c r="B1529" s="10">
        <v>2012</v>
      </c>
      <c r="C1529" s="38" t="s">
        <v>281</v>
      </c>
      <c r="D1529" s="38" t="s">
        <v>1</v>
      </c>
      <c r="E1529" s="38" t="s">
        <v>32</v>
      </c>
      <c r="F1529" s="38">
        <v>3129</v>
      </c>
    </row>
    <row r="1530" spans="1:6">
      <c r="A1530" s="10" t="str">
        <f t="shared" si="26"/>
        <v>2012Prostate - C61 MaleMāoriNumber</v>
      </c>
      <c r="B1530" s="10">
        <v>2012</v>
      </c>
      <c r="C1530" s="38" t="s">
        <v>281</v>
      </c>
      <c r="D1530" s="38" t="s">
        <v>1</v>
      </c>
      <c r="E1530" s="38" t="s">
        <v>49</v>
      </c>
      <c r="F1530" s="38">
        <v>181</v>
      </c>
    </row>
    <row r="1531" spans="1:6">
      <c r="A1531" s="10" t="str">
        <f t="shared" si="26"/>
        <v>2012Prostate - C61 MaleNon-MāoriNumber</v>
      </c>
      <c r="B1531" s="10">
        <v>2012</v>
      </c>
      <c r="C1531" s="38" t="s">
        <v>281</v>
      </c>
      <c r="D1531" s="38" t="s">
        <v>1</v>
      </c>
      <c r="E1531" s="38" t="s">
        <v>50</v>
      </c>
      <c r="F1531" s="38">
        <v>2948</v>
      </c>
    </row>
    <row r="1532" spans="1:6">
      <c r="A1532" s="10" t="str">
        <f t="shared" si="26"/>
        <v>2013Prostate - C61 MaleAllEthNumber</v>
      </c>
      <c r="B1532" s="10">
        <v>2013</v>
      </c>
      <c r="C1532" s="38" t="s">
        <v>281</v>
      </c>
      <c r="D1532" s="38" t="s">
        <v>1</v>
      </c>
      <c r="E1532" s="38" t="s">
        <v>32</v>
      </c>
      <c r="F1532" s="38">
        <v>3129</v>
      </c>
    </row>
    <row r="1533" spans="1:6">
      <c r="A1533" s="10" t="str">
        <f t="shared" si="26"/>
        <v>2013Prostate - C61 MaleMāoriNumber</v>
      </c>
      <c r="B1533" s="10">
        <v>2013</v>
      </c>
      <c r="C1533" s="38" t="s">
        <v>281</v>
      </c>
      <c r="D1533" s="38" t="s">
        <v>1</v>
      </c>
      <c r="E1533" s="38" t="s">
        <v>49</v>
      </c>
      <c r="F1533" s="38">
        <v>205</v>
      </c>
    </row>
    <row r="1534" spans="1:6">
      <c r="A1534" s="10" t="str">
        <f t="shared" si="26"/>
        <v>2013Prostate - C61 MaleNon-MāoriNumber</v>
      </c>
      <c r="B1534" s="10">
        <v>2013</v>
      </c>
      <c r="C1534" s="38" t="s">
        <v>281</v>
      </c>
      <c r="D1534" s="38" t="s">
        <v>1</v>
      </c>
      <c r="E1534" s="38" t="s">
        <v>50</v>
      </c>
      <c r="F1534" s="38">
        <v>2924</v>
      </c>
    </row>
    <row r="1535" spans="1:6">
      <c r="A1535" s="10" t="str">
        <f t="shared" si="26"/>
        <v>2004Uterus - C54–C55 FemaleAllEthNumber</v>
      </c>
      <c r="B1535" s="10">
        <v>2004</v>
      </c>
      <c r="C1535" s="38" t="s">
        <v>282</v>
      </c>
      <c r="D1535" s="38" t="s">
        <v>0</v>
      </c>
      <c r="E1535" s="38" t="s">
        <v>32</v>
      </c>
      <c r="F1535" s="38">
        <v>343</v>
      </c>
    </row>
    <row r="1536" spans="1:6">
      <c r="A1536" s="10" t="str">
        <f t="shared" si="26"/>
        <v>2004Uterus - C54–C55 FemaleMāoriNumber</v>
      </c>
      <c r="B1536" s="10">
        <v>2004</v>
      </c>
      <c r="C1536" s="38" t="s">
        <v>282</v>
      </c>
      <c r="D1536" s="38" t="s">
        <v>0</v>
      </c>
      <c r="E1536" s="38" t="s">
        <v>49</v>
      </c>
      <c r="F1536" s="38">
        <v>35</v>
      </c>
    </row>
    <row r="1537" spans="1:6">
      <c r="A1537" s="10" t="str">
        <f t="shared" si="26"/>
        <v>2004Uterus - C54–C55 FemaleNon-MāoriNumber</v>
      </c>
      <c r="B1537" s="10">
        <v>2004</v>
      </c>
      <c r="C1537" s="38" t="s">
        <v>282</v>
      </c>
      <c r="D1537" s="38" t="s">
        <v>0</v>
      </c>
      <c r="E1537" s="38" t="s">
        <v>50</v>
      </c>
      <c r="F1537" s="38">
        <v>308</v>
      </c>
    </row>
    <row r="1538" spans="1:6">
      <c r="A1538" s="10" t="str">
        <f t="shared" si="26"/>
        <v>2005Uterus - C54–C55 FemaleAllEthNumber</v>
      </c>
      <c r="B1538" s="10">
        <v>2005</v>
      </c>
      <c r="C1538" s="38" t="s">
        <v>282</v>
      </c>
      <c r="D1538" s="38" t="s">
        <v>0</v>
      </c>
      <c r="E1538" s="38" t="s">
        <v>32</v>
      </c>
      <c r="F1538" s="38">
        <v>388</v>
      </c>
    </row>
    <row r="1539" spans="1:6">
      <c r="A1539" s="10" t="str">
        <f t="shared" si="26"/>
        <v>2005Uterus - C54–C55 FemaleMāoriNumber</v>
      </c>
      <c r="B1539" s="10">
        <v>2005</v>
      </c>
      <c r="C1539" s="38" t="s">
        <v>282</v>
      </c>
      <c r="D1539" s="38" t="s">
        <v>0</v>
      </c>
      <c r="E1539" s="38" t="s">
        <v>49</v>
      </c>
      <c r="F1539" s="38">
        <v>48</v>
      </c>
    </row>
    <row r="1540" spans="1:6">
      <c r="A1540" s="10" t="str">
        <f t="shared" si="26"/>
        <v>2005Uterus - C54–C55 FemaleNon-MāoriNumber</v>
      </c>
      <c r="B1540" s="10">
        <v>2005</v>
      </c>
      <c r="C1540" s="38" t="s">
        <v>282</v>
      </c>
      <c r="D1540" s="38" t="s">
        <v>0</v>
      </c>
      <c r="E1540" s="38" t="s">
        <v>50</v>
      </c>
      <c r="F1540" s="38">
        <v>340</v>
      </c>
    </row>
    <row r="1541" spans="1:6">
      <c r="A1541" s="10" t="str">
        <f t="shared" si="26"/>
        <v>2006Uterus - C54–C55 FemaleAllEthNumber</v>
      </c>
      <c r="B1541" s="10">
        <v>2006</v>
      </c>
      <c r="C1541" s="38" t="s">
        <v>282</v>
      </c>
      <c r="D1541" s="38" t="s">
        <v>0</v>
      </c>
      <c r="E1541" s="38" t="s">
        <v>32</v>
      </c>
      <c r="F1541" s="38">
        <v>365</v>
      </c>
    </row>
    <row r="1542" spans="1:6">
      <c r="A1542" s="10" t="str">
        <f t="shared" si="26"/>
        <v>2006Uterus - C54–C55 FemaleMāoriNumber</v>
      </c>
      <c r="B1542" s="10">
        <v>2006</v>
      </c>
      <c r="C1542" s="38" t="s">
        <v>282</v>
      </c>
      <c r="D1542" s="38" t="s">
        <v>0</v>
      </c>
      <c r="E1542" s="38" t="s">
        <v>49</v>
      </c>
      <c r="F1542" s="38">
        <v>50</v>
      </c>
    </row>
    <row r="1543" spans="1:6">
      <c r="A1543" s="10" t="str">
        <f t="shared" si="26"/>
        <v>2006Uterus - C54–C55 FemaleNon-MāoriNumber</v>
      </c>
      <c r="B1543" s="10">
        <v>2006</v>
      </c>
      <c r="C1543" s="38" t="s">
        <v>282</v>
      </c>
      <c r="D1543" s="38" t="s">
        <v>0</v>
      </c>
      <c r="E1543" s="38" t="s">
        <v>50</v>
      </c>
      <c r="F1543" s="38">
        <v>315</v>
      </c>
    </row>
    <row r="1544" spans="1:6">
      <c r="A1544" s="10" t="str">
        <f t="shared" si="26"/>
        <v>2007Uterus - C54–C55 FemaleAllEthNumber</v>
      </c>
      <c r="B1544" s="10">
        <v>2007</v>
      </c>
      <c r="C1544" s="38" t="s">
        <v>282</v>
      </c>
      <c r="D1544" s="38" t="s">
        <v>0</v>
      </c>
      <c r="E1544" s="38" t="s">
        <v>32</v>
      </c>
      <c r="F1544" s="38">
        <v>403</v>
      </c>
    </row>
    <row r="1545" spans="1:6">
      <c r="A1545" s="10" t="str">
        <f t="shared" si="26"/>
        <v>2007Uterus - C54–C55 FemaleMāoriNumber</v>
      </c>
      <c r="B1545" s="10">
        <v>2007</v>
      </c>
      <c r="C1545" s="38" t="s">
        <v>282</v>
      </c>
      <c r="D1545" s="38" t="s">
        <v>0</v>
      </c>
      <c r="E1545" s="38" t="s">
        <v>49</v>
      </c>
      <c r="F1545" s="38">
        <v>43</v>
      </c>
    </row>
    <row r="1546" spans="1:6">
      <c r="A1546" s="10" t="str">
        <f t="shared" si="26"/>
        <v>2007Uterus - C54–C55 FemaleNon-MāoriNumber</v>
      </c>
      <c r="B1546" s="10">
        <v>2007</v>
      </c>
      <c r="C1546" s="38" t="s">
        <v>282</v>
      </c>
      <c r="D1546" s="38" t="s">
        <v>0</v>
      </c>
      <c r="E1546" s="38" t="s">
        <v>50</v>
      </c>
      <c r="F1546" s="38">
        <v>360</v>
      </c>
    </row>
    <row r="1547" spans="1:6">
      <c r="A1547" s="10" t="str">
        <f t="shared" si="26"/>
        <v>2008Uterus - C54–C55 FemaleAllEthNumber</v>
      </c>
      <c r="B1547" s="10">
        <v>2008</v>
      </c>
      <c r="C1547" s="38" t="s">
        <v>282</v>
      </c>
      <c r="D1547" s="38" t="s">
        <v>0</v>
      </c>
      <c r="E1547" s="38" t="s">
        <v>32</v>
      </c>
      <c r="F1547" s="38">
        <v>424</v>
      </c>
    </row>
    <row r="1548" spans="1:6">
      <c r="A1548" s="10" t="str">
        <f t="shared" si="26"/>
        <v>2008Uterus - C54–C55 FemaleMāoriNumber</v>
      </c>
      <c r="B1548" s="10">
        <v>2008</v>
      </c>
      <c r="C1548" s="38" t="s">
        <v>282</v>
      </c>
      <c r="D1548" s="38" t="s">
        <v>0</v>
      </c>
      <c r="E1548" s="38" t="s">
        <v>49</v>
      </c>
      <c r="F1548" s="38">
        <v>53</v>
      </c>
    </row>
    <row r="1549" spans="1:6">
      <c r="A1549" s="10" t="str">
        <f t="shared" si="26"/>
        <v>2008Uterus - C54–C55 FemaleNon-MāoriNumber</v>
      </c>
      <c r="B1549" s="10">
        <v>2008</v>
      </c>
      <c r="C1549" s="38" t="s">
        <v>282</v>
      </c>
      <c r="D1549" s="38" t="s">
        <v>0</v>
      </c>
      <c r="E1549" s="38" t="s">
        <v>50</v>
      </c>
      <c r="F1549" s="38">
        <v>371</v>
      </c>
    </row>
    <row r="1550" spans="1:6">
      <c r="A1550" s="10" t="str">
        <f t="shared" si="26"/>
        <v>2009Uterus - C54–C55 FemaleAllEthNumber</v>
      </c>
      <c r="B1550" s="10">
        <v>2009</v>
      </c>
      <c r="C1550" s="38" t="s">
        <v>282</v>
      </c>
      <c r="D1550" s="38" t="s">
        <v>0</v>
      </c>
      <c r="E1550" s="38" t="s">
        <v>32</v>
      </c>
      <c r="F1550" s="38">
        <v>436</v>
      </c>
    </row>
    <row r="1551" spans="1:6">
      <c r="A1551" s="10" t="str">
        <f t="shared" si="26"/>
        <v>2009Uterus - C54–C55 FemaleMāoriNumber</v>
      </c>
      <c r="B1551" s="10">
        <v>2009</v>
      </c>
      <c r="C1551" s="38" t="s">
        <v>282</v>
      </c>
      <c r="D1551" s="38" t="s">
        <v>0</v>
      </c>
      <c r="E1551" s="38" t="s">
        <v>49</v>
      </c>
      <c r="F1551" s="38">
        <v>56</v>
      </c>
    </row>
    <row r="1552" spans="1:6">
      <c r="A1552" s="10" t="str">
        <f t="shared" si="26"/>
        <v>2009Uterus - C54–C55 FemaleNon-MāoriNumber</v>
      </c>
      <c r="B1552" s="10">
        <v>2009</v>
      </c>
      <c r="C1552" s="38" t="s">
        <v>282</v>
      </c>
      <c r="D1552" s="38" t="s">
        <v>0</v>
      </c>
      <c r="E1552" s="38" t="s">
        <v>50</v>
      </c>
      <c r="F1552" s="38">
        <v>380</v>
      </c>
    </row>
    <row r="1553" spans="1:6">
      <c r="A1553" s="10" t="str">
        <f t="shared" si="26"/>
        <v>2010Uterus - C54–C55 FemaleAllEthNumber</v>
      </c>
      <c r="B1553" s="10">
        <v>2010</v>
      </c>
      <c r="C1553" s="38" t="s">
        <v>282</v>
      </c>
      <c r="D1553" s="38" t="s">
        <v>0</v>
      </c>
      <c r="E1553" s="38" t="s">
        <v>32</v>
      </c>
      <c r="F1553" s="38">
        <v>499</v>
      </c>
    </row>
    <row r="1554" spans="1:6">
      <c r="A1554" s="10" t="str">
        <f t="shared" ref="A1554:A1565" si="27">B1554&amp;C1554&amp;D1554&amp;E1554&amp;$F$784</f>
        <v>2010Uterus - C54–C55 FemaleMāoriNumber</v>
      </c>
      <c r="B1554" s="10">
        <v>2010</v>
      </c>
      <c r="C1554" s="38" t="s">
        <v>282</v>
      </c>
      <c r="D1554" s="38" t="s">
        <v>0</v>
      </c>
      <c r="E1554" s="38" t="s">
        <v>49</v>
      </c>
      <c r="F1554" s="38">
        <v>72</v>
      </c>
    </row>
    <row r="1555" spans="1:6">
      <c r="A1555" s="10" t="str">
        <f t="shared" si="27"/>
        <v>2010Uterus - C54–C55 FemaleNon-MāoriNumber</v>
      </c>
      <c r="B1555" s="10">
        <v>2010</v>
      </c>
      <c r="C1555" s="38" t="s">
        <v>282</v>
      </c>
      <c r="D1555" s="38" t="s">
        <v>0</v>
      </c>
      <c r="E1555" s="38" t="s">
        <v>50</v>
      </c>
      <c r="F1555" s="38">
        <v>427</v>
      </c>
    </row>
    <row r="1556" spans="1:6">
      <c r="A1556" s="10" t="str">
        <f t="shared" si="27"/>
        <v>2011Uterus - C54–C55 FemaleAllEthNumber</v>
      </c>
      <c r="B1556" s="10">
        <v>2011</v>
      </c>
      <c r="C1556" s="38" t="s">
        <v>282</v>
      </c>
      <c r="D1556" s="38" t="s">
        <v>0</v>
      </c>
      <c r="E1556" s="38" t="s">
        <v>32</v>
      </c>
      <c r="F1556" s="38">
        <v>454</v>
      </c>
    </row>
    <row r="1557" spans="1:6">
      <c r="A1557" s="10" t="str">
        <f t="shared" si="27"/>
        <v>2011Uterus - C54–C55 FemaleMāoriNumber</v>
      </c>
      <c r="B1557" s="10">
        <v>2011</v>
      </c>
      <c r="C1557" s="38" t="s">
        <v>282</v>
      </c>
      <c r="D1557" s="38" t="s">
        <v>0</v>
      </c>
      <c r="E1557" s="38" t="s">
        <v>49</v>
      </c>
      <c r="F1557" s="38">
        <v>56</v>
      </c>
    </row>
    <row r="1558" spans="1:6">
      <c r="A1558" s="10" t="str">
        <f t="shared" si="27"/>
        <v>2011Uterus - C54–C55 FemaleNon-MāoriNumber</v>
      </c>
      <c r="B1558" s="10">
        <v>2011</v>
      </c>
      <c r="C1558" s="38" t="s">
        <v>282</v>
      </c>
      <c r="D1558" s="38" t="s">
        <v>0</v>
      </c>
      <c r="E1558" s="38" t="s">
        <v>50</v>
      </c>
      <c r="F1558" s="38">
        <v>398</v>
      </c>
    </row>
    <row r="1559" spans="1:6">
      <c r="A1559" s="10" t="str">
        <f t="shared" si="27"/>
        <v>2012Uterus - C54–C55 FemaleAllEthNumber</v>
      </c>
      <c r="B1559" s="10">
        <v>2012</v>
      </c>
      <c r="C1559" s="38" t="s">
        <v>282</v>
      </c>
      <c r="D1559" s="38" t="s">
        <v>0</v>
      </c>
      <c r="E1559" s="38" t="s">
        <v>32</v>
      </c>
      <c r="F1559" s="38">
        <v>513</v>
      </c>
    </row>
    <row r="1560" spans="1:6">
      <c r="A1560" s="10" t="str">
        <f t="shared" si="27"/>
        <v>2012Uterus - C54–C55 FemaleMāoriNumber</v>
      </c>
      <c r="B1560" s="10">
        <v>2012</v>
      </c>
      <c r="C1560" s="38" t="s">
        <v>282</v>
      </c>
      <c r="D1560" s="38" t="s">
        <v>0</v>
      </c>
      <c r="E1560" s="38" t="s">
        <v>49</v>
      </c>
      <c r="F1560" s="38">
        <v>80</v>
      </c>
    </row>
    <row r="1561" spans="1:6">
      <c r="A1561" s="10" t="str">
        <f t="shared" si="27"/>
        <v>2012Uterus - C54–C55 FemaleNon-MāoriNumber</v>
      </c>
      <c r="B1561" s="10">
        <v>2012</v>
      </c>
      <c r="C1561" s="38" t="s">
        <v>282</v>
      </c>
      <c r="D1561" s="38" t="s">
        <v>0</v>
      </c>
      <c r="E1561" s="38" t="s">
        <v>50</v>
      </c>
      <c r="F1561" s="38">
        <v>433</v>
      </c>
    </row>
    <row r="1562" spans="1:6">
      <c r="A1562" s="10" t="str">
        <f t="shared" si="27"/>
        <v>2013Uterus - C54–C55 FemaleAllEthNumber</v>
      </c>
      <c r="B1562" s="10">
        <v>2013</v>
      </c>
      <c r="C1562" s="38" t="s">
        <v>282</v>
      </c>
      <c r="D1562" s="38" t="s">
        <v>0</v>
      </c>
      <c r="E1562" s="38" t="s">
        <v>32</v>
      </c>
      <c r="F1562" s="38">
        <v>542</v>
      </c>
    </row>
    <row r="1563" spans="1:6">
      <c r="A1563" s="10" t="str">
        <f t="shared" si="27"/>
        <v>2013Uterus - C54–C55 FemaleMāoriNumber</v>
      </c>
      <c r="B1563" s="10">
        <v>2013</v>
      </c>
      <c r="C1563" s="38" t="s">
        <v>282</v>
      </c>
      <c r="D1563" s="38" t="s">
        <v>0</v>
      </c>
      <c r="E1563" s="38" t="s">
        <v>49</v>
      </c>
      <c r="F1563" s="38">
        <v>70</v>
      </c>
    </row>
    <row r="1564" spans="1:6">
      <c r="A1564" s="10" t="str">
        <f t="shared" si="27"/>
        <v>2013Uterus - C54–C55 FemaleNon-MāoriNumber</v>
      </c>
      <c r="B1564" s="10">
        <v>2013</v>
      </c>
      <c r="C1564" s="38" t="s">
        <v>282</v>
      </c>
      <c r="D1564" s="38" t="s">
        <v>0</v>
      </c>
      <c r="E1564" s="38" t="s">
        <v>50</v>
      </c>
      <c r="F1564" s="38">
        <v>472</v>
      </c>
    </row>
    <row r="1565" spans="1:6">
      <c r="A1565" s="10" t="str">
        <f t="shared" si="27"/>
        <v>YearSexEthMNNumber</v>
      </c>
      <c r="B1565" s="10" t="s">
        <v>5</v>
      </c>
      <c r="D1565" s="38" t="s">
        <v>3</v>
      </c>
      <c r="E1565" s="38" t="s">
        <v>90</v>
      </c>
      <c r="F1565" s="38" t="s">
        <v>7</v>
      </c>
    </row>
    <row r="1566" spans="1:6">
      <c r="A1566" s="10" t="str">
        <f>B1566&amp;C1566&amp;D1566&amp;E1566&amp;$F$1565</f>
        <v>2004All cancers - C00–C96, D45–D47AllSexAllEthNumber</v>
      </c>
      <c r="B1566" s="10">
        <v>2004</v>
      </c>
      <c r="C1566" s="38" t="s">
        <v>1385</v>
      </c>
      <c r="D1566" s="38" t="s">
        <v>4</v>
      </c>
      <c r="E1566" s="38" t="s">
        <v>32</v>
      </c>
      <c r="F1566" s="38">
        <v>19353</v>
      </c>
    </row>
    <row r="1567" spans="1:6">
      <c r="A1567" s="10" t="str">
        <f t="shared" ref="A1567:A1630" si="28">B1567&amp;C1567&amp;D1567&amp;E1567&amp;$F$1565</f>
        <v>2004All cancers - C00–C96, D45–D47AllSexMāoriNumber</v>
      </c>
      <c r="B1567" s="10">
        <v>2004</v>
      </c>
      <c r="C1567" s="38" t="s">
        <v>1385</v>
      </c>
      <c r="D1567" s="38" t="s">
        <v>4</v>
      </c>
      <c r="E1567" s="38" t="s">
        <v>49</v>
      </c>
      <c r="F1567" s="38">
        <v>1596</v>
      </c>
    </row>
    <row r="1568" spans="1:6">
      <c r="A1568" s="10" t="str">
        <f t="shared" si="28"/>
        <v>2004All cancers - C00–C96, D45–D47AllSexNon-MāoriNumber</v>
      </c>
      <c r="B1568" s="10">
        <v>2004</v>
      </c>
      <c r="C1568" s="38" t="s">
        <v>1385</v>
      </c>
      <c r="D1568" s="38" t="s">
        <v>4</v>
      </c>
      <c r="E1568" s="38" t="s">
        <v>50</v>
      </c>
      <c r="F1568" s="38">
        <v>17757</v>
      </c>
    </row>
    <row r="1569" spans="1:6">
      <c r="A1569" s="10" t="str">
        <f t="shared" si="28"/>
        <v>2004All cancers - C00–C96, D45–D47FemaleAllEthNumber</v>
      </c>
      <c r="B1569" s="10">
        <v>2004</v>
      </c>
      <c r="C1569" s="38" t="s">
        <v>1385</v>
      </c>
      <c r="D1569" s="38" t="s">
        <v>0</v>
      </c>
      <c r="E1569" s="38" t="s">
        <v>32</v>
      </c>
      <c r="F1569" s="38">
        <v>9129</v>
      </c>
    </row>
    <row r="1570" spans="1:6">
      <c r="A1570" s="10" t="str">
        <f t="shared" si="28"/>
        <v>2004All cancers - C00–C96, D45–D47FemaleMāoriNumber</v>
      </c>
      <c r="B1570" s="10">
        <v>2004</v>
      </c>
      <c r="C1570" s="38" t="s">
        <v>1385</v>
      </c>
      <c r="D1570" s="38" t="s">
        <v>0</v>
      </c>
      <c r="E1570" s="38" t="s">
        <v>49</v>
      </c>
      <c r="F1570" s="38">
        <v>862</v>
      </c>
    </row>
    <row r="1571" spans="1:6">
      <c r="A1571" s="10" t="str">
        <f t="shared" si="28"/>
        <v>2004All cancers - C00–C96, D45–D47FemaleNon-MāoriNumber</v>
      </c>
      <c r="B1571" s="10">
        <v>2004</v>
      </c>
      <c r="C1571" s="38" t="s">
        <v>1385</v>
      </c>
      <c r="D1571" s="38" t="s">
        <v>0</v>
      </c>
      <c r="E1571" s="38" t="s">
        <v>50</v>
      </c>
      <c r="F1571" s="38">
        <v>8267</v>
      </c>
    </row>
    <row r="1572" spans="1:6">
      <c r="A1572" s="10" t="str">
        <f t="shared" si="28"/>
        <v>2004All cancers - C00–C96, D45–D47MaleAllEthNumber</v>
      </c>
      <c r="B1572" s="10">
        <v>2004</v>
      </c>
      <c r="C1572" s="38" t="s">
        <v>1385</v>
      </c>
      <c r="D1572" s="38" t="s">
        <v>1</v>
      </c>
      <c r="E1572" s="38" t="s">
        <v>32</v>
      </c>
      <c r="F1572" s="38">
        <v>10224</v>
      </c>
    </row>
    <row r="1573" spans="1:6">
      <c r="A1573" s="10" t="str">
        <f t="shared" si="28"/>
        <v>2004All cancers - C00–C96, D45–D47MaleMāoriNumber</v>
      </c>
      <c r="B1573" s="10">
        <v>2004</v>
      </c>
      <c r="C1573" s="38" t="s">
        <v>1385</v>
      </c>
      <c r="D1573" s="38" t="s">
        <v>1</v>
      </c>
      <c r="E1573" s="38" t="s">
        <v>49</v>
      </c>
      <c r="F1573" s="38">
        <v>734</v>
      </c>
    </row>
    <row r="1574" spans="1:6">
      <c r="A1574" s="10" t="str">
        <f t="shared" si="28"/>
        <v>2004All cancers - C00–C96, D45–D47MaleNon-MāoriNumber</v>
      </c>
      <c r="B1574" s="10">
        <v>2004</v>
      </c>
      <c r="C1574" s="38" t="s">
        <v>1385</v>
      </c>
      <c r="D1574" s="38" t="s">
        <v>1</v>
      </c>
      <c r="E1574" s="38" t="s">
        <v>50</v>
      </c>
      <c r="F1574" s="38">
        <v>9490</v>
      </c>
    </row>
    <row r="1575" spans="1:6">
      <c r="A1575" s="10" t="str">
        <f t="shared" si="28"/>
        <v>2005All cancers - C00–C96, D45–D47AllSexAllEthNumber</v>
      </c>
      <c r="B1575" s="10">
        <v>2005</v>
      </c>
      <c r="C1575" s="38" t="s">
        <v>1385</v>
      </c>
      <c r="D1575" s="38" t="s">
        <v>4</v>
      </c>
      <c r="E1575" s="38" t="s">
        <v>32</v>
      </c>
      <c r="F1575" s="38">
        <v>18776</v>
      </c>
    </row>
    <row r="1576" spans="1:6">
      <c r="A1576" s="10" t="str">
        <f t="shared" si="28"/>
        <v>2005All cancers - C00–C96, D45–D47AllSexMāoriNumber</v>
      </c>
      <c r="B1576" s="10">
        <v>2005</v>
      </c>
      <c r="C1576" s="38" t="s">
        <v>1385</v>
      </c>
      <c r="D1576" s="38" t="s">
        <v>4</v>
      </c>
      <c r="E1576" s="38" t="s">
        <v>49</v>
      </c>
      <c r="F1576" s="38">
        <v>1554</v>
      </c>
    </row>
    <row r="1577" spans="1:6">
      <c r="A1577" s="10" t="str">
        <f t="shared" si="28"/>
        <v>2005All cancers - C00–C96, D45–D47AllSexNon-MāoriNumber</v>
      </c>
      <c r="B1577" s="10">
        <v>2005</v>
      </c>
      <c r="C1577" s="38" t="s">
        <v>1385</v>
      </c>
      <c r="D1577" s="38" t="s">
        <v>4</v>
      </c>
      <c r="E1577" s="38" t="s">
        <v>50</v>
      </c>
      <c r="F1577" s="38">
        <v>17222</v>
      </c>
    </row>
    <row r="1578" spans="1:6">
      <c r="A1578" s="10" t="str">
        <f t="shared" si="28"/>
        <v>2005All cancers - C00–C96, D45–D47FemaleAllEthNumber</v>
      </c>
      <c r="B1578" s="10">
        <v>2005</v>
      </c>
      <c r="C1578" s="38" t="s">
        <v>1385</v>
      </c>
      <c r="D1578" s="38" t="s">
        <v>0</v>
      </c>
      <c r="E1578" s="38" t="s">
        <v>32</v>
      </c>
      <c r="F1578" s="38">
        <v>9022</v>
      </c>
    </row>
    <row r="1579" spans="1:6">
      <c r="A1579" s="10" t="str">
        <f t="shared" si="28"/>
        <v>2005All cancers - C00–C96, D45–D47FemaleMāoriNumber</v>
      </c>
      <c r="B1579" s="10">
        <v>2005</v>
      </c>
      <c r="C1579" s="38" t="s">
        <v>1385</v>
      </c>
      <c r="D1579" s="38" t="s">
        <v>0</v>
      </c>
      <c r="E1579" s="38" t="s">
        <v>49</v>
      </c>
      <c r="F1579" s="38">
        <v>861</v>
      </c>
    </row>
    <row r="1580" spans="1:6">
      <c r="A1580" s="10" t="str">
        <f t="shared" si="28"/>
        <v>2005All cancers - C00–C96, D45–D47FemaleNon-MāoriNumber</v>
      </c>
      <c r="B1580" s="10">
        <v>2005</v>
      </c>
      <c r="C1580" s="38" t="s">
        <v>1385</v>
      </c>
      <c r="D1580" s="38" t="s">
        <v>0</v>
      </c>
      <c r="E1580" s="38" t="s">
        <v>50</v>
      </c>
      <c r="F1580" s="38">
        <v>8161</v>
      </c>
    </row>
    <row r="1581" spans="1:6">
      <c r="A1581" s="10" t="str">
        <f t="shared" si="28"/>
        <v>2005All cancers - C00–C96, D45–D47MaleAllEthNumber</v>
      </c>
      <c r="B1581" s="10">
        <v>2005</v>
      </c>
      <c r="C1581" s="38" t="s">
        <v>1385</v>
      </c>
      <c r="D1581" s="38" t="s">
        <v>1</v>
      </c>
      <c r="E1581" s="38" t="s">
        <v>32</v>
      </c>
      <c r="F1581" s="38">
        <v>9754</v>
      </c>
    </row>
    <row r="1582" spans="1:6">
      <c r="A1582" s="10" t="str">
        <f t="shared" si="28"/>
        <v>2005All cancers - C00–C96, D45–D47MaleMāoriNumber</v>
      </c>
      <c r="B1582" s="10">
        <v>2005</v>
      </c>
      <c r="C1582" s="38" t="s">
        <v>1385</v>
      </c>
      <c r="D1582" s="38" t="s">
        <v>1</v>
      </c>
      <c r="E1582" s="38" t="s">
        <v>49</v>
      </c>
      <c r="F1582" s="38">
        <v>693</v>
      </c>
    </row>
    <row r="1583" spans="1:6">
      <c r="A1583" s="10" t="str">
        <f t="shared" si="28"/>
        <v>2005All cancers - C00–C96, D45–D47MaleNon-MāoriNumber</v>
      </c>
      <c r="B1583" s="10">
        <v>2005</v>
      </c>
      <c r="C1583" s="38" t="s">
        <v>1385</v>
      </c>
      <c r="D1583" s="38" t="s">
        <v>1</v>
      </c>
      <c r="E1583" s="38" t="s">
        <v>50</v>
      </c>
      <c r="F1583" s="38">
        <v>9061</v>
      </c>
    </row>
    <row r="1584" spans="1:6">
      <c r="A1584" s="10" t="str">
        <f t="shared" si="28"/>
        <v>2006All cancers - C00–C96, D45–D47AllSexAllEthNumber</v>
      </c>
      <c r="B1584" s="10">
        <v>2006</v>
      </c>
      <c r="C1584" s="38" t="s">
        <v>1385</v>
      </c>
      <c r="D1584" s="38" t="s">
        <v>4</v>
      </c>
      <c r="E1584" s="38" t="s">
        <v>32</v>
      </c>
      <c r="F1584" s="38">
        <v>18895</v>
      </c>
    </row>
    <row r="1585" spans="1:6">
      <c r="A1585" s="10" t="str">
        <f t="shared" si="28"/>
        <v>2006All cancers - C00–C96, D45–D47AllSexMāoriNumber</v>
      </c>
      <c r="B1585" s="10">
        <v>2006</v>
      </c>
      <c r="C1585" s="38" t="s">
        <v>1385</v>
      </c>
      <c r="D1585" s="38" t="s">
        <v>4</v>
      </c>
      <c r="E1585" s="38" t="s">
        <v>49</v>
      </c>
      <c r="F1585" s="38">
        <v>1679</v>
      </c>
    </row>
    <row r="1586" spans="1:6">
      <c r="A1586" s="10" t="str">
        <f t="shared" si="28"/>
        <v>2006All cancers - C00–C96, D45–D47AllSexNon-MāoriNumber</v>
      </c>
      <c r="B1586" s="10">
        <v>2006</v>
      </c>
      <c r="C1586" s="38" t="s">
        <v>1385</v>
      </c>
      <c r="D1586" s="38" t="s">
        <v>4</v>
      </c>
      <c r="E1586" s="38" t="s">
        <v>50</v>
      </c>
      <c r="F1586" s="38">
        <v>17216</v>
      </c>
    </row>
    <row r="1587" spans="1:6">
      <c r="A1587" s="10" t="str">
        <f t="shared" si="28"/>
        <v>2006All cancers - C00–C96, D45–D47FemaleAllEthNumber</v>
      </c>
      <c r="B1587" s="10">
        <v>2006</v>
      </c>
      <c r="C1587" s="38" t="s">
        <v>1385</v>
      </c>
      <c r="D1587" s="38" t="s">
        <v>0</v>
      </c>
      <c r="E1587" s="38" t="s">
        <v>32</v>
      </c>
      <c r="F1587" s="38">
        <v>9046</v>
      </c>
    </row>
    <row r="1588" spans="1:6">
      <c r="A1588" s="10" t="str">
        <f t="shared" si="28"/>
        <v>2006All cancers - C00–C96, D45–D47FemaleMāoriNumber</v>
      </c>
      <c r="B1588" s="10">
        <v>2006</v>
      </c>
      <c r="C1588" s="38" t="s">
        <v>1385</v>
      </c>
      <c r="D1588" s="38" t="s">
        <v>0</v>
      </c>
      <c r="E1588" s="38" t="s">
        <v>49</v>
      </c>
      <c r="F1588" s="38">
        <v>924</v>
      </c>
    </row>
    <row r="1589" spans="1:6">
      <c r="A1589" s="10" t="str">
        <f t="shared" si="28"/>
        <v>2006All cancers - C00–C96, D45–D47FemaleNon-MāoriNumber</v>
      </c>
      <c r="B1589" s="10">
        <v>2006</v>
      </c>
      <c r="C1589" s="38" t="s">
        <v>1385</v>
      </c>
      <c r="D1589" s="38" t="s">
        <v>0</v>
      </c>
      <c r="E1589" s="38" t="s">
        <v>50</v>
      </c>
      <c r="F1589" s="38">
        <v>8122</v>
      </c>
    </row>
    <row r="1590" spans="1:6">
      <c r="A1590" s="10" t="str">
        <f t="shared" si="28"/>
        <v>2006All cancers - C00–C96, D45–D47MaleAllEthNumber</v>
      </c>
      <c r="B1590" s="10">
        <v>2006</v>
      </c>
      <c r="C1590" s="38" t="s">
        <v>1385</v>
      </c>
      <c r="D1590" s="38" t="s">
        <v>1</v>
      </c>
      <c r="E1590" s="38" t="s">
        <v>32</v>
      </c>
      <c r="F1590" s="38">
        <v>9849</v>
      </c>
    </row>
    <row r="1591" spans="1:6">
      <c r="A1591" s="10" t="str">
        <f t="shared" si="28"/>
        <v>2006All cancers - C00–C96, D45–D47MaleMāoriNumber</v>
      </c>
      <c r="B1591" s="10">
        <v>2006</v>
      </c>
      <c r="C1591" s="38" t="s">
        <v>1385</v>
      </c>
      <c r="D1591" s="38" t="s">
        <v>1</v>
      </c>
      <c r="E1591" s="38" t="s">
        <v>49</v>
      </c>
      <c r="F1591" s="38">
        <v>755</v>
      </c>
    </row>
    <row r="1592" spans="1:6">
      <c r="A1592" s="10" t="str">
        <f t="shared" si="28"/>
        <v>2006All cancers - C00–C96, D45–D47MaleNon-MāoriNumber</v>
      </c>
      <c r="B1592" s="10">
        <v>2006</v>
      </c>
      <c r="C1592" s="38" t="s">
        <v>1385</v>
      </c>
      <c r="D1592" s="38" t="s">
        <v>1</v>
      </c>
      <c r="E1592" s="38" t="s">
        <v>50</v>
      </c>
      <c r="F1592" s="38">
        <v>9094</v>
      </c>
    </row>
    <row r="1593" spans="1:6">
      <c r="A1593" s="10" t="str">
        <f t="shared" si="28"/>
        <v>2007All cancers - C00–C96, D45–D47AllSexAllEthNumber</v>
      </c>
      <c r="B1593" s="10">
        <v>2007</v>
      </c>
      <c r="C1593" s="38" t="s">
        <v>1385</v>
      </c>
      <c r="D1593" s="38" t="s">
        <v>4</v>
      </c>
      <c r="E1593" s="38" t="s">
        <v>32</v>
      </c>
      <c r="F1593" s="38">
        <v>19736</v>
      </c>
    </row>
    <row r="1594" spans="1:6">
      <c r="A1594" s="10" t="str">
        <f t="shared" si="28"/>
        <v>2007All cancers - C00–C96, D45–D47AllSexMāoriNumber</v>
      </c>
      <c r="B1594" s="10">
        <v>2007</v>
      </c>
      <c r="C1594" s="38" t="s">
        <v>1385</v>
      </c>
      <c r="D1594" s="38" t="s">
        <v>4</v>
      </c>
      <c r="E1594" s="38" t="s">
        <v>49</v>
      </c>
      <c r="F1594" s="38">
        <v>1692</v>
      </c>
    </row>
    <row r="1595" spans="1:6">
      <c r="A1595" s="10" t="str">
        <f t="shared" si="28"/>
        <v>2007All cancers - C00–C96, D45–D47AllSexNon-MāoriNumber</v>
      </c>
      <c r="B1595" s="10">
        <v>2007</v>
      </c>
      <c r="C1595" s="38" t="s">
        <v>1385</v>
      </c>
      <c r="D1595" s="38" t="s">
        <v>4</v>
      </c>
      <c r="E1595" s="38" t="s">
        <v>50</v>
      </c>
      <c r="F1595" s="38">
        <v>18044</v>
      </c>
    </row>
    <row r="1596" spans="1:6">
      <c r="A1596" s="10" t="str">
        <f t="shared" si="28"/>
        <v>2007All cancers - C00–C96, D45–D47FemaleAllEthNumber</v>
      </c>
      <c r="B1596" s="10">
        <v>2007</v>
      </c>
      <c r="C1596" s="38" t="s">
        <v>1385</v>
      </c>
      <c r="D1596" s="38" t="s">
        <v>0</v>
      </c>
      <c r="E1596" s="38" t="s">
        <v>32</v>
      </c>
      <c r="F1596" s="38">
        <v>9311</v>
      </c>
    </row>
    <row r="1597" spans="1:6">
      <c r="A1597" s="10" t="str">
        <f t="shared" si="28"/>
        <v>2007All cancers - C00–C96, D45–D47FemaleMāoriNumber</v>
      </c>
      <c r="B1597" s="10">
        <v>2007</v>
      </c>
      <c r="C1597" s="38" t="s">
        <v>1385</v>
      </c>
      <c r="D1597" s="38" t="s">
        <v>0</v>
      </c>
      <c r="E1597" s="38" t="s">
        <v>49</v>
      </c>
      <c r="F1597" s="38">
        <v>931</v>
      </c>
    </row>
    <row r="1598" spans="1:6">
      <c r="A1598" s="10" t="str">
        <f t="shared" si="28"/>
        <v>2007All cancers - C00–C96, D45–D47FemaleNon-MāoriNumber</v>
      </c>
      <c r="B1598" s="10">
        <v>2007</v>
      </c>
      <c r="C1598" s="38" t="s">
        <v>1385</v>
      </c>
      <c r="D1598" s="38" t="s">
        <v>0</v>
      </c>
      <c r="E1598" s="38" t="s">
        <v>50</v>
      </c>
      <c r="F1598" s="38">
        <v>8380</v>
      </c>
    </row>
    <row r="1599" spans="1:6">
      <c r="A1599" s="10" t="str">
        <f t="shared" si="28"/>
        <v>2007All cancers - C00–C96, D45–D47MaleAllEthNumber</v>
      </c>
      <c r="B1599" s="10">
        <v>2007</v>
      </c>
      <c r="C1599" s="38" t="s">
        <v>1385</v>
      </c>
      <c r="D1599" s="38" t="s">
        <v>1</v>
      </c>
      <c r="E1599" s="38" t="s">
        <v>32</v>
      </c>
      <c r="F1599" s="38">
        <v>10425</v>
      </c>
    </row>
    <row r="1600" spans="1:6">
      <c r="A1600" s="10" t="str">
        <f t="shared" si="28"/>
        <v>2007All cancers - C00–C96, D45–D47MaleMāoriNumber</v>
      </c>
      <c r="B1600" s="10">
        <v>2007</v>
      </c>
      <c r="C1600" s="38" t="s">
        <v>1385</v>
      </c>
      <c r="D1600" s="38" t="s">
        <v>1</v>
      </c>
      <c r="E1600" s="38" t="s">
        <v>49</v>
      </c>
      <c r="F1600" s="38">
        <v>761</v>
      </c>
    </row>
    <row r="1601" spans="1:6">
      <c r="A1601" s="10" t="str">
        <f t="shared" si="28"/>
        <v>2007All cancers - C00–C96, D45–D47MaleNon-MāoriNumber</v>
      </c>
      <c r="B1601" s="10">
        <v>2007</v>
      </c>
      <c r="C1601" s="38" t="s">
        <v>1385</v>
      </c>
      <c r="D1601" s="38" t="s">
        <v>1</v>
      </c>
      <c r="E1601" s="38" t="s">
        <v>50</v>
      </c>
      <c r="F1601" s="38">
        <v>9664</v>
      </c>
    </row>
    <row r="1602" spans="1:6">
      <c r="A1602" s="10" t="str">
        <f t="shared" si="28"/>
        <v>2008All cancers - C00–C96, D45–D47AllSexAllEthNumber</v>
      </c>
      <c r="B1602" s="10">
        <v>2008</v>
      </c>
      <c r="C1602" s="38" t="s">
        <v>1385</v>
      </c>
      <c r="D1602" s="38" t="s">
        <v>4</v>
      </c>
      <c r="E1602" s="38" t="s">
        <v>32</v>
      </c>
      <c r="F1602" s="38">
        <v>20317</v>
      </c>
    </row>
    <row r="1603" spans="1:6">
      <c r="A1603" s="10" t="str">
        <f t="shared" si="28"/>
        <v>2008All cancers - C00–C96, D45–D47AllSexMāoriNumber</v>
      </c>
      <c r="B1603" s="10">
        <v>2008</v>
      </c>
      <c r="C1603" s="38" t="s">
        <v>1385</v>
      </c>
      <c r="D1603" s="38" t="s">
        <v>4</v>
      </c>
      <c r="E1603" s="38" t="s">
        <v>49</v>
      </c>
      <c r="F1603" s="38">
        <v>1728</v>
      </c>
    </row>
    <row r="1604" spans="1:6">
      <c r="A1604" s="10" t="str">
        <f t="shared" si="28"/>
        <v>2008All cancers - C00–C96, D45–D47AllSexNon-MāoriNumber</v>
      </c>
      <c r="B1604" s="10">
        <v>2008</v>
      </c>
      <c r="C1604" s="38" t="s">
        <v>1385</v>
      </c>
      <c r="D1604" s="38" t="s">
        <v>4</v>
      </c>
      <c r="E1604" s="38" t="s">
        <v>50</v>
      </c>
      <c r="F1604" s="38">
        <v>18589</v>
      </c>
    </row>
    <row r="1605" spans="1:6">
      <c r="A1605" s="10" t="str">
        <f t="shared" si="28"/>
        <v>2008All cancers - C00–C96, D45–D47FemaleAllEthNumber</v>
      </c>
      <c r="B1605" s="10">
        <v>2008</v>
      </c>
      <c r="C1605" s="38" t="s">
        <v>1385</v>
      </c>
      <c r="D1605" s="38" t="s">
        <v>0</v>
      </c>
      <c r="E1605" s="38" t="s">
        <v>32</v>
      </c>
      <c r="F1605" s="38">
        <v>9835</v>
      </c>
    </row>
    <row r="1606" spans="1:6">
      <c r="A1606" s="10" t="str">
        <f t="shared" si="28"/>
        <v>2008All cancers - C00–C96, D45–D47FemaleMāoriNumber</v>
      </c>
      <c r="B1606" s="10">
        <v>2008</v>
      </c>
      <c r="C1606" s="38" t="s">
        <v>1385</v>
      </c>
      <c r="D1606" s="38" t="s">
        <v>0</v>
      </c>
      <c r="E1606" s="38" t="s">
        <v>49</v>
      </c>
      <c r="F1606" s="38">
        <v>1006</v>
      </c>
    </row>
    <row r="1607" spans="1:6">
      <c r="A1607" s="10" t="str">
        <f t="shared" si="28"/>
        <v>2008All cancers - C00–C96, D45–D47FemaleNon-MāoriNumber</v>
      </c>
      <c r="B1607" s="10">
        <v>2008</v>
      </c>
      <c r="C1607" s="38" t="s">
        <v>1385</v>
      </c>
      <c r="D1607" s="38" t="s">
        <v>0</v>
      </c>
      <c r="E1607" s="38" t="s">
        <v>50</v>
      </c>
      <c r="F1607" s="38">
        <v>8829</v>
      </c>
    </row>
    <row r="1608" spans="1:6">
      <c r="A1608" s="10" t="str">
        <f t="shared" si="28"/>
        <v>2008All cancers - C00–C96, D45–D47MaleAllEthNumber</v>
      </c>
      <c r="B1608" s="10">
        <v>2008</v>
      </c>
      <c r="C1608" s="38" t="s">
        <v>1385</v>
      </c>
      <c r="D1608" s="38" t="s">
        <v>1</v>
      </c>
      <c r="E1608" s="38" t="s">
        <v>32</v>
      </c>
      <c r="F1608" s="38">
        <v>10482</v>
      </c>
    </row>
    <row r="1609" spans="1:6">
      <c r="A1609" s="10" t="str">
        <f t="shared" si="28"/>
        <v>2008All cancers - C00–C96, D45–D47MaleMāoriNumber</v>
      </c>
      <c r="B1609" s="10">
        <v>2008</v>
      </c>
      <c r="C1609" s="38" t="s">
        <v>1385</v>
      </c>
      <c r="D1609" s="38" t="s">
        <v>1</v>
      </c>
      <c r="E1609" s="38" t="s">
        <v>49</v>
      </c>
      <c r="F1609" s="38">
        <v>722</v>
      </c>
    </row>
    <row r="1610" spans="1:6">
      <c r="A1610" s="10" t="str">
        <f t="shared" si="28"/>
        <v>2008All cancers - C00–C96, D45–D47MaleNon-MāoriNumber</v>
      </c>
      <c r="B1610" s="10">
        <v>2008</v>
      </c>
      <c r="C1610" s="38" t="s">
        <v>1385</v>
      </c>
      <c r="D1610" s="38" t="s">
        <v>1</v>
      </c>
      <c r="E1610" s="38" t="s">
        <v>50</v>
      </c>
      <c r="F1610" s="38">
        <v>9760</v>
      </c>
    </row>
    <row r="1611" spans="1:6">
      <c r="A1611" s="10" t="str">
        <f t="shared" si="28"/>
        <v>2009All cancers - C00–C96, D45–D47AllSexAllEthNumber</v>
      </c>
      <c r="B1611" s="10">
        <v>2009</v>
      </c>
      <c r="C1611" s="38" t="s">
        <v>1385</v>
      </c>
      <c r="D1611" s="38" t="s">
        <v>4</v>
      </c>
      <c r="E1611" s="38" t="s">
        <v>32</v>
      </c>
      <c r="F1611" s="38">
        <v>20875</v>
      </c>
    </row>
    <row r="1612" spans="1:6">
      <c r="A1612" s="10" t="str">
        <f t="shared" si="28"/>
        <v>2009All cancers - C00–C96, D45–D47AllSexMāoriNumber</v>
      </c>
      <c r="B1612" s="10">
        <v>2009</v>
      </c>
      <c r="C1612" s="38" t="s">
        <v>1385</v>
      </c>
      <c r="D1612" s="38" t="s">
        <v>4</v>
      </c>
      <c r="E1612" s="38" t="s">
        <v>49</v>
      </c>
      <c r="F1612" s="38">
        <v>1888</v>
      </c>
    </row>
    <row r="1613" spans="1:6">
      <c r="A1613" s="10" t="str">
        <f t="shared" si="28"/>
        <v>2009All cancers - C00–C96, D45–D47AllSexNon-MāoriNumber</v>
      </c>
      <c r="B1613" s="10">
        <v>2009</v>
      </c>
      <c r="C1613" s="38" t="s">
        <v>1385</v>
      </c>
      <c r="D1613" s="38" t="s">
        <v>4</v>
      </c>
      <c r="E1613" s="38" t="s">
        <v>50</v>
      </c>
      <c r="F1613" s="38">
        <v>18987</v>
      </c>
    </row>
    <row r="1614" spans="1:6">
      <c r="A1614" s="10" t="str">
        <f t="shared" si="28"/>
        <v>2009All cancers - C00–C96, D45–D47FemaleAllEthNumber</v>
      </c>
      <c r="B1614" s="10">
        <v>2009</v>
      </c>
      <c r="C1614" s="38" t="s">
        <v>1385</v>
      </c>
      <c r="D1614" s="38" t="s">
        <v>0</v>
      </c>
      <c r="E1614" s="38" t="s">
        <v>32</v>
      </c>
      <c r="F1614" s="38">
        <v>9724</v>
      </c>
    </row>
    <row r="1615" spans="1:6">
      <c r="A1615" s="10" t="str">
        <f t="shared" si="28"/>
        <v>2009All cancers - C00–C96, D45–D47FemaleMāoriNumber</v>
      </c>
      <c r="B1615" s="10">
        <v>2009</v>
      </c>
      <c r="C1615" s="38" t="s">
        <v>1385</v>
      </c>
      <c r="D1615" s="38" t="s">
        <v>0</v>
      </c>
      <c r="E1615" s="38" t="s">
        <v>49</v>
      </c>
      <c r="F1615" s="38">
        <v>1022</v>
      </c>
    </row>
    <row r="1616" spans="1:6">
      <c r="A1616" s="10" t="str">
        <f t="shared" si="28"/>
        <v>2009All cancers - C00–C96, D45–D47FemaleNon-MāoriNumber</v>
      </c>
      <c r="B1616" s="10">
        <v>2009</v>
      </c>
      <c r="C1616" s="38" t="s">
        <v>1385</v>
      </c>
      <c r="D1616" s="38" t="s">
        <v>0</v>
      </c>
      <c r="E1616" s="38" t="s">
        <v>50</v>
      </c>
      <c r="F1616" s="38">
        <v>8702</v>
      </c>
    </row>
    <row r="1617" spans="1:6">
      <c r="A1617" s="10" t="str">
        <f t="shared" si="28"/>
        <v>2009All cancers - C00–C96, D45–D47MaleAllEthNumber</v>
      </c>
      <c r="B1617" s="10">
        <v>2009</v>
      </c>
      <c r="C1617" s="38" t="s">
        <v>1385</v>
      </c>
      <c r="D1617" s="38" t="s">
        <v>1</v>
      </c>
      <c r="E1617" s="38" t="s">
        <v>32</v>
      </c>
      <c r="F1617" s="38">
        <v>11151</v>
      </c>
    </row>
    <row r="1618" spans="1:6">
      <c r="A1618" s="10" t="str">
        <f t="shared" si="28"/>
        <v>2009All cancers - C00–C96, D45–D47MaleMāoriNumber</v>
      </c>
      <c r="B1618" s="10">
        <v>2009</v>
      </c>
      <c r="C1618" s="38" t="s">
        <v>1385</v>
      </c>
      <c r="D1618" s="38" t="s">
        <v>1</v>
      </c>
      <c r="E1618" s="38" t="s">
        <v>49</v>
      </c>
      <c r="F1618" s="38">
        <v>866</v>
      </c>
    </row>
    <row r="1619" spans="1:6">
      <c r="A1619" s="10" t="str">
        <f t="shared" si="28"/>
        <v>2009All cancers - C00–C96, D45–D47MaleNon-MāoriNumber</v>
      </c>
      <c r="B1619" s="10">
        <v>2009</v>
      </c>
      <c r="C1619" s="38" t="s">
        <v>1385</v>
      </c>
      <c r="D1619" s="38" t="s">
        <v>1</v>
      </c>
      <c r="E1619" s="38" t="s">
        <v>50</v>
      </c>
      <c r="F1619" s="38">
        <v>10285</v>
      </c>
    </row>
    <row r="1620" spans="1:6">
      <c r="A1620" s="10" t="str">
        <f t="shared" si="28"/>
        <v>2010All cancers - C00–C96, D45–D47AllSexAllEthNumber</v>
      </c>
      <c r="B1620" s="10">
        <v>2010</v>
      </c>
      <c r="C1620" s="38" t="s">
        <v>1385</v>
      </c>
      <c r="D1620" s="38" t="s">
        <v>4</v>
      </c>
      <c r="E1620" s="38" t="s">
        <v>32</v>
      </c>
      <c r="F1620" s="38">
        <v>21235</v>
      </c>
    </row>
    <row r="1621" spans="1:6">
      <c r="A1621" s="10" t="str">
        <f t="shared" si="28"/>
        <v>2010All cancers - C00–C96, D45–D47AllSexMāoriNumber</v>
      </c>
      <c r="B1621" s="10">
        <v>2010</v>
      </c>
      <c r="C1621" s="38" t="s">
        <v>1385</v>
      </c>
      <c r="D1621" s="38" t="s">
        <v>4</v>
      </c>
      <c r="E1621" s="38" t="s">
        <v>49</v>
      </c>
      <c r="F1621" s="38">
        <v>2015</v>
      </c>
    </row>
    <row r="1622" spans="1:6">
      <c r="A1622" s="10" t="str">
        <f t="shared" si="28"/>
        <v>2010All cancers - C00–C96, D45–D47AllSexNon-MāoriNumber</v>
      </c>
      <c r="B1622" s="10">
        <v>2010</v>
      </c>
      <c r="C1622" s="38" t="s">
        <v>1385</v>
      </c>
      <c r="D1622" s="38" t="s">
        <v>4</v>
      </c>
      <c r="E1622" s="38" t="s">
        <v>50</v>
      </c>
      <c r="F1622" s="38">
        <v>19220</v>
      </c>
    </row>
    <row r="1623" spans="1:6">
      <c r="A1623" s="10" t="str">
        <f t="shared" si="28"/>
        <v>2010All cancers - C00–C96, D45–D47FemaleAllEthNumber</v>
      </c>
      <c r="B1623" s="10">
        <v>2010</v>
      </c>
      <c r="C1623" s="38" t="s">
        <v>1385</v>
      </c>
      <c r="D1623" s="38" t="s">
        <v>0</v>
      </c>
      <c r="E1623" s="38" t="s">
        <v>32</v>
      </c>
      <c r="F1623" s="38">
        <v>10167</v>
      </c>
    </row>
    <row r="1624" spans="1:6">
      <c r="A1624" s="10" t="str">
        <f t="shared" si="28"/>
        <v>2010All cancers - C00–C96, D45–D47FemaleMāoriNumber</v>
      </c>
      <c r="B1624" s="10">
        <v>2010</v>
      </c>
      <c r="C1624" s="38" t="s">
        <v>1385</v>
      </c>
      <c r="D1624" s="38" t="s">
        <v>0</v>
      </c>
      <c r="E1624" s="38" t="s">
        <v>49</v>
      </c>
      <c r="F1624" s="38">
        <v>1158</v>
      </c>
    </row>
    <row r="1625" spans="1:6">
      <c r="A1625" s="10" t="str">
        <f t="shared" si="28"/>
        <v>2010All cancers - C00–C96, D45–D47FemaleNon-MāoriNumber</v>
      </c>
      <c r="B1625" s="10">
        <v>2010</v>
      </c>
      <c r="C1625" s="38" t="s">
        <v>1385</v>
      </c>
      <c r="D1625" s="38" t="s">
        <v>0</v>
      </c>
      <c r="E1625" s="38" t="s">
        <v>50</v>
      </c>
      <c r="F1625" s="38">
        <v>9009</v>
      </c>
    </row>
    <row r="1626" spans="1:6">
      <c r="A1626" s="10" t="str">
        <f t="shared" si="28"/>
        <v>2010All cancers - C00–C96, D45–D47MaleAllEthNumber</v>
      </c>
      <c r="B1626" s="10">
        <v>2010</v>
      </c>
      <c r="C1626" s="38" t="s">
        <v>1385</v>
      </c>
      <c r="D1626" s="38" t="s">
        <v>1</v>
      </c>
      <c r="E1626" s="38" t="s">
        <v>32</v>
      </c>
      <c r="F1626" s="38">
        <v>11068</v>
      </c>
    </row>
    <row r="1627" spans="1:6">
      <c r="A1627" s="10" t="str">
        <f t="shared" si="28"/>
        <v>2010All cancers - C00–C96, D45–D47MaleMāoriNumber</v>
      </c>
      <c r="B1627" s="10">
        <v>2010</v>
      </c>
      <c r="C1627" s="38" t="s">
        <v>1385</v>
      </c>
      <c r="D1627" s="38" t="s">
        <v>1</v>
      </c>
      <c r="E1627" s="38" t="s">
        <v>49</v>
      </c>
      <c r="F1627" s="38">
        <v>857</v>
      </c>
    </row>
    <row r="1628" spans="1:6">
      <c r="A1628" s="10" t="str">
        <f t="shared" si="28"/>
        <v>2010All cancers - C00–C96, D45–D47MaleNon-MāoriNumber</v>
      </c>
      <c r="B1628" s="10">
        <v>2010</v>
      </c>
      <c r="C1628" s="38" t="s">
        <v>1385</v>
      </c>
      <c r="D1628" s="38" t="s">
        <v>1</v>
      </c>
      <c r="E1628" s="38" t="s">
        <v>50</v>
      </c>
      <c r="F1628" s="38">
        <v>10211</v>
      </c>
    </row>
    <row r="1629" spans="1:6">
      <c r="A1629" s="10" t="str">
        <f t="shared" si="28"/>
        <v>2011All cancers - C00–C96, D45–D47AllSexAllEthNumber</v>
      </c>
      <c r="B1629" s="10">
        <v>2011</v>
      </c>
      <c r="C1629" s="38" t="s">
        <v>1385</v>
      </c>
      <c r="D1629" s="38" t="s">
        <v>4</v>
      </c>
      <c r="E1629" s="38" t="s">
        <v>32</v>
      </c>
      <c r="F1629" s="38">
        <v>21050</v>
      </c>
    </row>
    <row r="1630" spans="1:6">
      <c r="A1630" s="10" t="str">
        <f t="shared" si="28"/>
        <v>2011All cancers - C00–C96, D45–D47AllSexMāoriNumber</v>
      </c>
      <c r="B1630" s="10">
        <v>2011</v>
      </c>
      <c r="C1630" s="38" t="s">
        <v>1385</v>
      </c>
      <c r="D1630" s="38" t="s">
        <v>4</v>
      </c>
      <c r="E1630" s="38" t="s">
        <v>49</v>
      </c>
      <c r="F1630" s="38">
        <v>1991</v>
      </c>
    </row>
    <row r="1631" spans="1:6">
      <c r="A1631" s="10" t="str">
        <f t="shared" ref="A1631:A1656" si="29">B1631&amp;C1631&amp;D1631&amp;E1631&amp;$F$1565</f>
        <v>2011All cancers - C00–C96, D45–D47AllSexNon-MāoriNumber</v>
      </c>
      <c r="B1631" s="10">
        <v>2011</v>
      </c>
      <c r="C1631" s="38" t="s">
        <v>1385</v>
      </c>
      <c r="D1631" s="38" t="s">
        <v>4</v>
      </c>
      <c r="E1631" s="38" t="s">
        <v>50</v>
      </c>
      <c r="F1631" s="38">
        <v>19059</v>
      </c>
    </row>
    <row r="1632" spans="1:6">
      <c r="A1632" s="10" t="str">
        <f t="shared" si="29"/>
        <v>2011All cancers - C00–C96, D45–D47FemaleAllEthNumber</v>
      </c>
      <c r="B1632" s="10">
        <v>2011</v>
      </c>
      <c r="C1632" s="38" t="s">
        <v>1385</v>
      </c>
      <c r="D1632" s="38" t="s">
        <v>0</v>
      </c>
      <c r="E1632" s="38" t="s">
        <v>32</v>
      </c>
      <c r="F1632" s="38">
        <v>9993</v>
      </c>
    </row>
    <row r="1633" spans="1:6">
      <c r="A1633" s="10" t="str">
        <f t="shared" si="29"/>
        <v>2011All cancers - C00–C96, D45–D47FemaleMāoriNumber</v>
      </c>
      <c r="B1633" s="10">
        <v>2011</v>
      </c>
      <c r="C1633" s="38" t="s">
        <v>1385</v>
      </c>
      <c r="D1633" s="38" t="s">
        <v>0</v>
      </c>
      <c r="E1633" s="38" t="s">
        <v>49</v>
      </c>
      <c r="F1633" s="38">
        <v>1132</v>
      </c>
    </row>
    <row r="1634" spans="1:6">
      <c r="A1634" s="10" t="str">
        <f t="shared" si="29"/>
        <v>2011All cancers - C00–C96, D45–D47FemaleNon-MāoriNumber</v>
      </c>
      <c r="B1634" s="10">
        <v>2011</v>
      </c>
      <c r="C1634" s="38" t="s">
        <v>1385</v>
      </c>
      <c r="D1634" s="38" t="s">
        <v>0</v>
      </c>
      <c r="E1634" s="38" t="s">
        <v>50</v>
      </c>
      <c r="F1634" s="38">
        <v>8861</v>
      </c>
    </row>
    <row r="1635" spans="1:6">
      <c r="A1635" s="10" t="str">
        <f t="shared" si="29"/>
        <v>2011All cancers - C00–C96, D45–D47MaleAllEthNumber</v>
      </c>
      <c r="B1635" s="10">
        <v>2011</v>
      </c>
      <c r="C1635" s="38" t="s">
        <v>1385</v>
      </c>
      <c r="D1635" s="38" t="s">
        <v>1</v>
      </c>
      <c r="E1635" s="38" t="s">
        <v>32</v>
      </c>
      <c r="F1635" s="38">
        <v>11057</v>
      </c>
    </row>
    <row r="1636" spans="1:6">
      <c r="A1636" s="10" t="str">
        <f t="shared" si="29"/>
        <v>2011All cancers - C00–C96, D45–D47MaleMāoriNumber</v>
      </c>
      <c r="B1636" s="10">
        <v>2011</v>
      </c>
      <c r="C1636" s="38" t="s">
        <v>1385</v>
      </c>
      <c r="D1636" s="38" t="s">
        <v>1</v>
      </c>
      <c r="E1636" s="38" t="s">
        <v>49</v>
      </c>
      <c r="F1636" s="38">
        <v>859</v>
      </c>
    </row>
    <row r="1637" spans="1:6">
      <c r="A1637" s="10" t="str">
        <f t="shared" si="29"/>
        <v>2011All cancers - C00–C96, D45–D47MaleNon-MāoriNumber</v>
      </c>
      <c r="B1637" s="10">
        <v>2011</v>
      </c>
      <c r="C1637" s="38" t="s">
        <v>1385</v>
      </c>
      <c r="D1637" s="38" t="s">
        <v>1</v>
      </c>
      <c r="E1637" s="38" t="s">
        <v>50</v>
      </c>
      <c r="F1637" s="38">
        <v>10198</v>
      </c>
    </row>
    <row r="1638" spans="1:6">
      <c r="A1638" s="10" t="str">
        <f t="shared" si="29"/>
        <v>2012All cancers - C00–C96, D45–D47AllSexAllEthNumber</v>
      </c>
      <c r="B1638" s="10">
        <v>2012</v>
      </c>
      <c r="C1638" s="38" t="s">
        <v>1385</v>
      </c>
      <c r="D1638" s="38" t="s">
        <v>4</v>
      </c>
      <c r="E1638" s="38" t="s">
        <v>32</v>
      </c>
      <c r="F1638" s="38">
        <v>21814</v>
      </c>
    </row>
    <row r="1639" spans="1:6">
      <c r="A1639" s="10" t="str">
        <f t="shared" si="29"/>
        <v>2012All cancers - C00–C96, D45–D47AllSexMāoriNumber</v>
      </c>
      <c r="B1639" s="10">
        <v>2012</v>
      </c>
      <c r="C1639" s="38" t="s">
        <v>1385</v>
      </c>
      <c r="D1639" s="38" t="s">
        <v>4</v>
      </c>
      <c r="E1639" s="38" t="s">
        <v>49</v>
      </c>
      <c r="F1639" s="38">
        <v>2105</v>
      </c>
    </row>
    <row r="1640" spans="1:6">
      <c r="A1640" s="10" t="str">
        <f t="shared" si="29"/>
        <v>2012All cancers - C00–C96, D45–D47AllSexNon-MāoriNumber</v>
      </c>
      <c r="B1640" s="10">
        <v>2012</v>
      </c>
      <c r="C1640" s="38" t="s">
        <v>1385</v>
      </c>
      <c r="D1640" s="38" t="s">
        <v>4</v>
      </c>
      <c r="E1640" s="38" t="s">
        <v>50</v>
      </c>
      <c r="F1640" s="38">
        <v>19709</v>
      </c>
    </row>
    <row r="1641" spans="1:6">
      <c r="A1641" s="10" t="str">
        <f t="shared" si="29"/>
        <v>2012All cancers - C00–C96, D45–D47FemaleAllEthNumber</v>
      </c>
      <c r="B1641" s="10">
        <v>2012</v>
      </c>
      <c r="C1641" s="38" t="s">
        <v>1385</v>
      </c>
      <c r="D1641" s="38" t="s">
        <v>0</v>
      </c>
      <c r="E1641" s="38" t="s">
        <v>32</v>
      </c>
      <c r="F1641" s="38">
        <v>10469</v>
      </c>
    </row>
    <row r="1642" spans="1:6">
      <c r="A1642" s="10" t="str">
        <f t="shared" si="29"/>
        <v>2012All cancers - C00–C96, D45–D47FemaleMāoriNumber</v>
      </c>
      <c r="B1642" s="10">
        <v>2012</v>
      </c>
      <c r="C1642" s="38" t="s">
        <v>1385</v>
      </c>
      <c r="D1642" s="38" t="s">
        <v>0</v>
      </c>
      <c r="E1642" s="38" t="s">
        <v>49</v>
      </c>
      <c r="F1642" s="38">
        <v>1175</v>
      </c>
    </row>
    <row r="1643" spans="1:6">
      <c r="A1643" s="10" t="str">
        <f t="shared" si="29"/>
        <v>2012All cancers - C00–C96, D45–D47FemaleNon-MāoriNumber</v>
      </c>
      <c r="B1643" s="10">
        <v>2012</v>
      </c>
      <c r="C1643" s="38" t="s">
        <v>1385</v>
      </c>
      <c r="D1643" s="38" t="s">
        <v>0</v>
      </c>
      <c r="E1643" s="38" t="s">
        <v>50</v>
      </c>
      <c r="F1643" s="38">
        <v>9294</v>
      </c>
    </row>
    <row r="1644" spans="1:6">
      <c r="A1644" s="10" t="str">
        <f t="shared" si="29"/>
        <v>2012All cancers - C00–C96, D45–D47MaleAllEthNumber</v>
      </c>
      <c r="B1644" s="10">
        <v>2012</v>
      </c>
      <c r="C1644" s="38" t="s">
        <v>1385</v>
      </c>
      <c r="D1644" s="38" t="s">
        <v>1</v>
      </c>
      <c r="E1644" s="38" t="s">
        <v>32</v>
      </c>
      <c r="F1644" s="38">
        <v>11345</v>
      </c>
    </row>
    <row r="1645" spans="1:6">
      <c r="A1645" s="10" t="str">
        <f t="shared" si="29"/>
        <v>2012All cancers - C00–C96, D45–D47MaleMāoriNumber</v>
      </c>
      <c r="B1645" s="10">
        <v>2012</v>
      </c>
      <c r="C1645" s="38" t="s">
        <v>1385</v>
      </c>
      <c r="D1645" s="38" t="s">
        <v>1</v>
      </c>
      <c r="E1645" s="38" t="s">
        <v>49</v>
      </c>
      <c r="F1645" s="38">
        <v>930</v>
      </c>
    </row>
    <row r="1646" spans="1:6">
      <c r="A1646" s="10" t="str">
        <f t="shared" si="29"/>
        <v>2012All cancers - C00–C96, D45–D47MaleNon-MāoriNumber</v>
      </c>
      <c r="B1646" s="10">
        <v>2012</v>
      </c>
      <c r="C1646" s="38" t="s">
        <v>1385</v>
      </c>
      <c r="D1646" s="38" t="s">
        <v>1</v>
      </c>
      <c r="E1646" s="38" t="s">
        <v>50</v>
      </c>
      <c r="F1646" s="38">
        <v>10415</v>
      </c>
    </row>
    <row r="1647" spans="1:6">
      <c r="A1647" s="10" t="str">
        <f t="shared" si="29"/>
        <v>2013All cancers - C00–C96, D45–D47AllSexAllEthNumber</v>
      </c>
      <c r="B1647" s="10">
        <v>2013</v>
      </c>
      <c r="C1647" s="38" t="s">
        <v>1385</v>
      </c>
      <c r="D1647" s="38" t="s">
        <v>4</v>
      </c>
      <c r="E1647" s="38" t="s">
        <v>32</v>
      </c>
      <c r="F1647" s="38">
        <v>22166</v>
      </c>
    </row>
    <row r="1648" spans="1:6">
      <c r="A1648" s="10" t="str">
        <f t="shared" si="29"/>
        <v>2013All cancers - C00–C96, D45–D47AllSexMāoriNumber</v>
      </c>
      <c r="B1648" s="10">
        <v>2013</v>
      </c>
      <c r="C1648" s="38" t="s">
        <v>1385</v>
      </c>
      <c r="D1648" s="38" t="s">
        <v>4</v>
      </c>
      <c r="E1648" s="38" t="s">
        <v>49</v>
      </c>
      <c r="F1648" s="38">
        <v>2220</v>
      </c>
    </row>
    <row r="1649" spans="1:6">
      <c r="A1649" s="10" t="str">
        <f t="shared" si="29"/>
        <v>2013All cancers - C00–C96, D45–D47AllSexNon-MāoriNumber</v>
      </c>
      <c r="B1649" s="10">
        <v>2013</v>
      </c>
      <c r="C1649" s="38" t="s">
        <v>1385</v>
      </c>
      <c r="D1649" s="38" t="s">
        <v>4</v>
      </c>
      <c r="E1649" s="38" t="s">
        <v>50</v>
      </c>
      <c r="F1649" s="38">
        <v>19946</v>
      </c>
    </row>
    <row r="1650" spans="1:6">
      <c r="A1650" s="10" t="str">
        <f t="shared" si="29"/>
        <v>2013All cancers - C00–C96, D45–D47FemaleAllEthNumber</v>
      </c>
      <c r="B1650" s="10">
        <v>2013</v>
      </c>
      <c r="C1650" s="38" t="s">
        <v>1385</v>
      </c>
      <c r="D1650" s="38" t="s">
        <v>0</v>
      </c>
      <c r="E1650" s="38" t="s">
        <v>32</v>
      </c>
      <c r="F1650" s="38">
        <v>10675</v>
      </c>
    </row>
    <row r="1651" spans="1:6">
      <c r="A1651" s="10" t="str">
        <f t="shared" si="29"/>
        <v>2013All cancers - C00–C96, D45–D47FemaleMāoriNumber</v>
      </c>
      <c r="B1651" s="10">
        <v>2013</v>
      </c>
      <c r="C1651" s="38" t="s">
        <v>1385</v>
      </c>
      <c r="D1651" s="38" t="s">
        <v>0</v>
      </c>
      <c r="E1651" s="38" t="s">
        <v>49</v>
      </c>
      <c r="F1651" s="38">
        <v>1212</v>
      </c>
    </row>
    <row r="1652" spans="1:6">
      <c r="A1652" s="10" t="str">
        <f t="shared" si="29"/>
        <v>2013All cancers - C00–C96, D45–D47FemaleNon-MāoriNumber</v>
      </c>
      <c r="B1652" s="10">
        <v>2013</v>
      </c>
      <c r="C1652" s="38" t="s">
        <v>1385</v>
      </c>
      <c r="D1652" s="38" t="s">
        <v>0</v>
      </c>
      <c r="E1652" s="38" t="s">
        <v>50</v>
      </c>
      <c r="F1652" s="38">
        <v>9463</v>
      </c>
    </row>
    <row r="1653" spans="1:6">
      <c r="A1653" s="10" t="str">
        <f t="shared" si="29"/>
        <v>2013All cancers - C00–C96, D45–D47MaleAllEthNumber</v>
      </c>
      <c r="B1653" s="10">
        <v>2013</v>
      </c>
      <c r="C1653" s="38" t="s">
        <v>1385</v>
      </c>
      <c r="D1653" s="38" t="s">
        <v>1</v>
      </c>
      <c r="E1653" s="38" t="s">
        <v>32</v>
      </c>
      <c r="F1653" s="38">
        <v>11491</v>
      </c>
    </row>
    <row r="1654" spans="1:6">
      <c r="A1654" s="10" t="str">
        <f t="shared" si="29"/>
        <v>2013All cancers - C00–C96, D45–D47MaleMāoriNumber</v>
      </c>
      <c r="B1654" s="10">
        <v>2013</v>
      </c>
      <c r="C1654" s="38" t="s">
        <v>1385</v>
      </c>
      <c r="D1654" s="38" t="s">
        <v>1</v>
      </c>
      <c r="E1654" s="38" t="s">
        <v>49</v>
      </c>
      <c r="F1654" s="38">
        <v>1008</v>
      </c>
    </row>
    <row r="1655" spans="1:6">
      <c r="A1655" s="10" t="str">
        <f t="shared" si="29"/>
        <v>2013All cancers - C00–C96, D45–D47MaleNon-MāoriNumber</v>
      </c>
      <c r="B1655" s="10">
        <v>2013</v>
      </c>
      <c r="C1655" s="38" t="s">
        <v>1385</v>
      </c>
      <c r="D1655" s="38" t="s">
        <v>1</v>
      </c>
      <c r="E1655" s="38" t="s">
        <v>50</v>
      </c>
      <c r="F1655" s="38">
        <v>10483</v>
      </c>
    </row>
    <row r="1656" spans="1:6">
      <c r="A1656" s="10" t="str">
        <f t="shared" si="29"/>
        <v>YearSexEthMNNumber</v>
      </c>
      <c r="B1656" s="10" t="s">
        <v>5</v>
      </c>
      <c r="D1656" s="38" t="s">
        <v>3</v>
      </c>
      <c r="E1656" s="38" t="s">
        <v>90</v>
      </c>
      <c r="F1656" s="38" t="s">
        <v>8</v>
      </c>
    </row>
    <row r="1657" spans="1:6">
      <c r="A1657" s="10" t="str">
        <f>B1657&amp;C1657&amp;D1657&amp;E1657&amp;$F$1656</f>
        <v>2004All cancers - C00–C96, D45–D47AllSexAllEthRate</v>
      </c>
      <c r="B1657" s="10">
        <v>2004</v>
      </c>
      <c r="C1657" s="38" t="s">
        <v>1385</v>
      </c>
      <c r="D1657" s="38" t="s">
        <v>4</v>
      </c>
      <c r="E1657" s="38" t="s">
        <v>32</v>
      </c>
      <c r="F1657" s="38">
        <v>359.12778103126902</v>
      </c>
    </row>
    <row r="1658" spans="1:6">
      <c r="A1658" s="10" t="str">
        <f t="shared" ref="A1658:A1721" si="30">B1658&amp;C1658&amp;D1658&amp;E1658&amp;$F$1656</f>
        <v>2004All cancers - C00–C96, D45–D47AllSexMāoriRate</v>
      </c>
      <c r="B1658" s="10">
        <v>2004</v>
      </c>
      <c r="C1658" s="38" t="s">
        <v>1385</v>
      </c>
      <c r="D1658" s="38" t="s">
        <v>4</v>
      </c>
      <c r="E1658" s="38" t="s">
        <v>49</v>
      </c>
      <c r="F1658" s="38">
        <v>438.38726666344797</v>
      </c>
    </row>
    <row r="1659" spans="1:6">
      <c r="A1659" s="10" t="str">
        <f t="shared" si="30"/>
        <v>2004All cancers - C00–C96, D45–D47AllSexNon-MāoriRate</v>
      </c>
      <c r="B1659" s="10">
        <v>2004</v>
      </c>
      <c r="C1659" s="38" t="s">
        <v>1385</v>
      </c>
      <c r="D1659" s="38" t="s">
        <v>4</v>
      </c>
      <c r="E1659" s="38" t="s">
        <v>50</v>
      </c>
      <c r="F1659" s="38">
        <v>353.362961166817</v>
      </c>
    </row>
    <row r="1660" spans="1:6">
      <c r="A1660" s="10" t="str">
        <f t="shared" si="30"/>
        <v>2004All cancers - C00–C96, D45–D47FemaleAllEthRate</v>
      </c>
      <c r="B1660" s="10">
        <v>2004</v>
      </c>
      <c r="C1660" s="38" t="s">
        <v>1385</v>
      </c>
      <c r="D1660" s="38" t="s">
        <v>0</v>
      </c>
      <c r="E1660" s="38" t="s">
        <v>32</v>
      </c>
      <c r="F1660" s="38">
        <v>322.74697998622901</v>
      </c>
    </row>
    <row r="1661" spans="1:6">
      <c r="A1661" s="10" t="str">
        <f t="shared" si="30"/>
        <v>2004All cancers - C00–C96, D45–D47FemaleMāoriRate</v>
      </c>
      <c r="B1661" s="10">
        <v>2004</v>
      </c>
      <c r="C1661" s="38" t="s">
        <v>1385</v>
      </c>
      <c r="D1661" s="38" t="s">
        <v>0</v>
      </c>
      <c r="E1661" s="38" t="s">
        <v>49</v>
      </c>
      <c r="F1661" s="38">
        <v>428.22354124837102</v>
      </c>
    </row>
    <row r="1662" spans="1:6">
      <c r="A1662" s="10" t="str">
        <f t="shared" si="30"/>
        <v>2004All cancers - C00–C96, D45–D47FemaleNon-MāoriRate</v>
      </c>
      <c r="B1662" s="10">
        <v>2004</v>
      </c>
      <c r="C1662" s="38" t="s">
        <v>1385</v>
      </c>
      <c r="D1662" s="38" t="s">
        <v>0</v>
      </c>
      <c r="E1662" s="38" t="s">
        <v>50</v>
      </c>
      <c r="F1662" s="38">
        <v>314.88567996422501</v>
      </c>
    </row>
    <row r="1663" spans="1:6">
      <c r="A1663" s="10" t="str">
        <f t="shared" si="30"/>
        <v>2004All cancers - C00–C96, D45–D47MaleAllEthRate</v>
      </c>
      <c r="B1663" s="10">
        <v>2004</v>
      </c>
      <c r="C1663" s="38" t="s">
        <v>1385</v>
      </c>
      <c r="D1663" s="38" t="s">
        <v>1</v>
      </c>
      <c r="E1663" s="38" t="s">
        <v>32</v>
      </c>
      <c r="F1663" s="38">
        <v>407.08353679228202</v>
      </c>
    </row>
    <row r="1664" spans="1:6">
      <c r="A1664" s="10" t="str">
        <f t="shared" si="30"/>
        <v>2004All cancers - C00–C96, D45–D47MaleMāoriRate</v>
      </c>
      <c r="B1664" s="10">
        <v>2004</v>
      </c>
      <c r="C1664" s="38" t="s">
        <v>1385</v>
      </c>
      <c r="D1664" s="38" t="s">
        <v>1</v>
      </c>
      <c r="E1664" s="38" t="s">
        <v>49</v>
      </c>
      <c r="F1664" s="38">
        <v>460.284925888234</v>
      </c>
    </row>
    <row r="1665" spans="1:6">
      <c r="A1665" s="10" t="str">
        <f t="shared" si="30"/>
        <v>2004All cancers - C00–C96, D45–D47MaleNon-MāoriRate</v>
      </c>
      <c r="B1665" s="10">
        <v>2004</v>
      </c>
      <c r="C1665" s="38" t="s">
        <v>1385</v>
      </c>
      <c r="D1665" s="38" t="s">
        <v>1</v>
      </c>
      <c r="E1665" s="38" t="s">
        <v>50</v>
      </c>
      <c r="F1665" s="38">
        <v>403.43014871328302</v>
      </c>
    </row>
    <row r="1666" spans="1:6">
      <c r="A1666" s="10" t="str">
        <f t="shared" si="30"/>
        <v>2005All cancers - C00–C96, D45–D47AllSexAllEthRate</v>
      </c>
      <c r="B1666" s="10">
        <v>2005</v>
      </c>
      <c r="C1666" s="38" t="s">
        <v>1385</v>
      </c>
      <c r="D1666" s="38" t="s">
        <v>4</v>
      </c>
      <c r="E1666" s="38" t="s">
        <v>32</v>
      </c>
      <c r="F1666" s="38">
        <v>341.66203891441103</v>
      </c>
    </row>
    <row r="1667" spans="1:6">
      <c r="A1667" s="10" t="str">
        <f t="shared" si="30"/>
        <v>2005All cancers - C00–C96, D45–D47AllSexMāoriRate</v>
      </c>
      <c r="B1667" s="10">
        <v>2005</v>
      </c>
      <c r="C1667" s="38" t="s">
        <v>1385</v>
      </c>
      <c r="D1667" s="38" t="s">
        <v>4</v>
      </c>
      <c r="E1667" s="38" t="s">
        <v>49</v>
      </c>
      <c r="F1667" s="38">
        <v>408.35307844586998</v>
      </c>
    </row>
    <row r="1668" spans="1:6">
      <c r="A1668" s="10" t="str">
        <f t="shared" si="30"/>
        <v>2005All cancers - C00–C96, D45–D47AllSexNon-MāoriRate</v>
      </c>
      <c r="B1668" s="10">
        <v>2005</v>
      </c>
      <c r="C1668" s="38" t="s">
        <v>1385</v>
      </c>
      <c r="D1668" s="38" t="s">
        <v>4</v>
      </c>
      <c r="E1668" s="38" t="s">
        <v>50</v>
      </c>
      <c r="F1668" s="38">
        <v>337.084471463483</v>
      </c>
    </row>
    <row r="1669" spans="1:6">
      <c r="A1669" s="10" t="str">
        <f t="shared" si="30"/>
        <v>2005All cancers - C00–C96, D45–D47FemaleAllEthRate</v>
      </c>
      <c r="B1669" s="10">
        <v>2005</v>
      </c>
      <c r="C1669" s="38" t="s">
        <v>1385</v>
      </c>
      <c r="D1669" s="38" t="s">
        <v>0</v>
      </c>
      <c r="E1669" s="38" t="s">
        <v>32</v>
      </c>
      <c r="F1669" s="38">
        <v>312.12825779571602</v>
      </c>
    </row>
    <row r="1670" spans="1:6">
      <c r="A1670" s="10" t="str">
        <f t="shared" si="30"/>
        <v>2005All cancers - C00–C96, D45–D47FemaleMāoriRate</v>
      </c>
      <c r="B1670" s="10">
        <v>2005</v>
      </c>
      <c r="C1670" s="38" t="s">
        <v>1385</v>
      </c>
      <c r="D1670" s="38" t="s">
        <v>0</v>
      </c>
      <c r="E1670" s="38" t="s">
        <v>49</v>
      </c>
      <c r="F1670" s="38">
        <v>408.34540928709202</v>
      </c>
    </row>
    <row r="1671" spans="1:6">
      <c r="A1671" s="10" t="str">
        <f t="shared" si="30"/>
        <v>2005All cancers - C00–C96, D45–D47FemaleNon-MāoriRate</v>
      </c>
      <c r="B1671" s="10">
        <v>2005</v>
      </c>
      <c r="C1671" s="38" t="s">
        <v>1385</v>
      </c>
      <c r="D1671" s="38" t="s">
        <v>0</v>
      </c>
      <c r="E1671" s="38" t="s">
        <v>50</v>
      </c>
      <c r="F1671" s="38">
        <v>304.96282220112101</v>
      </c>
    </row>
    <row r="1672" spans="1:6">
      <c r="A1672" s="10" t="str">
        <f t="shared" si="30"/>
        <v>2005All cancers - C00–C96, D45–D47MaleAllEthRate</v>
      </c>
      <c r="B1672" s="10">
        <v>2005</v>
      </c>
      <c r="C1672" s="38" t="s">
        <v>1385</v>
      </c>
      <c r="D1672" s="38" t="s">
        <v>1</v>
      </c>
      <c r="E1672" s="38" t="s">
        <v>32</v>
      </c>
      <c r="F1672" s="38">
        <v>379.98532863329802</v>
      </c>
    </row>
    <row r="1673" spans="1:6">
      <c r="A1673" s="10" t="str">
        <f t="shared" si="30"/>
        <v>2005All cancers - C00–C96, D45–D47MaleMāoriRate</v>
      </c>
      <c r="B1673" s="10">
        <v>2005</v>
      </c>
      <c r="C1673" s="38" t="s">
        <v>1385</v>
      </c>
      <c r="D1673" s="38" t="s">
        <v>1</v>
      </c>
      <c r="E1673" s="38" t="s">
        <v>49</v>
      </c>
      <c r="F1673" s="38">
        <v>409.28545528664603</v>
      </c>
    </row>
    <row r="1674" spans="1:6">
      <c r="A1674" s="10" t="str">
        <f t="shared" si="30"/>
        <v>2005All cancers - C00–C96, D45–D47MaleNon-MāoriRate</v>
      </c>
      <c r="B1674" s="10">
        <v>2005</v>
      </c>
      <c r="C1674" s="38" t="s">
        <v>1385</v>
      </c>
      <c r="D1674" s="38" t="s">
        <v>1</v>
      </c>
      <c r="E1674" s="38" t="s">
        <v>50</v>
      </c>
      <c r="F1674" s="38">
        <v>378.21111310830599</v>
      </c>
    </row>
    <row r="1675" spans="1:6">
      <c r="A1675" s="10" t="str">
        <f t="shared" si="30"/>
        <v>2006All cancers - C00–C96, D45–D47AllSexAllEthRate</v>
      </c>
      <c r="B1675" s="10">
        <v>2006</v>
      </c>
      <c r="C1675" s="38" t="s">
        <v>1385</v>
      </c>
      <c r="D1675" s="38" t="s">
        <v>4</v>
      </c>
      <c r="E1675" s="38" t="s">
        <v>32</v>
      </c>
      <c r="F1675" s="38">
        <v>336.08095455860303</v>
      </c>
    </row>
    <row r="1676" spans="1:6">
      <c r="A1676" s="10" t="str">
        <f t="shared" si="30"/>
        <v>2006All cancers - C00–C96, D45–D47AllSexMāoriRate</v>
      </c>
      <c r="B1676" s="10">
        <v>2006</v>
      </c>
      <c r="C1676" s="38" t="s">
        <v>1385</v>
      </c>
      <c r="D1676" s="38" t="s">
        <v>4</v>
      </c>
      <c r="E1676" s="38" t="s">
        <v>49</v>
      </c>
      <c r="F1676" s="38">
        <v>419.00907663469002</v>
      </c>
    </row>
    <row r="1677" spans="1:6">
      <c r="A1677" s="10" t="str">
        <f t="shared" si="30"/>
        <v>2006All cancers - C00–C96, D45–D47AllSexNon-MāoriRate</v>
      </c>
      <c r="B1677" s="10">
        <v>2006</v>
      </c>
      <c r="C1677" s="38" t="s">
        <v>1385</v>
      </c>
      <c r="D1677" s="38" t="s">
        <v>4</v>
      </c>
      <c r="E1677" s="38" t="s">
        <v>50</v>
      </c>
      <c r="F1677" s="38">
        <v>329.39442444056198</v>
      </c>
    </row>
    <row r="1678" spans="1:6">
      <c r="A1678" s="10" t="str">
        <f t="shared" si="30"/>
        <v>2006All cancers - C00–C96, D45–D47FemaleAllEthRate</v>
      </c>
      <c r="B1678" s="10">
        <v>2006</v>
      </c>
      <c r="C1678" s="38" t="s">
        <v>1385</v>
      </c>
      <c r="D1678" s="38" t="s">
        <v>0</v>
      </c>
      <c r="E1678" s="38" t="s">
        <v>32</v>
      </c>
      <c r="F1678" s="38">
        <v>306.923277057446</v>
      </c>
    </row>
    <row r="1679" spans="1:6">
      <c r="A1679" s="10" t="str">
        <f t="shared" si="30"/>
        <v>2006All cancers - C00–C96, D45–D47FemaleMāoriRate</v>
      </c>
      <c r="B1679" s="10">
        <v>2006</v>
      </c>
      <c r="C1679" s="38" t="s">
        <v>1385</v>
      </c>
      <c r="D1679" s="38" t="s">
        <v>0</v>
      </c>
      <c r="E1679" s="38" t="s">
        <v>49</v>
      </c>
      <c r="F1679" s="38">
        <v>419.24881964710897</v>
      </c>
    </row>
    <row r="1680" spans="1:6">
      <c r="A1680" s="10" t="str">
        <f t="shared" si="30"/>
        <v>2006All cancers - C00–C96, D45–D47FemaleNon-MāoriRate</v>
      </c>
      <c r="B1680" s="10">
        <v>2006</v>
      </c>
      <c r="C1680" s="38" t="s">
        <v>1385</v>
      </c>
      <c r="D1680" s="38" t="s">
        <v>0</v>
      </c>
      <c r="E1680" s="38" t="s">
        <v>50</v>
      </c>
      <c r="F1680" s="38">
        <v>297.64023980527702</v>
      </c>
    </row>
    <row r="1681" spans="1:6">
      <c r="A1681" s="10" t="str">
        <f t="shared" si="30"/>
        <v>2006All cancers - C00–C96, D45–D47MaleAllEthRate</v>
      </c>
      <c r="B1681" s="10">
        <v>2006</v>
      </c>
      <c r="C1681" s="38" t="s">
        <v>1385</v>
      </c>
      <c r="D1681" s="38" t="s">
        <v>1</v>
      </c>
      <c r="E1681" s="38" t="s">
        <v>32</v>
      </c>
      <c r="F1681" s="38">
        <v>373.57314680561097</v>
      </c>
    </row>
    <row r="1682" spans="1:6">
      <c r="A1682" s="10" t="str">
        <f t="shared" si="30"/>
        <v>2006All cancers - C00–C96, D45–D47MaleMāoriRate</v>
      </c>
      <c r="B1682" s="10">
        <v>2006</v>
      </c>
      <c r="C1682" s="38" t="s">
        <v>1385</v>
      </c>
      <c r="D1682" s="38" t="s">
        <v>1</v>
      </c>
      <c r="E1682" s="38" t="s">
        <v>49</v>
      </c>
      <c r="F1682" s="38">
        <v>428.03345539771198</v>
      </c>
    </row>
    <row r="1683" spans="1:6">
      <c r="A1683" s="10" t="str">
        <f t="shared" si="30"/>
        <v>2006All cancers - C00–C96, D45–D47MaleNon-MāoriRate</v>
      </c>
      <c r="B1683" s="10">
        <v>2006</v>
      </c>
      <c r="C1683" s="38" t="s">
        <v>1385</v>
      </c>
      <c r="D1683" s="38" t="s">
        <v>1</v>
      </c>
      <c r="E1683" s="38" t="s">
        <v>50</v>
      </c>
      <c r="F1683" s="38">
        <v>369.45743473991001</v>
      </c>
    </row>
    <row r="1684" spans="1:6">
      <c r="A1684" s="10" t="str">
        <f t="shared" si="30"/>
        <v>2007All cancers - C00–C96, D45–D47AllSexAllEthRate</v>
      </c>
      <c r="B1684" s="10">
        <v>2007</v>
      </c>
      <c r="C1684" s="38" t="s">
        <v>1385</v>
      </c>
      <c r="D1684" s="38" t="s">
        <v>4</v>
      </c>
      <c r="E1684" s="38" t="s">
        <v>32</v>
      </c>
      <c r="F1684" s="38">
        <v>340.97716530936901</v>
      </c>
    </row>
    <row r="1685" spans="1:6">
      <c r="A1685" s="10" t="str">
        <f t="shared" si="30"/>
        <v>2007All cancers - C00–C96, D45–D47AllSexMāoriRate</v>
      </c>
      <c r="B1685" s="10">
        <v>2007</v>
      </c>
      <c r="C1685" s="38" t="s">
        <v>1385</v>
      </c>
      <c r="D1685" s="38" t="s">
        <v>4</v>
      </c>
      <c r="E1685" s="38" t="s">
        <v>49</v>
      </c>
      <c r="F1685" s="38">
        <v>406.64577435217302</v>
      </c>
    </row>
    <row r="1686" spans="1:6">
      <c r="A1686" s="10" t="str">
        <f t="shared" si="30"/>
        <v>2007All cancers - C00–C96, D45–D47AllSexNon-MāoriRate</v>
      </c>
      <c r="B1686" s="10">
        <v>2007</v>
      </c>
      <c r="C1686" s="38" t="s">
        <v>1385</v>
      </c>
      <c r="D1686" s="38" t="s">
        <v>4</v>
      </c>
      <c r="E1686" s="38" t="s">
        <v>50</v>
      </c>
      <c r="F1686" s="38">
        <v>335.30983100791002</v>
      </c>
    </row>
    <row r="1687" spans="1:6">
      <c r="A1687" s="10" t="str">
        <f t="shared" si="30"/>
        <v>2007All cancers - C00–C96, D45–D47FemaleAllEthRate</v>
      </c>
      <c r="B1687" s="10">
        <v>2007</v>
      </c>
      <c r="C1687" s="38" t="s">
        <v>1385</v>
      </c>
      <c r="D1687" s="38" t="s">
        <v>0</v>
      </c>
      <c r="E1687" s="38" t="s">
        <v>32</v>
      </c>
      <c r="F1687" s="38">
        <v>309.33187963015001</v>
      </c>
    </row>
    <row r="1688" spans="1:6">
      <c r="A1688" s="10" t="str">
        <f t="shared" si="30"/>
        <v>2007All cancers - C00–C96, D45–D47FemaleMāoriRate</v>
      </c>
      <c r="B1688" s="10">
        <v>2007</v>
      </c>
      <c r="C1688" s="38" t="s">
        <v>1385</v>
      </c>
      <c r="D1688" s="38" t="s">
        <v>0</v>
      </c>
      <c r="E1688" s="38" t="s">
        <v>49</v>
      </c>
      <c r="F1688" s="38">
        <v>401.80465508856901</v>
      </c>
    </row>
    <row r="1689" spans="1:6">
      <c r="A1689" s="10" t="str">
        <f t="shared" si="30"/>
        <v>2007All cancers - C00–C96, D45–D47FemaleNon-MāoriRate</v>
      </c>
      <c r="B1689" s="10">
        <v>2007</v>
      </c>
      <c r="C1689" s="38" t="s">
        <v>1385</v>
      </c>
      <c r="D1689" s="38" t="s">
        <v>0</v>
      </c>
      <c r="E1689" s="38" t="s">
        <v>50</v>
      </c>
      <c r="F1689" s="38">
        <v>301.12639870216299</v>
      </c>
    </row>
    <row r="1690" spans="1:6">
      <c r="A1690" s="10" t="str">
        <f t="shared" si="30"/>
        <v>2007All cancers - C00–C96, D45–D47MaleAllEthRate</v>
      </c>
      <c r="B1690" s="10">
        <v>2007</v>
      </c>
      <c r="C1690" s="38" t="s">
        <v>1385</v>
      </c>
      <c r="D1690" s="38" t="s">
        <v>1</v>
      </c>
      <c r="E1690" s="38" t="s">
        <v>32</v>
      </c>
      <c r="F1690" s="38">
        <v>381.87517263317397</v>
      </c>
    </row>
    <row r="1691" spans="1:6">
      <c r="A1691" s="10" t="str">
        <f t="shared" si="30"/>
        <v>2007All cancers - C00–C96, D45–D47MaleMāoriRate</v>
      </c>
      <c r="B1691" s="10">
        <v>2007</v>
      </c>
      <c r="C1691" s="38" t="s">
        <v>1385</v>
      </c>
      <c r="D1691" s="38" t="s">
        <v>1</v>
      </c>
      <c r="E1691" s="38" t="s">
        <v>49</v>
      </c>
      <c r="F1691" s="38">
        <v>415.20410153721002</v>
      </c>
    </row>
    <row r="1692" spans="1:6">
      <c r="A1692" s="10" t="str">
        <f t="shared" si="30"/>
        <v>2007All cancers - C00–C96, D45–D47MaleNon-MāoriRate</v>
      </c>
      <c r="B1692" s="10">
        <v>2007</v>
      </c>
      <c r="C1692" s="38" t="s">
        <v>1385</v>
      </c>
      <c r="D1692" s="38" t="s">
        <v>1</v>
      </c>
      <c r="E1692" s="38" t="s">
        <v>50</v>
      </c>
      <c r="F1692" s="38">
        <v>378.88862929630301</v>
      </c>
    </row>
    <row r="1693" spans="1:6">
      <c r="A1693" s="10" t="str">
        <f t="shared" si="30"/>
        <v>2008All cancers - C00–C96, D45–D47AllSexAllEthRate</v>
      </c>
      <c r="B1693" s="10">
        <v>2008</v>
      </c>
      <c r="C1693" s="38" t="s">
        <v>1385</v>
      </c>
      <c r="D1693" s="38" t="s">
        <v>4</v>
      </c>
      <c r="E1693" s="38" t="s">
        <v>32</v>
      </c>
      <c r="F1693" s="38">
        <v>344.83971087320299</v>
      </c>
    </row>
    <row r="1694" spans="1:6">
      <c r="A1694" s="10" t="str">
        <f t="shared" si="30"/>
        <v>2008All cancers - C00–C96, D45–D47AllSexMāoriRate</v>
      </c>
      <c r="B1694" s="10">
        <v>2008</v>
      </c>
      <c r="C1694" s="38" t="s">
        <v>1385</v>
      </c>
      <c r="D1694" s="38" t="s">
        <v>4</v>
      </c>
      <c r="E1694" s="38" t="s">
        <v>49</v>
      </c>
      <c r="F1694" s="38">
        <v>393.17843651009701</v>
      </c>
    </row>
    <row r="1695" spans="1:6">
      <c r="A1695" s="10" t="str">
        <f t="shared" si="30"/>
        <v>2008All cancers - C00–C96, D45–D47AllSexNon-MāoriRate</v>
      </c>
      <c r="B1695" s="10">
        <v>2008</v>
      </c>
      <c r="C1695" s="38" t="s">
        <v>1385</v>
      </c>
      <c r="D1695" s="38" t="s">
        <v>4</v>
      </c>
      <c r="E1695" s="38" t="s">
        <v>50</v>
      </c>
      <c r="F1695" s="38">
        <v>340.51418810250198</v>
      </c>
    </row>
    <row r="1696" spans="1:6">
      <c r="A1696" s="10" t="str">
        <f t="shared" si="30"/>
        <v>2008All cancers - C00–C96, D45–D47FemaleAllEthRate</v>
      </c>
      <c r="B1696" s="10">
        <v>2008</v>
      </c>
      <c r="C1696" s="38" t="s">
        <v>1385</v>
      </c>
      <c r="D1696" s="38" t="s">
        <v>0</v>
      </c>
      <c r="E1696" s="38" t="s">
        <v>32</v>
      </c>
      <c r="F1696" s="38">
        <v>320.86569228447098</v>
      </c>
    </row>
    <row r="1697" spans="1:6">
      <c r="A1697" s="10" t="str">
        <f t="shared" si="30"/>
        <v>2008All cancers - C00–C96, D45–D47FemaleMāoriRate</v>
      </c>
      <c r="B1697" s="10">
        <v>2008</v>
      </c>
      <c r="C1697" s="38" t="s">
        <v>1385</v>
      </c>
      <c r="D1697" s="38" t="s">
        <v>0</v>
      </c>
      <c r="E1697" s="38" t="s">
        <v>49</v>
      </c>
      <c r="F1697" s="38">
        <v>413.14175296011302</v>
      </c>
    </row>
    <row r="1698" spans="1:6">
      <c r="A1698" s="10" t="str">
        <f t="shared" si="30"/>
        <v>2008All cancers - C00–C96, D45–D47FemaleNon-MāoriRate</v>
      </c>
      <c r="B1698" s="10">
        <v>2008</v>
      </c>
      <c r="C1698" s="38" t="s">
        <v>1385</v>
      </c>
      <c r="D1698" s="38" t="s">
        <v>0</v>
      </c>
      <c r="E1698" s="38" t="s">
        <v>50</v>
      </c>
      <c r="F1698" s="38">
        <v>312.27643592550299</v>
      </c>
    </row>
    <row r="1699" spans="1:6">
      <c r="A1699" s="10" t="str">
        <f t="shared" si="30"/>
        <v>2008All cancers - C00–C96, D45–D47MaleAllEthRate</v>
      </c>
      <c r="B1699" s="10">
        <v>2008</v>
      </c>
      <c r="C1699" s="38" t="s">
        <v>1385</v>
      </c>
      <c r="D1699" s="38" t="s">
        <v>1</v>
      </c>
      <c r="E1699" s="38" t="s">
        <v>32</v>
      </c>
      <c r="F1699" s="38">
        <v>375.54525266471302</v>
      </c>
    </row>
    <row r="1700" spans="1:6">
      <c r="A1700" s="10" t="str">
        <f t="shared" si="30"/>
        <v>2008All cancers - C00–C96, D45–D47MaleMāoriRate</v>
      </c>
      <c r="B1700" s="10">
        <v>2008</v>
      </c>
      <c r="C1700" s="38" t="s">
        <v>1385</v>
      </c>
      <c r="D1700" s="38" t="s">
        <v>1</v>
      </c>
      <c r="E1700" s="38" t="s">
        <v>49</v>
      </c>
      <c r="F1700" s="38">
        <v>374.64819747768502</v>
      </c>
    </row>
    <row r="1701" spans="1:6">
      <c r="A1701" s="10" t="str">
        <f t="shared" si="30"/>
        <v>2008All cancers - C00–C96, D45–D47MaleNon-MāoriRate</v>
      </c>
      <c r="B1701" s="10">
        <v>2008</v>
      </c>
      <c r="C1701" s="38" t="s">
        <v>1385</v>
      </c>
      <c r="D1701" s="38" t="s">
        <v>1</v>
      </c>
      <c r="E1701" s="38" t="s">
        <v>50</v>
      </c>
      <c r="F1701" s="38">
        <v>375.686215278558</v>
      </c>
    </row>
    <row r="1702" spans="1:6">
      <c r="A1702" s="10" t="str">
        <f t="shared" si="30"/>
        <v>2009All cancers - C00–C96, D45–D47AllSexAllEthRate</v>
      </c>
      <c r="B1702" s="10">
        <v>2009</v>
      </c>
      <c r="C1702" s="38" t="s">
        <v>1385</v>
      </c>
      <c r="D1702" s="38" t="s">
        <v>4</v>
      </c>
      <c r="E1702" s="38" t="s">
        <v>32</v>
      </c>
      <c r="F1702" s="38">
        <v>345.45899561431997</v>
      </c>
    </row>
    <row r="1703" spans="1:6">
      <c r="A1703" s="10" t="str">
        <f t="shared" si="30"/>
        <v>2009All cancers - C00–C96, D45–D47AllSexMāoriRate</v>
      </c>
      <c r="B1703" s="10">
        <v>2009</v>
      </c>
      <c r="C1703" s="38" t="s">
        <v>1385</v>
      </c>
      <c r="D1703" s="38" t="s">
        <v>4</v>
      </c>
      <c r="E1703" s="38" t="s">
        <v>49</v>
      </c>
      <c r="F1703" s="38">
        <v>414.59540341200398</v>
      </c>
    </row>
    <row r="1704" spans="1:6">
      <c r="A1704" s="10" t="str">
        <f t="shared" si="30"/>
        <v>2009All cancers - C00–C96, D45–D47AllSexNon-MāoriRate</v>
      </c>
      <c r="B1704" s="10">
        <v>2009</v>
      </c>
      <c r="C1704" s="38" t="s">
        <v>1385</v>
      </c>
      <c r="D1704" s="38" t="s">
        <v>4</v>
      </c>
      <c r="E1704" s="38" t="s">
        <v>50</v>
      </c>
      <c r="F1704" s="38">
        <v>339.18375453692698</v>
      </c>
    </row>
    <row r="1705" spans="1:6">
      <c r="A1705" s="10" t="str">
        <f t="shared" si="30"/>
        <v>2009All cancers - C00–C96, D45–D47FemaleAllEthRate</v>
      </c>
      <c r="B1705" s="10">
        <v>2009</v>
      </c>
      <c r="C1705" s="38" t="s">
        <v>1385</v>
      </c>
      <c r="D1705" s="38" t="s">
        <v>0</v>
      </c>
      <c r="E1705" s="38" t="s">
        <v>32</v>
      </c>
      <c r="F1705" s="38">
        <v>307.73396574452897</v>
      </c>
    </row>
    <row r="1706" spans="1:6">
      <c r="A1706" s="10" t="str">
        <f t="shared" si="30"/>
        <v>2009All cancers - C00–C96, D45–D47FemaleMāoriRate</v>
      </c>
      <c r="B1706" s="10">
        <v>2009</v>
      </c>
      <c r="C1706" s="38" t="s">
        <v>1385</v>
      </c>
      <c r="D1706" s="38" t="s">
        <v>0</v>
      </c>
      <c r="E1706" s="38" t="s">
        <v>49</v>
      </c>
      <c r="F1706" s="38">
        <v>408.41108546219499</v>
      </c>
    </row>
    <row r="1707" spans="1:6">
      <c r="A1707" s="10" t="str">
        <f t="shared" si="30"/>
        <v>2009All cancers - C00–C96, D45–D47FemaleNon-MāoriRate</v>
      </c>
      <c r="B1707" s="10">
        <v>2009</v>
      </c>
      <c r="C1707" s="38" t="s">
        <v>1385</v>
      </c>
      <c r="D1707" s="38" t="s">
        <v>0</v>
      </c>
      <c r="E1707" s="38" t="s">
        <v>50</v>
      </c>
      <c r="F1707" s="38">
        <v>298.658208029538</v>
      </c>
    </row>
    <row r="1708" spans="1:6">
      <c r="A1708" s="10" t="str">
        <f t="shared" si="30"/>
        <v>2009All cancers - C00–C96, D45–D47MaleAllEthRate</v>
      </c>
      <c r="B1708" s="10">
        <v>2009</v>
      </c>
      <c r="C1708" s="38" t="s">
        <v>1385</v>
      </c>
      <c r="D1708" s="38" t="s">
        <v>1</v>
      </c>
      <c r="E1708" s="38" t="s">
        <v>32</v>
      </c>
      <c r="F1708" s="38">
        <v>390.07702415437001</v>
      </c>
    </row>
    <row r="1709" spans="1:6">
      <c r="A1709" s="10" t="str">
        <f t="shared" si="30"/>
        <v>2009All cancers - C00–C96, D45–D47MaleMāoriRate</v>
      </c>
      <c r="B1709" s="10">
        <v>2009</v>
      </c>
      <c r="C1709" s="38" t="s">
        <v>1385</v>
      </c>
      <c r="D1709" s="38" t="s">
        <v>1</v>
      </c>
      <c r="E1709" s="38" t="s">
        <v>49</v>
      </c>
      <c r="F1709" s="38">
        <v>423.32138252786001</v>
      </c>
    </row>
    <row r="1710" spans="1:6">
      <c r="A1710" s="10" t="str">
        <f t="shared" si="30"/>
        <v>2009All cancers - C00–C96, D45–D47MaleNon-MāoriRate</v>
      </c>
      <c r="B1710" s="10">
        <v>2009</v>
      </c>
      <c r="C1710" s="38" t="s">
        <v>1385</v>
      </c>
      <c r="D1710" s="38" t="s">
        <v>1</v>
      </c>
      <c r="E1710" s="38" t="s">
        <v>50</v>
      </c>
      <c r="F1710" s="38">
        <v>386.68593123572299</v>
      </c>
    </row>
    <row r="1711" spans="1:6">
      <c r="A1711" s="10" t="str">
        <f t="shared" si="30"/>
        <v>2010All cancers - C00–C96, D45–D47AllSexAllEthRate</v>
      </c>
      <c r="B1711" s="10">
        <v>2010</v>
      </c>
      <c r="C1711" s="38" t="s">
        <v>1385</v>
      </c>
      <c r="D1711" s="38" t="s">
        <v>4</v>
      </c>
      <c r="E1711" s="38" t="s">
        <v>32</v>
      </c>
      <c r="F1711" s="38">
        <v>344.31616563766102</v>
      </c>
    </row>
    <row r="1712" spans="1:6">
      <c r="A1712" s="10" t="str">
        <f t="shared" si="30"/>
        <v>2010All cancers - C00–C96, D45–D47AllSexMāoriRate</v>
      </c>
      <c r="B1712" s="10">
        <v>2010</v>
      </c>
      <c r="C1712" s="38" t="s">
        <v>1385</v>
      </c>
      <c r="D1712" s="38" t="s">
        <v>4</v>
      </c>
      <c r="E1712" s="38" t="s">
        <v>49</v>
      </c>
      <c r="F1712" s="38">
        <v>422.24714843430797</v>
      </c>
    </row>
    <row r="1713" spans="1:6">
      <c r="A1713" s="10" t="str">
        <f t="shared" si="30"/>
        <v>2010All cancers - C00–C96, D45–D47AllSexNon-MāoriRate</v>
      </c>
      <c r="B1713" s="10">
        <v>2010</v>
      </c>
      <c r="C1713" s="38" t="s">
        <v>1385</v>
      </c>
      <c r="D1713" s="38" t="s">
        <v>4</v>
      </c>
      <c r="E1713" s="38" t="s">
        <v>50</v>
      </c>
      <c r="F1713" s="38">
        <v>336.99680281680202</v>
      </c>
    </row>
    <row r="1714" spans="1:6">
      <c r="A1714" s="10" t="str">
        <f t="shared" si="30"/>
        <v>2010All cancers - C00–C96, D45–D47FemaleAllEthRate</v>
      </c>
      <c r="B1714" s="10">
        <v>2010</v>
      </c>
      <c r="C1714" s="38" t="s">
        <v>1385</v>
      </c>
      <c r="D1714" s="38" t="s">
        <v>0</v>
      </c>
      <c r="E1714" s="38" t="s">
        <v>32</v>
      </c>
      <c r="F1714" s="38">
        <v>316.96541081165702</v>
      </c>
    </row>
    <row r="1715" spans="1:6">
      <c r="A1715" s="10" t="str">
        <f t="shared" si="30"/>
        <v>2010All cancers - C00–C96, D45–D47FemaleMāoriRate</v>
      </c>
      <c r="B1715" s="10">
        <v>2010</v>
      </c>
      <c r="C1715" s="38" t="s">
        <v>1385</v>
      </c>
      <c r="D1715" s="38" t="s">
        <v>0</v>
      </c>
      <c r="E1715" s="38" t="s">
        <v>49</v>
      </c>
      <c r="F1715" s="38">
        <v>444.45851883196002</v>
      </c>
    </row>
    <row r="1716" spans="1:6">
      <c r="A1716" s="10" t="str">
        <f t="shared" si="30"/>
        <v>2010All cancers - C00–C96, D45–D47FemaleNon-MāoriRate</v>
      </c>
      <c r="B1716" s="10">
        <v>2010</v>
      </c>
      <c r="C1716" s="38" t="s">
        <v>1385</v>
      </c>
      <c r="D1716" s="38" t="s">
        <v>0</v>
      </c>
      <c r="E1716" s="38" t="s">
        <v>50</v>
      </c>
      <c r="F1716" s="38">
        <v>305.182237536554</v>
      </c>
    </row>
    <row r="1717" spans="1:6">
      <c r="A1717" s="10" t="str">
        <f t="shared" si="30"/>
        <v>2010All cancers - C00–C96, D45–D47MaleAllEthRate</v>
      </c>
      <c r="B1717" s="10">
        <v>2010</v>
      </c>
      <c r="C1717" s="38" t="s">
        <v>1385</v>
      </c>
      <c r="D1717" s="38" t="s">
        <v>1</v>
      </c>
      <c r="E1717" s="38" t="s">
        <v>32</v>
      </c>
      <c r="F1717" s="38">
        <v>377.71167986162601</v>
      </c>
    </row>
    <row r="1718" spans="1:6">
      <c r="A1718" s="10" t="str">
        <f t="shared" si="30"/>
        <v>2010All cancers - C00–C96, D45–D47MaleMāoriRate</v>
      </c>
      <c r="B1718" s="10">
        <v>2010</v>
      </c>
      <c r="C1718" s="38" t="s">
        <v>1385</v>
      </c>
      <c r="D1718" s="38" t="s">
        <v>1</v>
      </c>
      <c r="E1718" s="38" t="s">
        <v>49</v>
      </c>
      <c r="F1718" s="38">
        <v>399.80306225154698</v>
      </c>
    </row>
    <row r="1719" spans="1:6">
      <c r="A1719" s="10" t="str">
        <f t="shared" si="30"/>
        <v>2010All cancers - C00–C96, D45–D47MaleNon-MāoriRate</v>
      </c>
      <c r="B1719" s="10">
        <v>2010</v>
      </c>
      <c r="C1719" s="38" t="s">
        <v>1385</v>
      </c>
      <c r="D1719" s="38" t="s">
        <v>1</v>
      </c>
      <c r="E1719" s="38" t="s">
        <v>50</v>
      </c>
      <c r="F1719" s="38">
        <v>375.08455483981101</v>
      </c>
    </row>
    <row r="1720" spans="1:6">
      <c r="A1720" s="10" t="str">
        <f t="shared" si="30"/>
        <v>2011All cancers - C00–C96, D45–D47AllSexAllEthRate</v>
      </c>
      <c r="B1720" s="10">
        <v>2011</v>
      </c>
      <c r="C1720" s="38" t="s">
        <v>1385</v>
      </c>
      <c r="D1720" s="38" t="s">
        <v>4</v>
      </c>
      <c r="E1720" s="38" t="s">
        <v>32</v>
      </c>
      <c r="F1720" s="38">
        <v>332.68345099733199</v>
      </c>
    </row>
    <row r="1721" spans="1:6">
      <c r="A1721" s="10" t="str">
        <f t="shared" si="30"/>
        <v>2011All cancers - C00–C96, D45–D47AllSexMāoriRate</v>
      </c>
      <c r="B1721" s="10">
        <v>2011</v>
      </c>
      <c r="C1721" s="38" t="s">
        <v>1385</v>
      </c>
      <c r="D1721" s="38" t="s">
        <v>4</v>
      </c>
      <c r="E1721" s="38" t="s">
        <v>49</v>
      </c>
      <c r="F1721" s="38">
        <v>406.77211178845999</v>
      </c>
    </row>
    <row r="1722" spans="1:6">
      <c r="A1722" s="10" t="str">
        <f t="shared" ref="A1722:A1746" si="31">B1722&amp;C1722&amp;D1722&amp;E1722&amp;$F$1656</f>
        <v>2011All cancers - C00–C96, D45–D47AllSexNon-MāoriRate</v>
      </c>
      <c r="B1722" s="10">
        <v>2011</v>
      </c>
      <c r="C1722" s="38" t="s">
        <v>1385</v>
      </c>
      <c r="D1722" s="38" t="s">
        <v>4</v>
      </c>
      <c r="E1722" s="38" t="s">
        <v>50</v>
      </c>
      <c r="F1722" s="38">
        <v>326.378476707922</v>
      </c>
    </row>
    <row r="1723" spans="1:6">
      <c r="A1723" s="10" t="str">
        <f t="shared" si="31"/>
        <v>2011All cancers - C00–C96, D45–D47FemaleAllEthRate</v>
      </c>
      <c r="B1723" s="10">
        <v>2011</v>
      </c>
      <c r="C1723" s="38" t="s">
        <v>1385</v>
      </c>
      <c r="D1723" s="38" t="s">
        <v>0</v>
      </c>
      <c r="E1723" s="38" t="s">
        <v>32</v>
      </c>
      <c r="F1723" s="38">
        <v>305.39811216339899</v>
      </c>
    </row>
    <row r="1724" spans="1:6">
      <c r="A1724" s="10" t="str">
        <f t="shared" si="31"/>
        <v>2011All cancers - C00–C96, D45–D47FemaleMāoriRate</v>
      </c>
      <c r="B1724" s="10">
        <v>2011</v>
      </c>
      <c r="C1724" s="38" t="s">
        <v>1385</v>
      </c>
      <c r="D1724" s="38" t="s">
        <v>0</v>
      </c>
      <c r="E1724" s="38" t="s">
        <v>49</v>
      </c>
      <c r="F1724" s="38">
        <v>419.98750514978201</v>
      </c>
    </row>
    <row r="1725" spans="1:6">
      <c r="A1725" s="10" t="str">
        <f t="shared" si="31"/>
        <v>2011All cancers - C00–C96, D45–D47FemaleNon-MāoriRate</v>
      </c>
      <c r="B1725" s="10">
        <v>2011</v>
      </c>
      <c r="C1725" s="38" t="s">
        <v>1385</v>
      </c>
      <c r="D1725" s="38" t="s">
        <v>0</v>
      </c>
      <c r="E1725" s="38" t="s">
        <v>50</v>
      </c>
      <c r="F1725" s="38">
        <v>294.83485308902902</v>
      </c>
    </row>
    <row r="1726" spans="1:6">
      <c r="A1726" s="10" t="str">
        <f t="shared" si="31"/>
        <v>2011All cancers - C00–C96, D45–D47MaleAllEthRate</v>
      </c>
      <c r="B1726" s="10">
        <v>2011</v>
      </c>
      <c r="C1726" s="38" t="s">
        <v>1385</v>
      </c>
      <c r="D1726" s="38" t="s">
        <v>1</v>
      </c>
      <c r="E1726" s="38" t="s">
        <v>32</v>
      </c>
      <c r="F1726" s="38">
        <v>365.75076310556</v>
      </c>
    </row>
    <row r="1727" spans="1:6">
      <c r="A1727" s="10" t="str">
        <f t="shared" si="31"/>
        <v>2011All cancers - C00–C96, D45–D47MaleMāoriRate</v>
      </c>
      <c r="B1727" s="10">
        <v>2011</v>
      </c>
      <c r="C1727" s="38" t="s">
        <v>1385</v>
      </c>
      <c r="D1727" s="38" t="s">
        <v>1</v>
      </c>
      <c r="E1727" s="38" t="s">
        <v>49</v>
      </c>
      <c r="F1727" s="38">
        <v>393.77021316656999</v>
      </c>
    </row>
    <row r="1728" spans="1:6">
      <c r="A1728" s="10" t="str">
        <f t="shared" si="31"/>
        <v>2011All cancers - C00–C96, D45–D47MaleNon-MāoriRate</v>
      </c>
      <c r="B1728" s="10">
        <v>2011</v>
      </c>
      <c r="C1728" s="38" t="s">
        <v>1385</v>
      </c>
      <c r="D1728" s="38" t="s">
        <v>1</v>
      </c>
      <c r="E1728" s="38" t="s">
        <v>50</v>
      </c>
      <c r="F1728" s="38">
        <v>363.89302140229699</v>
      </c>
    </row>
    <row r="1729" spans="1:6">
      <c r="A1729" s="10" t="str">
        <f t="shared" si="31"/>
        <v>2012All cancers - C00–C96, D45–D47AllSexAllEthRate</v>
      </c>
      <c r="B1729" s="10">
        <v>2012</v>
      </c>
      <c r="C1729" s="38" t="s">
        <v>1385</v>
      </c>
      <c r="D1729" s="38" t="s">
        <v>4</v>
      </c>
      <c r="E1729" s="38" t="s">
        <v>32</v>
      </c>
      <c r="F1729" s="38">
        <v>337.56382794210299</v>
      </c>
    </row>
    <row r="1730" spans="1:6">
      <c r="A1730" s="10" t="str">
        <f t="shared" si="31"/>
        <v>2012All cancers - C00–C96, D45–D47AllSexMāoriRate</v>
      </c>
      <c r="B1730" s="10">
        <v>2012</v>
      </c>
      <c r="C1730" s="38" t="s">
        <v>1385</v>
      </c>
      <c r="D1730" s="38" t="s">
        <v>4</v>
      </c>
      <c r="E1730" s="38" t="s">
        <v>49</v>
      </c>
      <c r="F1730" s="38">
        <v>409.90933846898298</v>
      </c>
    </row>
    <row r="1731" spans="1:6">
      <c r="A1731" s="10" t="str">
        <f t="shared" si="31"/>
        <v>2012All cancers - C00–C96, D45–D47AllSexNon-MāoriRate</v>
      </c>
      <c r="B1731" s="10">
        <v>2012</v>
      </c>
      <c r="C1731" s="38" t="s">
        <v>1385</v>
      </c>
      <c r="D1731" s="38" t="s">
        <v>4</v>
      </c>
      <c r="E1731" s="38" t="s">
        <v>50</v>
      </c>
      <c r="F1731" s="38">
        <v>330.80661136866001</v>
      </c>
    </row>
    <row r="1732" spans="1:6">
      <c r="A1732" s="10" t="str">
        <f t="shared" si="31"/>
        <v>2012All cancers - C00–C96, D45–D47FemaleAllEthRate</v>
      </c>
      <c r="B1732" s="10">
        <v>2012</v>
      </c>
      <c r="C1732" s="38" t="s">
        <v>1385</v>
      </c>
      <c r="D1732" s="38" t="s">
        <v>0</v>
      </c>
      <c r="E1732" s="38" t="s">
        <v>32</v>
      </c>
      <c r="F1732" s="38">
        <v>314.29289587728402</v>
      </c>
    </row>
    <row r="1733" spans="1:6">
      <c r="A1733" s="10" t="str">
        <f t="shared" si="31"/>
        <v>2012All cancers - C00–C96, D45–D47FemaleMāoriRate</v>
      </c>
      <c r="B1733" s="10">
        <v>2012</v>
      </c>
      <c r="C1733" s="38" t="s">
        <v>1385</v>
      </c>
      <c r="D1733" s="38" t="s">
        <v>0</v>
      </c>
      <c r="E1733" s="38" t="s">
        <v>49</v>
      </c>
      <c r="F1733" s="38">
        <v>415.07381439248701</v>
      </c>
    </row>
    <row r="1734" spans="1:6">
      <c r="A1734" s="10" t="str">
        <f t="shared" si="31"/>
        <v>2012All cancers - C00–C96, D45–D47FemaleNon-MāoriRate</v>
      </c>
      <c r="B1734" s="10">
        <v>2012</v>
      </c>
      <c r="C1734" s="38" t="s">
        <v>1385</v>
      </c>
      <c r="D1734" s="38" t="s">
        <v>0</v>
      </c>
      <c r="E1734" s="38" t="s">
        <v>50</v>
      </c>
      <c r="F1734" s="38">
        <v>304.54462690712597</v>
      </c>
    </row>
    <row r="1735" spans="1:6">
      <c r="A1735" s="10" t="str">
        <f t="shared" si="31"/>
        <v>2012All cancers - C00–C96, D45–D47MaleAllEthRate</v>
      </c>
      <c r="B1735" s="10">
        <v>2012</v>
      </c>
      <c r="C1735" s="38" t="s">
        <v>1385</v>
      </c>
      <c r="D1735" s="38" t="s">
        <v>1</v>
      </c>
      <c r="E1735" s="38" t="s">
        <v>32</v>
      </c>
      <c r="F1735" s="38">
        <v>365.55811564036799</v>
      </c>
    </row>
    <row r="1736" spans="1:6">
      <c r="A1736" s="10" t="str">
        <f t="shared" si="31"/>
        <v>2012All cancers - C00–C96, D45–D47MaleMāoriRate</v>
      </c>
      <c r="B1736" s="10">
        <v>2012</v>
      </c>
      <c r="C1736" s="38" t="s">
        <v>1385</v>
      </c>
      <c r="D1736" s="38" t="s">
        <v>1</v>
      </c>
      <c r="E1736" s="38" t="s">
        <v>49</v>
      </c>
      <c r="F1736" s="38">
        <v>408.16417863756499</v>
      </c>
    </row>
    <row r="1737" spans="1:6">
      <c r="A1737" s="10" t="str">
        <f t="shared" si="31"/>
        <v>2012All cancers - C00–C96, D45–D47MaleNon-MāoriRate</v>
      </c>
      <c r="B1737" s="10">
        <v>2012</v>
      </c>
      <c r="C1737" s="38" t="s">
        <v>1385</v>
      </c>
      <c r="D1737" s="38" t="s">
        <v>1</v>
      </c>
      <c r="E1737" s="38" t="s">
        <v>50</v>
      </c>
      <c r="F1737" s="38">
        <v>361.90636159084698</v>
      </c>
    </row>
    <row r="1738" spans="1:6">
      <c r="A1738" s="10" t="str">
        <f t="shared" si="31"/>
        <v>2013All cancers - C00–C96, D45–D47AllSexAllEthRate</v>
      </c>
      <c r="B1738" s="10">
        <v>2013</v>
      </c>
      <c r="C1738" s="38" t="s">
        <v>1385</v>
      </c>
      <c r="D1738" s="38" t="s">
        <v>4</v>
      </c>
      <c r="E1738" s="38" t="s">
        <v>32</v>
      </c>
      <c r="F1738" s="38">
        <v>335.74440847311001</v>
      </c>
    </row>
    <row r="1739" spans="1:6">
      <c r="A1739" s="10" t="str">
        <f t="shared" si="31"/>
        <v>2013All cancers - C00–C96, D45–D47AllSexMāoriRate</v>
      </c>
      <c r="B1739" s="10">
        <v>2013</v>
      </c>
      <c r="C1739" s="38" t="s">
        <v>1385</v>
      </c>
      <c r="D1739" s="38" t="s">
        <v>4</v>
      </c>
      <c r="E1739" s="38" t="s">
        <v>49</v>
      </c>
      <c r="F1739" s="38">
        <v>419.09010693648497</v>
      </c>
    </row>
    <row r="1740" spans="1:6">
      <c r="A1740" s="10" t="str">
        <f t="shared" si="31"/>
        <v>2013All cancers - C00–C96, D45–D47AllSexNon-MāoriRate</v>
      </c>
      <c r="B1740" s="10">
        <v>2013</v>
      </c>
      <c r="C1740" s="38" t="s">
        <v>1385</v>
      </c>
      <c r="D1740" s="38" t="s">
        <v>4</v>
      </c>
      <c r="E1740" s="38" t="s">
        <v>50</v>
      </c>
      <c r="F1740" s="38">
        <v>328.43066245088698</v>
      </c>
    </row>
    <row r="1741" spans="1:6">
      <c r="A1741" s="10" t="str">
        <f t="shared" si="31"/>
        <v>2013All cancers - C00–C96, D45–D47FemaleAllEthRate</v>
      </c>
      <c r="B1741" s="10">
        <v>2013</v>
      </c>
      <c r="C1741" s="38" t="s">
        <v>1385</v>
      </c>
      <c r="D1741" s="38" t="s">
        <v>0</v>
      </c>
      <c r="E1741" s="38" t="s">
        <v>32</v>
      </c>
      <c r="F1741" s="38">
        <v>315.87829618501399</v>
      </c>
    </row>
    <row r="1742" spans="1:6">
      <c r="A1742" s="10" t="str">
        <f t="shared" si="31"/>
        <v>2013All cancers - C00–C96, D45–D47FemaleMāoriRate</v>
      </c>
      <c r="B1742" s="10">
        <v>2013</v>
      </c>
      <c r="C1742" s="38" t="s">
        <v>1385</v>
      </c>
      <c r="D1742" s="38" t="s">
        <v>0</v>
      </c>
      <c r="E1742" s="38" t="s">
        <v>49</v>
      </c>
      <c r="F1742" s="38">
        <v>414.99917423333699</v>
      </c>
    </row>
    <row r="1743" spans="1:6">
      <c r="A1743" s="10" t="str">
        <f t="shared" si="31"/>
        <v>2013All cancers - C00–C96, D45–D47FemaleNon-MāoriRate</v>
      </c>
      <c r="B1743" s="10">
        <v>2013</v>
      </c>
      <c r="C1743" s="38" t="s">
        <v>1385</v>
      </c>
      <c r="D1743" s="38" t="s">
        <v>0</v>
      </c>
      <c r="E1743" s="38" t="s">
        <v>50</v>
      </c>
      <c r="F1743" s="38">
        <v>306.72141081644298</v>
      </c>
    </row>
    <row r="1744" spans="1:6">
      <c r="A1744" s="10" t="str">
        <f t="shared" si="31"/>
        <v>2013All cancers - C00–C96, D45–D47MaleAllEthRate</v>
      </c>
      <c r="B1744" s="10">
        <v>2013</v>
      </c>
      <c r="C1744" s="38" t="s">
        <v>1385</v>
      </c>
      <c r="D1744" s="38" t="s">
        <v>1</v>
      </c>
      <c r="E1744" s="38" t="s">
        <v>32</v>
      </c>
      <c r="F1744" s="38">
        <v>360.192070517498</v>
      </c>
    </row>
    <row r="1745" spans="1:6">
      <c r="A1745" s="10" t="str">
        <f t="shared" si="31"/>
        <v>2013All cancers - C00–C96, D45–D47MaleMāoriRate</v>
      </c>
      <c r="B1745" s="10">
        <v>2013</v>
      </c>
      <c r="C1745" s="38" t="s">
        <v>1385</v>
      </c>
      <c r="D1745" s="38" t="s">
        <v>1</v>
      </c>
      <c r="E1745" s="38" t="s">
        <v>49</v>
      </c>
      <c r="F1745" s="38">
        <v>430.85318002817399</v>
      </c>
    </row>
    <row r="1746" spans="1:6">
      <c r="A1746" s="10" t="str">
        <f t="shared" si="31"/>
        <v>2013All cancers - C00–C96, D45–D47MaleNon-MāoriRate</v>
      </c>
      <c r="B1746" s="10">
        <v>2013</v>
      </c>
      <c r="C1746" s="38" t="s">
        <v>1385</v>
      </c>
      <c r="D1746" s="38" t="s">
        <v>1</v>
      </c>
      <c r="E1746" s="38" t="s">
        <v>50</v>
      </c>
      <c r="F1746" s="38">
        <v>354.76022034753697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/>
  <dimension ref="A1:CJ24"/>
  <sheetViews>
    <sheetView zoomScaleNormal="100" zoomScaleSheetLayoutView="100" workbookViewId="0">
      <selection activeCell="M1" sqref="M1"/>
    </sheetView>
  </sheetViews>
  <sheetFormatPr defaultRowHeight="17.100000000000001" customHeight="1"/>
  <cols>
    <col min="1" max="1" width="4.140625" style="67" customWidth="1"/>
    <col min="2" max="2" width="4.140625" style="21" customWidth="1"/>
    <col min="3" max="3" width="19.42578125" style="20" customWidth="1"/>
    <col min="4" max="4" width="56.7109375" style="20" customWidth="1"/>
    <col min="5" max="5" width="9.140625" style="20"/>
    <col min="6" max="6" width="9.140625" style="20" customWidth="1"/>
    <col min="7" max="8" width="9.140625" style="20"/>
    <col min="9" max="9" width="9.140625" style="20" customWidth="1"/>
    <col min="10" max="10" width="9.140625" style="20"/>
    <col min="11" max="11" width="4.140625" style="20" customWidth="1"/>
    <col min="12" max="14" width="6.7109375" style="20" customWidth="1"/>
    <col min="15" max="17" width="8" style="20" customWidth="1"/>
    <col min="18" max="23" width="7.85546875" style="20" customWidth="1"/>
    <col min="24" max="24" width="7.42578125" style="20" customWidth="1"/>
    <col min="25" max="25" width="4.7109375" style="20" customWidth="1"/>
    <col min="26" max="45" width="9.140625" style="20"/>
    <col min="46" max="48" width="9.140625" style="68"/>
    <col min="49" max="56" width="9.140625" style="96"/>
    <col min="57" max="71" width="9.140625" style="68"/>
    <col min="72" max="77" width="9.140625" style="20"/>
    <col min="78" max="79" width="32.140625" style="21" customWidth="1"/>
    <col min="80" max="88" width="9.140625" style="21"/>
    <col min="89" max="16384" width="9.140625" style="20"/>
  </cols>
  <sheetData>
    <row r="1" spans="2:85" ht="17.100000000000001" customHeight="1">
      <c r="I1" s="125"/>
      <c r="J1" s="125"/>
      <c r="K1" s="125"/>
    </row>
    <row r="2" spans="2:85" ht="17.100000000000001" customHeight="1">
      <c r="B2" s="71"/>
      <c r="C2" s="14"/>
      <c r="D2" s="14"/>
      <c r="E2" s="14"/>
      <c r="F2" s="14"/>
      <c r="G2" s="14"/>
      <c r="H2" s="14"/>
      <c r="I2" s="14"/>
      <c r="J2" s="14"/>
      <c r="K2" s="67"/>
    </row>
    <row r="3" spans="2:85" ht="17.100000000000001" customHeight="1">
      <c r="B3" s="71"/>
      <c r="C3" s="22" t="s">
        <v>63</v>
      </c>
      <c r="D3" s="14"/>
      <c r="E3" s="14"/>
      <c r="F3" s="14"/>
      <c r="G3" s="14"/>
      <c r="H3" s="14"/>
      <c r="I3" s="14"/>
      <c r="J3" s="14"/>
      <c r="K3" s="67"/>
    </row>
    <row r="4" spans="2:85" ht="17.100000000000001" customHeight="1">
      <c r="B4" s="71"/>
      <c r="C4" s="12"/>
      <c r="D4" s="14"/>
      <c r="E4" s="14"/>
      <c r="F4" s="14"/>
      <c r="G4" s="14"/>
      <c r="H4" s="14"/>
      <c r="I4" s="14"/>
      <c r="J4" s="14"/>
      <c r="K4" s="67"/>
      <c r="BZ4" s="11" t="str">
        <f>VLOOKUP($BZ$5,DefinedLists!$A$91:$B$105,2,FALSE)</f>
        <v xml:space="preserve">Lip, oral cavity and pharynx </v>
      </c>
      <c r="CA4" s="11"/>
      <c r="CB4" s="11"/>
      <c r="CC4" s="11"/>
      <c r="CD4" s="11"/>
      <c r="CE4" s="11"/>
      <c r="CF4" s="11"/>
      <c r="CG4" s="11"/>
    </row>
    <row r="5" spans="2:85" ht="17.100000000000001" customHeight="1">
      <c r="B5" s="71"/>
      <c r="C5" s="14"/>
      <c r="D5" s="14"/>
      <c r="E5" s="14"/>
      <c r="F5" s="14"/>
      <c r="G5" s="14"/>
      <c r="H5" s="14"/>
      <c r="I5" s="14"/>
      <c r="J5" s="14"/>
      <c r="K5" s="67"/>
      <c r="BZ5" s="11">
        <v>1</v>
      </c>
      <c r="CA5" s="11"/>
      <c r="CB5" s="100" t="s">
        <v>7</v>
      </c>
      <c r="CC5" s="100"/>
      <c r="CD5" s="100"/>
      <c r="CE5" s="100" t="s">
        <v>8</v>
      </c>
      <c r="CF5" s="100"/>
      <c r="CG5" s="100"/>
    </row>
    <row r="6" spans="2:85" ht="17.100000000000001" customHeight="1">
      <c r="B6" s="71"/>
      <c r="C6" s="23"/>
      <c r="D6" s="23"/>
      <c r="E6" s="126" t="s">
        <v>61</v>
      </c>
      <c r="F6" s="126"/>
      <c r="G6" s="126"/>
      <c r="H6" s="126" t="s">
        <v>62</v>
      </c>
      <c r="I6" s="126"/>
      <c r="J6" s="126"/>
      <c r="K6" s="67"/>
      <c r="BZ6" s="11" t="s">
        <v>32</v>
      </c>
      <c r="CA6" s="11"/>
      <c r="CB6" s="101" t="s">
        <v>1</v>
      </c>
      <c r="CC6" s="101" t="s">
        <v>0</v>
      </c>
      <c r="CD6" s="101" t="s">
        <v>4</v>
      </c>
      <c r="CE6" s="101" t="s">
        <v>1</v>
      </c>
      <c r="CF6" s="101" t="s">
        <v>0</v>
      </c>
      <c r="CG6" s="101" t="s">
        <v>4</v>
      </c>
    </row>
    <row r="7" spans="2:85" ht="17.100000000000001" customHeight="1">
      <c r="B7" s="71"/>
      <c r="C7" s="36" t="s">
        <v>270</v>
      </c>
      <c r="D7" s="36" t="s">
        <v>98</v>
      </c>
      <c r="E7" s="62" t="s">
        <v>1</v>
      </c>
      <c r="F7" s="62" t="s">
        <v>0</v>
      </c>
      <c r="G7" s="62" t="s">
        <v>6</v>
      </c>
      <c r="H7" s="62" t="s">
        <v>1</v>
      </c>
      <c r="I7" s="62" t="s">
        <v>0</v>
      </c>
      <c r="J7" s="62" t="s">
        <v>6</v>
      </c>
      <c r="K7" s="67"/>
      <c r="Y7" s="69"/>
      <c r="BZ7" s="11" t="str">
        <f>VLOOKUP($BZ$4,DefinedLists!$A$108:$L$121,2,FALSE)</f>
        <v>C00–C14</v>
      </c>
      <c r="CA7" s="11" t="str">
        <f>BZ4</f>
        <v xml:space="preserve">Lip, oral cavity and pharynx </v>
      </c>
      <c r="CB7" s="102">
        <f>VLOOKUP($CA7&amp;CB$6&amp;$BZ$6,L_CancerGroup!$A$645:$F$770,5,FALSE)</f>
        <v>270</v>
      </c>
      <c r="CC7" s="102">
        <f>VLOOKUP($CA7&amp;CC$6&amp;$BZ$6,L_CancerGroup!$A$645:$F$770,5,FALSE)</f>
        <v>166</v>
      </c>
      <c r="CD7" s="102">
        <f>VLOOKUP($CA7&amp;CD$6&amp;$BZ$6,L_CancerGroup!$A$645:$F$770,5,FALSE)</f>
        <v>436</v>
      </c>
      <c r="CE7" s="102">
        <f>VLOOKUP($CA7&amp;CE$6&amp;$BZ$6,L_CancerGroup!$A$645:$F$770,6,FALSE)</f>
        <v>9.0052930366297694</v>
      </c>
      <c r="CF7" s="102">
        <f>VLOOKUP($CA7&amp;CF$6&amp;$BZ$6,L_CancerGroup!$A$645:$F$770,6,FALSE)</f>
        <v>4.7233994337266703</v>
      </c>
      <c r="CG7" s="102">
        <f>VLOOKUP($CA7&amp;CG$6&amp;$BZ$6,L_CancerGroup!$A$645:$F$770,6,FALSE)</f>
        <v>6.7804945955181397</v>
      </c>
    </row>
    <row r="8" spans="2:85" ht="17.100000000000001" customHeight="1">
      <c r="B8" s="71"/>
      <c r="C8" s="63" t="str">
        <f t="shared" ref="C8:C18" si="0">IF(BZ7=0,"",BZ7)</f>
        <v>C00–C14</v>
      </c>
      <c r="D8" s="63" t="str">
        <f t="shared" ref="D8:D18" si="1">IF(CA7=0,"",CA7)</f>
        <v xml:space="preserve">Lip, oral cavity and pharynx </v>
      </c>
      <c r="E8" s="64">
        <f t="shared" ref="E8:E18" si="2">IF(ISNA(CB7),"",CB7)</f>
        <v>270</v>
      </c>
      <c r="F8" s="64">
        <f t="shared" ref="F8:F18" si="3">IF(ISNA(CC7),"",CC7)</f>
        <v>166</v>
      </c>
      <c r="G8" s="64">
        <f t="shared" ref="G8:G18" si="4">IF(ISNA(CD7),"",CD7)</f>
        <v>436</v>
      </c>
      <c r="H8" s="65">
        <f t="shared" ref="H8:H18" si="5">IF(ISNA(CE7),"",CE7)</f>
        <v>9.0052930366297694</v>
      </c>
      <c r="I8" s="65">
        <f t="shared" ref="I8:I18" si="6">IF(ISNA(CF7),"",CF7)</f>
        <v>4.7233994337266703</v>
      </c>
      <c r="J8" s="65">
        <f t="shared" ref="J8:J18" si="7">IF(ISNA(CG7),"",CG7)</f>
        <v>6.7804945955181397</v>
      </c>
      <c r="K8" s="67"/>
      <c r="Y8" s="69"/>
      <c r="BZ8" s="11" t="str">
        <f>VLOOKUP($BZ$4,DefinedLists!$A$108:$L$121,3,FALSE)</f>
        <v>C00</v>
      </c>
      <c r="CA8" s="11" t="str">
        <f>VLOOKUP($BZ$4,DefinedLists!$A$123:$N$136,3,FALSE)</f>
        <v>Lip</v>
      </c>
      <c r="CB8" s="102">
        <f>VLOOKUP($BZ8&amp;CB$6&amp;$BZ$6,L_CancerGroup!$A$3:$F$641,5,FALSE)</f>
        <v>35</v>
      </c>
      <c r="CC8" s="102">
        <f>VLOOKUP($BZ8&amp;CC$6&amp;$BZ$6,L_CancerGroup!$A$3:$F$641,5,FALSE)</f>
        <v>15</v>
      </c>
      <c r="CD8" s="102">
        <f>VLOOKUP($BZ8&amp;CD$6&amp;$BZ$6,L_CancerGroup!$A$3:$F$641,5,FALSE)</f>
        <v>50</v>
      </c>
      <c r="CE8" s="102">
        <f>VLOOKUP($BZ8&amp;CE$6&amp;$BZ$6,L_CancerGroup!$A$3:$F$641,6,FALSE)</f>
        <v>1.16842785807205</v>
      </c>
      <c r="CF8" s="102">
        <f>VLOOKUP($BZ8&amp;CF$6&amp;$BZ$6,L_CancerGroup!$A$3:$F$641,6,FALSE)</f>
        <v>0.365260822566572</v>
      </c>
      <c r="CG8" s="102">
        <f>VLOOKUP($BZ8&amp;CG$6&amp;$BZ$6,L_CancerGroup!$A$3:$F$641,6,FALSE)</f>
        <v>0.75700681575839002</v>
      </c>
    </row>
    <row r="9" spans="2:85" ht="17.100000000000001" customHeight="1">
      <c r="B9" s="71"/>
      <c r="C9" s="25" t="str">
        <f t="shared" si="0"/>
        <v>C00</v>
      </c>
      <c r="D9" s="25" t="str">
        <f t="shared" si="1"/>
        <v>Lip</v>
      </c>
      <c r="E9" s="26">
        <f t="shared" si="2"/>
        <v>35</v>
      </c>
      <c r="F9" s="26">
        <f t="shared" si="3"/>
        <v>15</v>
      </c>
      <c r="G9" s="26">
        <f t="shared" si="4"/>
        <v>50</v>
      </c>
      <c r="H9" s="27">
        <f t="shared" si="5"/>
        <v>1.16842785807205</v>
      </c>
      <c r="I9" s="27">
        <f t="shared" si="6"/>
        <v>0.365260822566572</v>
      </c>
      <c r="J9" s="27">
        <f t="shared" si="7"/>
        <v>0.75700681575839002</v>
      </c>
      <c r="K9" s="67"/>
      <c r="Y9" s="69"/>
      <c r="BZ9" s="11" t="str">
        <f>VLOOKUP($BZ$4,DefinedLists!$A$108:$L$121,4,FALSE)</f>
        <v>C01–C02</v>
      </c>
      <c r="CA9" s="11" t="str">
        <f>VLOOKUP($BZ$4,DefinedLists!$A$123:$N$136,4,FALSE)</f>
        <v>Tongue</v>
      </c>
      <c r="CB9" s="102">
        <f>VLOOKUP($BZ9&amp;CB$6&amp;$BZ$6,L_CancerGroup!$A$3:$F$641,5,FALSE)</f>
        <v>83</v>
      </c>
      <c r="CC9" s="102">
        <f>VLOOKUP($BZ9&amp;CC$6&amp;$BZ$6,L_CancerGroup!$A$3:$F$641,5,FALSE)</f>
        <v>51</v>
      </c>
      <c r="CD9" s="102">
        <f>VLOOKUP($BZ9&amp;CD$6&amp;$BZ$6,L_CancerGroup!$A$3:$F$641,5,FALSE)</f>
        <v>134</v>
      </c>
      <c r="CE9" s="102">
        <f>VLOOKUP($BZ9&amp;CE$6&amp;$BZ$6,L_CancerGroup!$A$3:$F$641,6,FALSE)</f>
        <v>2.7739135775680301</v>
      </c>
      <c r="CF9" s="102">
        <f>VLOOKUP($BZ9&amp;CF$6&amp;$BZ$6,L_CancerGroup!$A$3:$F$641,6,FALSE)</f>
        <v>1.51703549898347</v>
      </c>
      <c r="CG9" s="102">
        <f>VLOOKUP($BZ9&amp;CG$6&amp;$BZ$6,L_CancerGroup!$A$3:$F$641,6,FALSE)</f>
        <v>2.1203366772029302</v>
      </c>
    </row>
    <row r="10" spans="2:85" ht="17.100000000000001" customHeight="1">
      <c r="B10" s="71"/>
      <c r="C10" s="25" t="str">
        <f t="shared" si="0"/>
        <v>C01–C02</v>
      </c>
      <c r="D10" s="25" t="str">
        <f t="shared" si="1"/>
        <v>Tongue</v>
      </c>
      <c r="E10" s="26">
        <f t="shared" si="2"/>
        <v>83</v>
      </c>
      <c r="F10" s="26">
        <f t="shared" si="3"/>
        <v>51</v>
      </c>
      <c r="G10" s="26">
        <f t="shared" si="4"/>
        <v>134</v>
      </c>
      <c r="H10" s="27">
        <f t="shared" si="5"/>
        <v>2.7739135775680301</v>
      </c>
      <c r="I10" s="27">
        <f t="shared" si="6"/>
        <v>1.51703549898347</v>
      </c>
      <c r="J10" s="27">
        <f t="shared" si="7"/>
        <v>2.1203366772029302</v>
      </c>
      <c r="K10" s="67"/>
      <c r="Y10" s="69"/>
      <c r="BZ10" s="11" t="str">
        <f>VLOOKUP($BZ$4,DefinedLists!$A$108:$L$121,5,FALSE)</f>
        <v>C03–C06</v>
      </c>
      <c r="CA10" s="11" t="str">
        <f>VLOOKUP($BZ$4,DefinedLists!$A$123:$N$136,5,FALSE)</f>
        <v>Mouth</v>
      </c>
      <c r="CB10" s="102">
        <f>VLOOKUP($BZ10&amp;CB$6&amp;$BZ$6,L_CancerGroup!$A$3:$F$641,5,FALSE)</f>
        <v>53</v>
      </c>
      <c r="CC10" s="102">
        <f>VLOOKUP($BZ10&amp;CC$6&amp;$BZ$6,L_CancerGroup!$A$3:$F$641,5,FALSE)</f>
        <v>54</v>
      </c>
      <c r="CD10" s="102">
        <f>VLOOKUP($BZ10&amp;CD$6&amp;$BZ$6,L_CancerGroup!$A$3:$F$641,5,FALSE)</f>
        <v>107</v>
      </c>
      <c r="CE10" s="102">
        <f>VLOOKUP($BZ10&amp;CE$6&amp;$BZ$6,L_CancerGroup!$A$3:$F$641,6,FALSE)</f>
        <v>1.75960153568563</v>
      </c>
      <c r="CF10" s="102">
        <f>VLOOKUP($BZ10&amp;CF$6&amp;$BZ$6,L_CancerGroup!$A$3:$F$641,6,FALSE)</f>
        <v>1.45416669152387</v>
      </c>
      <c r="CG10" s="102">
        <f>VLOOKUP($BZ10&amp;CG$6&amp;$BZ$6,L_CancerGroup!$A$3:$F$641,6,FALSE)</f>
        <v>1.6015892134293299</v>
      </c>
    </row>
    <row r="11" spans="2:85" ht="17.100000000000001" customHeight="1">
      <c r="B11" s="71"/>
      <c r="C11" s="25" t="str">
        <f t="shared" si="0"/>
        <v>C03–C06</v>
      </c>
      <c r="D11" s="25" t="str">
        <f t="shared" si="1"/>
        <v>Mouth</v>
      </c>
      <c r="E11" s="26">
        <f t="shared" si="2"/>
        <v>53</v>
      </c>
      <c r="F11" s="26">
        <f t="shared" si="3"/>
        <v>54</v>
      </c>
      <c r="G11" s="26">
        <f t="shared" si="4"/>
        <v>107</v>
      </c>
      <c r="H11" s="27">
        <f t="shared" si="5"/>
        <v>1.75960153568563</v>
      </c>
      <c r="I11" s="27">
        <f t="shared" si="6"/>
        <v>1.45416669152387</v>
      </c>
      <c r="J11" s="27">
        <f t="shared" si="7"/>
        <v>1.6015892134293299</v>
      </c>
      <c r="K11" s="67"/>
      <c r="Y11" s="69"/>
      <c r="BZ11" s="11" t="str">
        <f>VLOOKUP($BZ$4,DefinedLists!$A$108:$L$121,6,FALSE)</f>
        <v>C07–C08</v>
      </c>
      <c r="CA11" s="11" t="str">
        <f>VLOOKUP($BZ$4,DefinedLists!$A$123:$N$136,6,FALSE)</f>
        <v>Salivary glands</v>
      </c>
      <c r="CB11" s="102">
        <f>VLOOKUP($BZ11&amp;CB$6&amp;$BZ$6,L_CancerGroup!$A$3:$F$641,5,FALSE)</f>
        <v>15</v>
      </c>
      <c r="CC11" s="102">
        <f>VLOOKUP($BZ11&amp;CC$6&amp;$BZ$6,L_CancerGroup!$A$3:$F$641,5,FALSE)</f>
        <v>21</v>
      </c>
      <c r="CD11" s="102">
        <f>VLOOKUP($BZ11&amp;CD$6&amp;$BZ$6,L_CancerGroup!$A$3:$F$641,5,FALSE)</f>
        <v>36</v>
      </c>
      <c r="CE11" s="102">
        <f>VLOOKUP($BZ11&amp;CE$6&amp;$BZ$6,L_CancerGroup!$A$3:$F$641,6,FALSE)</f>
        <v>0.52216136754432496</v>
      </c>
      <c r="CF11" s="102">
        <f>VLOOKUP($BZ11&amp;CF$6&amp;$BZ$6,L_CancerGroup!$A$3:$F$641,6,FALSE)</f>
        <v>0.63193856104132995</v>
      </c>
      <c r="CG11" s="102">
        <f>VLOOKUP($BZ11&amp;CG$6&amp;$BZ$6,L_CancerGroup!$A$3:$F$641,6,FALSE)</f>
        <v>0.58176210435470699</v>
      </c>
    </row>
    <row r="12" spans="2:85" ht="17.100000000000001" customHeight="1">
      <c r="B12" s="71"/>
      <c r="C12" s="25" t="str">
        <f t="shared" si="0"/>
        <v>C07–C08</v>
      </c>
      <c r="D12" s="25" t="str">
        <f t="shared" si="1"/>
        <v>Salivary glands</v>
      </c>
      <c r="E12" s="26">
        <f t="shared" si="2"/>
        <v>15</v>
      </c>
      <c r="F12" s="26">
        <f t="shared" si="3"/>
        <v>21</v>
      </c>
      <c r="G12" s="26">
        <f t="shared" si="4"/>
        <v>36</v>
      </c>
      <c r="H12" s="27">
        <f t="shared" si="5"/>
        <v>0.52216136754432496</v>
      </c>
      <c r="I12" s="27">
        <f t="shared" si="6"/>
        <v>0.63193856104132995</v>
      </c>
      <c r="J12" s="27">
        <f t="shared" si="7"/>
        <v>0.58176210435470699</v>
      </c>
      <c r="K12" s="67"/>
      <c r="O12" s="70"/>
      <c r="P12" s="70"/>
      <c r="Q12" s="70"/>
      <c r="Y12" s="69"/>
      <c r="BZ12" s="11" t="str">
        <f>VLOOKUP($BZ$4,DefinedLists!$A$108:$L$121,7,FALSE)</f>
        <v>C09</v>
      </c>
      <c r="CA12" s="11" t="str">
        <f>VLOOKUP($BZ$4,DefinedLists!$A$123:$N$136,7,FALSE)</f>
        <v>Tonsils</v>
      </c>
      <c r="CB12" s="102">
        <f>VLOOKUP($BZ12&amp;CB$6&amp;$BZ$6,L_CancerGroup!$A$3:$F$641,5,FALSE)</f>
        <v>48</v>
      </c>
      <c r="CC12" s="102">
        <f>VLOOKUP($BZ12&amp;CC$6&amp;$BZ$6,L_CancerGroup!$A$3:$F$641,5,FALSE)</f>
        <v>9</v>
      </c>
      <c r="CD12" s="102">
        <f>VLOOKUP($BZ12&amp;CD$6&amp;$BZ$6,L_CancerGroup!$A$3:$F$641,5,FALSE)</f>
        <v>57</v>
      </c>
      <c r="CE12" s="102">
        <f>VLOOKUP($BZ12&amp;CE$6&amp;$BZ$6,L_CancerGroup!$A$3:$F$641,6,FALSE)</f>
        <v>1.6413560441498001</v>
      </c>
      <c r="CF12" s="102">
        <f>VLOOKUP($BZ12&amp;CF$6&amp;$BZ$6,L_CancerGroup!$A$3:$F$641,6,FALSE)</f>
        <v>0.259763143388276</v>
      </c>
      <c r="CG12" s="102">
        <f>VLOOKUP($BZ12&amp;CG$6&amp;$BZ$6,L_CancerGroup!$A$3:$F$641,6,FALSE)</f>
        <v>0.92948802299104905</v>
      </c>
    </row>
    <row r="13" spans="2:85" ht="17.100000000000001" customHeight="1">
      <c r="B13" s="71"/>
      <c r="C13" s="25" t="str">
        <f t="shared" si="0"/>
        <v>C09</v>
      </c>
      <c r="D13" s="25" t="str">
        <f t="shared" si="1"/>
        <v>Tonsils</v>
      </c>
      <c r="E13" s="26">
        <f t="shared" si="2"/>
        <v>48</v>
      </c>
      <c r="F13" s="26">
        <f t="shared" si="3"/>
        <v>9</v>
      </c>
      <c r="G13" s="26">
        <f t="shared" si="4"/>
        <v>57</v>
      </c>
      <c r="H13" s="27">
        <f t="shared" si="5"/>
        <v>1.6413560441498001</v>
      </c>
      <c r="I13" s="27">
        <f t="shared" si="6"/>
        <v>0.259763143388276</v>
      </c>
      <c r="J13" s="27">
        <f t="shared" si="7"/>
        <v>0.92948802299104905</v>
      </c>
      <c r="K13" s="67"/>
      <c r="Y13" s="69"/>
      <c r="BZ13" s="11" t="str">
        <f>VLOOKUP($BZ$4,DefinedLists!$A$108:$L$121,8,FALSE)</f>
        <v>C10</v>
      </c>
      <c r="CA13" s="11" t="str">
        <f>VLOOKUP($BZ$4,DefinedLists!$A$123:$N$136,8,FALSE)</f>
        <v>Oropharynx</v>
      </c>
      <c r="CB13" s="102">
        <f>VLOOKUP($BZ13&amp;CB$6&amp;$BZ$6,L_CancerGroup!$A$3:$F$641,5,FALSE)</f>
        <v>11</v>
      </c>
      <c r="CC13" s="102">
        <f>VLOOKUP($BZ13&amp;CC$6&amp;$BZ$6,L_CancerGroup!$A$3:$F$641,5,FALSE)</f>
        <v>5</v>
      </c>
      <c r="CD13" s="102">
        <f>VLOOKUP($BZ13&amp;CD$6&amp;$BZ$6,L_CancerGroup!$A$3:$F$641,5,FALSE)</f>
        <v>16</v>
      </c>
      <c r="CE13" s="102">
        <f>VLOOKUP($BZ13&amp;CE$6&amp;$BZ$6,L_CancerGroup!$A$3:$F$641,6,FALSE)</f>
        <v>0.35135120335658099</v>
      </c>
      <c r="CF13" s="102">
        <f>VLOOKUP($BZ13&amp;CF$6&amp;$BZ$6,L_CancerGroup!$A$3:$F$641,6,FALSE)</f>
        <v>0.139688562327896</v>
      </c>
      <c r="CG13" s="102">
        <f>VLOOKUP($BZ13&amp;CG$6&amp;$BZ$6,L_CancerGroup!$A$3:$F$641,6,FALSE)</f>
        <v>0.24246042110986499</v>
      </c>
    </row>
    <row r="14" spans="2:85" ht="17.100000000000001" customHeight="1">
      <c r="B14" s="71"/>
      <c r="C14" s="25" t="str">
        <f t="shared" si="0"/>
        <v>C10</v>
      </c>
      <c r="D14" s="25" t="str">
        <f t="shared" si="1"/>
        <v>Oropharynx</v>
      </c>
      <c r="E14" s="26">
        <f t="shared" si="2"/>
        <v>11</v>
      </c>
      <c r="F14" s="26">
        <f t="shared" si="3"/>
        <v>5</v>
      </c>
      <c r="G14" s="26">
        <f t="shared" si="4"/>
        <v>16</v>
      </c>
      <c r="H14" s="27">
        <f t="shared" si="5"/>
        <v>0.35135120335658099</v>
      </c>
      <c r="I14" s="27">
        <f t="shared" si="6"/>
        <v>0.139688562327896</v>
      </c>
      <c r="J14" s="27">
        <f t="shared" si="7"/>
        <v>0.24246042110986499</v>
      </c>
      <c r="K14" s="67"/>
      <c r="Y14" s="69"/>
      <c r="BZ14" s="11" t="str">
        <f>VLOOKUP($BZ$4,DefinedLists!$A$108:$L$121,9,FALSE)</f>
        <v>C11</v>
      </c>
      <c r="CA14" s="11" t="str">
        <f>VLOOKUP($BZ$4,DefinedLists!$A$123:$N$136,9,FALSE)</f>
        <v>Nasopharynx</v>
      </c>
      <c r="CB14" s="102">
        <f>VLOOKUP($BZ14&amp;CB$6&amp;$BZ$6,L_CancerGroup!$A$3:$F$641,5,FALSE)</f>
        <v>12</v>
      </c>
      <c r="CC14" s="102">
        <f>VLOOKUP($BZ14&amp;CC$6&amp;$BZ$6,L_CancerGroup!$A$3:$F$641,5,FALSE)</f>
        <v>5</v>
      </c>
      <c r="CD14" s="102">
        <f>VLOOKUP($BZ14&amp;CD$6&amp;$BZ$6,L_CancerGroup!$A$3:$F$641,5,FALSE)</f>
        <v>17</v>
      </c>
      <c r="CE14" s="102">
        <f>VLOOKUP($BZ14&amp;CE$6&amp;$BZ$6,L_CancerGroup!$A$3:$F$641,6,FALSE)</f>
        <v>0.41203918069129702</v>
      </c>
      <c r="CF14" s="102">
        <f>VLOOKUP($BZ14&amp;CF$6&amp;$BZ$6,L_CancerGroup!$A$3:$F$641,6,FALSE)</f>
        <v>0.18127481974947399</v>
      </c>
      <c r="CG14" s="102">
        <f>VLOOKUP($BZ14&amp;CG$6&amp;$BZ$6,L_CancerGroup!$A$3:$F$641,6,FALSE)</f>
        <v>0.28207204500072097</v>
      </c>
    </row>
    <row r="15" spans="2:85" ht="17.100000000000001" customHeight="1">
      <c r="B15" s="71"/>
      <c r="C15" s="25" t="str">
        <f t="shared" si="0"/>
        <v>C11</v>
      </c>
      <c r="D15" s="25" t="str">
        <f t="shared" si="1"/>
        <v>Nasopharynx</v>
      </c>
      <c r="E15" s="26">
        <f t="shared" si="2"/>
        <v>12</v>
      </c>
      <c r="F15" s="26">
        <f t="shared" si="3"/>
        <v>5</v>
      </c>
      <c r="G15" s="26">
        <f t="shared" si="4"/>
        <v>17</v>
      </c>
      <c r="H15" s="27">
        <f t="shared" si="5"/>
        <v>0.41203918069129702</v>
      </c>
      <c r="I15" s="27">
        <f t="shared" si="6"/>
        <v>0.18127481974947399</v>
      </c>
      <c r="J15" s="27">
        <f t="shared" si="7"/>
        <v>0.28207204500072097</v>
      </c>
      <c r="K15" s="67"/>
      <c r="Y15" s="69"/>
      <c r="BZ15" s="103" t="str">
        <f>VLOOKUP($BZ$4,DefinedLists!$A$108:$L$121,10,FALSE)</f>
        <v>C12</v>
      </c>
      <c r="CA15" s="103" t="str">
        <f>VLOOKUP($BZ$4,DefinedLists!$A$123:$N$136,10,FALSE)</f>
        <v>Pyriform sinus</v>
      </c>
      <c r="CB15" s="102">
        <f>VLOOKUP($BZ15&amp;CB$6&amp;$BZ$6,L_CancerGroup!$A$3:$F$641,5,FALSE)</f>
        <v>2</v>
      </c>
      <c r="CC15" s="102">
        <f>VLOOKUP($BZ15&amp;CC$6&amp;$BZ$6,L_CancerGroup!$A$3:$F$641,5,FALSE)</f>
        <v>2</v>
      </c>
      <c r="CD15" s="102">
        <f>VLOOKUP($BZ15&amp;CD$6&amp;$BZ$6,L_CancerGroup!$A$3:$F$641,5,FALSE)</f>
        <v>4</v>
      </c>
      <c r="CE15" s="102">
        <f>VLOOKUP($BZ15&amp;CE$6&amp;$BZ$6,L_CancerGroup!$A$3:$F$641,6,FALSE)</f>
        <v>6.4813033357279101E-2</v>
      </c>
      <c r="CF15" s="102">
        <f>VLOOKUP($BZ15&amp;CF$6&amp;$BZ$6,L_CancerGroup!$A$3:$F$641,6,FALSE)</f>
        <v>5.5745046949805102E-2</v>
      </c>
      <c r="CG15" s="102">
        <f>VLOOKUP($BZ15&amp;CG$6&amp;$BZ$6,L_CancerGroup!$A$3:$F$641,6,FALSE)</f>
        <v>6.02171347905728E-2</v>
      </c>
    </row>
    <row r="16" spans="2:85" ht="17.100000000000001" customHeight="1">
      <c r="B16" s="71"/>
      <c r="C16" s="25" t="str">
        <f t="shared" si="0"/>
        <v>C12</v>
      </c>
      <c r="D16" s="25" t="str">
        <f t="shared" si="1"/>
        <v>Pyriform sinus</v>
      </c>
      <c r="E16" s="26">
        <f t="shared" si="2"/>
        <v>2</v>
      </c>
      <c r="F16" s="26">
        <f t="shared" si="3"/>
        <v>2</v>
      </c>
      <c r="G16" s="26">
        <f t="shared" si="4"/>
        <v>4</v>
      </c>
      <c r="H16" s="27">
        <f t="shared" si="5"/>
        <v>6.4813033357279101E-2</v>
      </c>
      <c r="I16" s="27">
        <f t="shared" si="6"/>
        <v>5.5745046949805102E-2</v>
      </c>
      <c r="J16" s="27">
        <f t="shared" si="7"/>
        <v>6.02171347905728E-2</v>
      </c>
      <c r="K16" s="67"/>
      <c r="Y16" s="69"/>
      <c r="BZ16" s="103" t="str">
        <f>VLOOKUP($BZ$4,DefinedLists!$A$108:$L$121,11,FALSE)</f>
        <v>C13</v>
      </c>
      <c r="CA16" s="103" t="str">
        <f>VLOOKUP($BZ$4,DefinedLists!$A$123:$N$136,11,FALSE)</f>
        <v>Hypopharynx</v>
      </c>
      <c r="CB16" s="102">
        <f>VLOOKUP($BZ16&amp;CB$6&amp;$BZ$6,L_CancerGroup!$A$3:$F$641,5,FALSE)</f>
        <v>7</v>
      </c>
      <c r="CC16" s="102">
        <f>VLOOKUP($BZ16&amp;CC$6&amp;$BZ$6,L_CancerGroup!$A$3:$F$641,5,FALSE)</f>
        <v>3</v>
      </c>
      <c r="CD16" s="102">
        <f>VLOOKUP($BZ16&amp;CD$6&amp;$BZ$6,L_CancerGroup!$A$3:$F$641,5,FALSE)</f>
        <v>10</v>
      </c>
      <c r="CE16" s="102">
        <f>VLOOKUP($BZ16&amp;CE$6&amp;$BZ$6,L_CancerGroup!$A$3:$F$641,6,FALSE)</f>
        <v>0.19310878348437099</v>
      </c>
      <c r="CF16" s="102">
        <f>VLOOKUP($BZ16&amp;CF$6&amp;$BZ$6,L_CancerGroup!$A$3:$F$641,6,FALSE)</f>
        <v>0.10527414105819501</v>
      </c>
      <c r="CG16" s="102">
        <f>VLOOKUP($BZ16&amp;CG$6&amp;$BZ$6,L_CancerGroup!$A$3:$F$641,6,FALSE)</f>
        <v>0.139619341257601</v>
      </c>
    </row>
    <row r="17" spans="2:85" ht="17.100000000000001" customHeight="1">
      <c r="B17" s="71"/>
      <c r="C17" s="25" t="str">
        <f t="shared" si="0"/>
        <v>C13</v>
      </c>
      <c r="D17" s="25" t="str">
        <f t="shared" si="1"/>
        <v>Hypopharynx</v>
      </c>
      <c r="E17" s="26">
        <f t="shared" si="2"/>
        <v>7</v>
      </c>
      <c r="F17" s="26">
        <f t="shared" si="3"/>
        <v>3</v>
      </c>
      <c r="G17" s="26">
        <f t="shared" si="4"/>
        <v>10</v>
      </c>
      <c r="H17" s="27">
        <f t="shared" si="5"/>
        <v>0.19310878348437099</v>
      </c>
      <c r="I17" s="27">
        <f t="shared" si="6"/>
        <v>0.10527414105819501</v>
      </c>
      <c r="J17" s="27">
        <f t="shared" si="7"/>
        <v>0.139619341257601</v>
      </c>
      <c r="K17" s="67"/>
      <c r="Y17" s="69"/>
      <c r="BZ17" s="103" t="str">
        <f>VLOOKUP($BZ$4,DefinedLists!$A$108:$L$121,12,FALSE)</f>
        <v>C14</v>
      </c>
      <c r="CA17" s="103" t="str">
        <f>VLOOKUP($BZ$4,DefinedLists!$A$123:$N$136,12,FALSE)</f>
        <v>Other lip, oral cavity and pharynx</v>
      </c>
      <c r="CB17" s="102">
        <f>VLOOKUP($BZ17&amp;CB$6&amp;$BZ$6,L_CancerGroup!$A$3:$F$641,5,FALSE)</f>
        <v>4</v>
      </c>
      <c r="CC17" s="102">
        <f>VLOOKUP($BZ17&amp;CC$6&amp;$BZ$6,L_CancerGroup!$A$3:$F$641,5,FALSE)</f>
        <v>1</v>
      </c>
      <c r="CD17" s="102">
        <f>VLOOKUP($BZ17&amp;CD$6&amp;$BZ$6,L_CancerGroup!$A$3:$F$641,5,FALSE)</f>
        <v>5</v>
      </c>
      <c r="CE17" s="102">
        <f>VLOOKUP($BZ17&amp;CE$6&amp;$BZ$6,L_CancerGroup!$A$3:$F$641,6,FALSE)</f>
        <v>0.11852045272041201</v>
      </c>
      <c r="CF17" s="102">
        <f>VLOOKUP($BZ17&amp;CF$6&amp;$BZ$6,L_CancerGroup!$A$3:$F$641,6,FALSE)</f>
        <v>1.3252146137787101E-2</v>
      </c>
      <c r="CG17" s="102">
        <f>VLOOKUP($BZ17&amp;CG$6&amp;$BZ$6,L_CancerGroup!$A$3:$F$641,6,FALSE)</f>
        <v>6.5942819622979598E-2</v>
      </c>
    </row>
    <row r="18" spans="2:85" ht="17.100000000000001" customHeight="1">
      <c r="B18" s="71"/>
      <c r="C18" s="25" t="str">
        <f t="shared" si="0"/>
        <v>C14</v>
      </c>
      <c r="D18" s="25" t="str">
        <f t="shared" si="1"/>
        <v>Other lip, oral cavity and pharynx</v>
      </c>
      <c r="E18" s="26">
        <f t="shared" si="2"/>
        <v>4</v>
      </c>
      <c r="F18" s="26">
        <f t="shared" si="3"/>
        <v>1</v>
      </c>
      <c r="G18" s="26">
        <f t="shared" si="4"/>
        <v>5</v>
      </c>
      <c r="H18" s="27">
        <f t="shared" si="5"/>
        <v>0.11852045272041201</v>
      </c>
      <c r="I18" s="27">
        <f t="shared" si="6"/>
        <v>1.3252146137787101E-2</v>
      </c>
      <c r="J18" s="27">
        <f t="shared" si="7"/>
        <v>6.5942819622979598E-2</v>
      </c>
      <c r="K18" s="67"/>
      <c r="Y18" s="69"/>
    </row>
    <row r="19" spans="2:85" ht="17.100000000000001" customHeight="1">
      <c r="B19" s="71"/>
      <c r="C19" s="25"/>
      <c r="D19" s="25"/>
      <c r="E19" s="26"/>
      <c r="F19" s="26"/>
      <c r="G19" s="26"/>
      <c r="H19" s="27"/>
      <c r="I19" s="27"/>
      <c r="J19" s="27"/>
      <c r="K19" s="67"/>
      <c r="Y19" s="69"/>
    </row>
    <row r="20" spans="2:85" ht="17.100000000000001" customHeight="1">
      <c r="B20" s="71"/>
      <c r="C20" s="80" t="s">
        <v>56</v>
      </c>
      <c r="D20" s="12"/>
      <c r="E20" s="12"/>
      <c r="F20" s="12"/>
      <c r="G20" s="12"/>
      <c r="H20" s="12"/>
      <c r="I20" s="12"/>
      <c r="J20" s="12"/>
      <c r="K20" s="67"/>
    </row>
    <row r="21" spans="2:85" ht="17.100000000000001" customHeight="1">
      <c r="B21" s="71"/>
      <c r="C21" s="81" t="s">
        <v>132</v>
      </c>
      <c r="D21" s="29"/>
      <c r="E21" s="29"/>
      <c r="F21" s="29"/>
      <c r="G21" s="29"/>
      <c r="H21" s="30"/>
      <c r="I21" s="30"/>
      <c r="J21" s="30"/>
      <c r="K21" s="67"/>
    </row>
    <row r="22" spans="2:85" ht="17.100000000000001" customHeight="1">
      <c r="B22" s="71"/>
      <c r="C22" s="81" t="s">
        <v>133</v>
      </c>
      <c r="D22" s="29"/>
      <c r="E22" s="29"/>
      <c r="F22" s="29"/>
      <c r="G22" s="29"/>
      <c r="H22" s="30"/>
      <c r="I22" s="30"/>
      <c r="J22" s="30"/>
      <c r="K22" s="67"/>
    </row>
    <row r="23" spans="2:85" ht="17.100000000000001" customHeight="1">
      <c r="B23" s="71"/>
      <c r="C23" s="81" t="s">
        <v>1384</v>
      </c>
      <c r="D23" s="16"/>
      <c r="E23" s="16"/>
      <c r="F23" s="16"/>
      <c r="G23" s="16"/>
      <c r="H23" s="16"/>
      <c r="I23" s="16"/>
      <c r="J23" s="16"/>
      <c r="K23" s="67"/>
    </row>
    <row r="24" spans="2:85" ht="17.100000000000001" customHeight="1">
      <c r="B24" s="71"/>
      <c r="C24" s="67"/>
      <c r="D24" s="67"/>
      <c r="E24" s="67"/>
      <c r="F24" s="67"/>
      <c r="G24" s="67"/>
      <c r="H24" s="67"/>
      <c r="I24" s="67"/>
      <c r="J24" s="67"/>
      <c r="K24" s="67"/>
    </row>
  </sheetData>
  <sheetProtection algorithmName="SHA-512" hashValue="O026amJHC7ITvcdc1VBpvOzBcUJznWItQuKDtGGPe0k8VmN/Hkop2fz3jXxx0uYA2sIVxT2S4Q7yetkEjwpJUQ==" saltValue="MHP75y4V17QjUs10KmJPOA==" spinCount="100000" sheet="1" objects="1" scenarios="1" selectLockedCells="1"/>
  <mergeCells count="3">
    <mergeCell ref="I1:K1"/>
    <mergeCell ref="E6:G6"/>
    <mergeCell ref="H6:J6"/>
  </mergeCells>
  <pageMargins left="0.7" right="0.7" top="0.75" bottom="0.75" header="0.3" footer="0.3"/>
  <pageSetup paperSize="9" scale="96" orientation="landscape" r:id="rId1"/>
  <ignoredErrors>
    <ignoredError sqref="C8:J16 C17:E18 H17 F18:J18 F17:G17 I17:J17 BZ7:CG17 BZ4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5301" r:id="rId4" name="Drop Down 5">
              <controlPr defaultSize="0" autoLine="0" autoPict="0">
                <anchor moveWithCells="1">
                  <from>
                    <xdr:col>3</xdr:col>
                    <xdr:colOff>447675</xdr:colOff>
                    <xdr:row>1</xdr:row>
                    <xdr:rowOff>180975</xdr:rowOff>
                  </from>
                  <to>
                    <xdr:col>5</xdr:col>
                    <xdr:colOff>161925</xdr:colOff>
                    <xdr:row>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0"/>
  <sheetViews>
    <sheetView topLeftCell="A321" workbookViewId="0">
      <selection activeCell="L330" sqref="L330"/>
    </sheetView>
  </sheetViews>
  <sheetFormatPr defaultRowHeight="12.75"/>
  <cols>
    <col min="1" max="1" width="21.85546875" style="9" customWidth="1"/>
    <col min="2" max="2" width="44.5703125" style="9" customWidth="1"/>
    <col min="3" max="3" width="33.42578125" style="9" customWidth="1"/>
    <col min="4" max="7" width="10.7109375" style="9" customWidth="1"/>
    <col min="8" max="16384" width="9.140625" style="9"/>
  </cols>
  <sheetData>
    <row r="1" spans="1:6">
      <c r="A1" s="9">
        <v>1</v>
      </c>
      <c r="B1" s="9">
        <v>2</v>
      </c>
      <c r="C1" s="9">
        <v>3</v>
      </c>
      <c r="D1" s="9">
        <v>4</v>
      </c>
      <c r="E1" s="9">
        <v>5</v>
      </c>
      <c r="F1" s="9">
        <v>6</v>
      </c>
    </row>
    <row r="2" spans="1:6">
      <c r="A2" s="9" t="s">
        <v>87</v>
      </c>
      <c r="B2" s="9" t="s">
        <v>112</v>
      </c>
      <c r="C2" s="9" t="s">
        <v>3</v>
      </c>
      <c r="D2" s="9" t="s">
        <v>88</v>
      </c>
      <c r="E2" s="9" t="s">
        <v>255</v>
      </c>
      <c r="F2" s="9" t="s">
        <v>256</v>
      </c>
    </row>
    <row r="3" spans="1:6">
      <c r="A3" s="9" t="str">
        <f>B3&amp;C3&amp;D3</f>
        <v>C00AllSexAllEth</v>
      </c>
      <c r="B3" s="9" t="s">
        <v>135</v>
      </c>
      <c r="C3" s="9" t="s">
        <v>4</v>
      </c>
      <c r="D3" s="9" t="s">
        <v>32</v>
      </c>
      <c r="E3" s="9">
        <v>50</v>
      </c>
      <c r="F3" s="9">
        <v>0.75700681575839002</v>
      </c>
    </row>
    <row r="4" spans="1:6">
      <c r="A4" s="9" t="str">
        <f t="shared" ref="A4:A67" si="0">B4&amp;C4&amp;D4</f>
        <v>C00AllSexMaori</v>
      </c>
      <c r="B4" s="9" t="s">
        <v>135</v>
      </c>
      <c r="C4" s="9" t="s">
        <v>4</v>
      </c>
      <c r="D4" s="9" t="s">
        <v>84</v>
      </c>
      <c r="E4" s="9">
        <v>1</v>
      </c>
      <c r="F4" s="9">
        <v>0.15920224361218099</v>
      </c>
    </row>
    <row r="5" spans="1:6">
      <c r="A5" s="9" t="str">
        <f t="shared" si="0"/>
        <v>C00AllSexNon-Maori</v>
      </c>
      <c r="B5" s="9" t="s">
        <v>135</v>
      </c>
      <c r="C5" s="9" t="s">
        <v>4</v>
      </c>
      <c r="D5" s="9" t="s">
        <v>85</v>
      </c>
      <c r="E5" s="9">
        <v>49</v>
      </c>
      <c r="F5" s="9">
        <v>0.81446230450295898</v>
      </c>
    </row>
    <row r="6" spans="1:6">
      <c r="A6" s="9" t="str">
        <f t="shared" si="0"/>
        <v>C00FemaleAllEth</v>
      </c>
      <c r="B6" s="9" t="s">
        <v>135</v>
      </c>
      <c r="C6" s="9" t="s">
        <v>0</v>
      </c>
      <c r="D6" s="9" t="s">
        <v>32</v>
      </c>
      <c r="E6" s="9">
        <v>15</v>
      </c>
      <c r="F6" s="9">
        <v>0.365260822566572</v>
      </c>
    </row>
    <row r="7" spans="1:6">
      <c r="A7" s="9" t="str">
        <f t="shared" si="0"/>
        <v>C00FemaleMaori</v>
      </c>
      <c r="B7" s="9" t="s">
        <v>135</v>
      </c>
      <c r="C7" s="9" t="s">
        <v>0</v>
      </c>
      <c r="D7" s="9" t="s">
        <v>84</v>
      </c>
    </row>
    <row r="8" spans="1:6">
      <c r="A8" s="9" t="str">
        <f t="shared" si="0"/>
        <v>C00FemaleNon-Maori</v>
      </c>
      <c r="B8" s="9" t="s">
        <v>135</v>
      </c>
      <c r="C8" s="9" t="s">
        <v>0</v>
      </c>
      <c r="D8" s="9" t="s">
        <v>85</v>
      </c>
      <c r="E8" s="9">
        <v>15</v>
      </c>
      <c r="F8" s="9">
        <v>0.39820023903087298</v>
      </c>
    </row>
    <row r="9" spans="1:6">
      <c r="A9" s="9" t="str">
        <f t="shared" si="0"/>
        <v>C00MaleAllEth</v>
      </c>
      <c r="B9" s="9" t="s">
        <v>135</v>
      </c>
      <c r="C9" s="9" t="s">
        <v>1</v>
      </c>
      <c r="D9" s="9" t="s">
        <v>32</v>
      </c>
      <c r="E9" s="9">
        <v>35</v>
      </c>
      <c r="F9" s="9">
        <v>1.16842785807205</v>
      </c>
    </row>
    <row r="10" spans="1:6">
      <c r="A10" s="9" t="str">
        <f t="shared" si="0"/>
        <v>C00MaleMaori</v>
      </c>
      <c r="B10" s="9" t="s">
        <v>135</v>
      </c>
      <c r="C10" s="9" t="s">
        <v>1</v>
      </c>
      <c r="D10" s="9" t="s">
        <v>84</v>
      </c>
      <c r="E10" s="9">
        <v>1</v>
      </c>
      <c r="F10" s="9">
        <v>0.33943344029850703</v>
      </c>
    </row>
    <row r="11" spans="1:6">
      <c r="A11" s="9" t="str">
        <f t="shared" si="0"/>
        <v>C00MaleNon-Maori</v>
      </c>
      <c r="B11" s="9" t="s">
        <v>135</v>
      </c>
      <c r="C11" s="9" t="s">
        <v>1</v>
      </c>
      <c r="D11" s="9" t="s">
        <v>85</v>
      </c>
      <c r="E11" s="9">
        <v>34</v>
      </c>
      <c r="F11" s="9">
        <v>1.24894029892861</v>
      </c>
    </row>
    <row r="12" spans="1:6">
      <c r="A12" s="9" t="str">
        <f t="shared" si="0"/>
        <v>C01–C02AllSexAllEth</v>
      </c>
      <c r="B12" s="9" t="s">
        <v>137</v>
      </c>
      <c r="C12" s="9" t="s">
        <v>4</v>
      </c>
      <c r="D12" s="9" t="s">
        <v>32</v>
      </c>
      <c r="E12" s="9">
        <v>134</v>
      </c>
      <c r="F12" s="9">
        <v>2.1203366772029302</v>
      </c>
    </row>
    <row r="13" spans="1:6">
      <c r="A13" s="9" t="str">
        <f t="shared" si="0"/>
        <v>C01–C02AllSexMaori</v>
      </c>
      <c r="B13" s="9" t="s">
        <v>137</v>
      </c>
      <c r="C13" s="9" t="s">
        <v>4</v>
      </c>
      <c r="D13" s="9" t="s">
        <v>84</v>
      </c>
      <c r="E13" s="9">
        <v>8</v>
      </c>
      <c r="F13" s="9">
        <v>1.4940474178835199</v>
      </c>
    </row>
    <row r="14" spans="1:6">
      <c r="A14" s="9" t="str">
        <f t="shared" si="0"/>
        <v>C01–C02AllSexNon-Maori</v>
      </c>
      <c r="B14" s="9" t="s">
        <v>137</v>
      </c>
      <c r="C14" s="9" t="s">
        <v>4</v>
      </c>
      <c r="D14" s="9" t="s">
        <v>85</v>
      </c>
      <c r="E14" s="9">
        <v>126</v>
      </c>
      <c r="F14" s="9">
        <v>2.21020854313704</v>
      </c>
    </row>
    <row r="15" spans="1:6">
      <c r="A15" s="9" t="str">
        <f t="shared" si="0"/>
        <v>C01–C02FemaleAllEth</v>
      </c>
      <c r="B15" s="9" t="s">
        <v>137</v>
      </c>
      <c r="C15" s="9" t="s">
        <v>0</v>
      </c>
      <c r="D15" s="9" t="s">
        <v>32</v>
      </c>
      <c r="E15" s="9">
        <v>51</v>
      </c>
      <c r="F15" s="9">
        <v>1.51703549898347</v>
      </c>
    </row>
    <row r="16" spans="1:6">
      <c r="A16" s="9" t="str">
        <f t="shared" si="0"/>
        <v>C01–C02FemaleMaori</v>
      </c>
      <c r="B16" s="9" t="s">
        <v>137</v>
      </c>
      <c r="C16" s="9" t="s">
        <v>0</v>
      </c>
      <c r="D16" s="9" t="s">
        <v>84</v>
      </c>
      <c r="E16" s="9">
        <v>4</v>
      </c>
      <c r="F16" s="9">
        <v>1.32330102054528</v>
      </c>
    </row>
    <row r="17" spans="1:6">
      <c r="A17" s="9" t="str">
        <f t="shared" si="0"/>
        <v>C01–C02FemaleNon-Maori</v>
      </c>
      <c r="B17" s="9" t="s">
        <v>137</v>
      </c>
      <c r="C17" s="9" t="s">
        <v>0</v>
      </c>
      <c r="D17" s="9" t="s">
        <v>85</v>
      </c>
      <c r="E17" s="9">
        <v>47</v>
      </c>
      <c r="F17" s="9">
        <v>1.5468439224622299</v>
      </c>
    </row>
    <row r="18" spans="1:6">
      <c r="A18" s="9" t="str">
        <f t="shared" si="0"/>
        <v>C01–C02MaleAllEth</v>
      </c>
      <c r="B18" s="9" t="s">
        <v>137</v>
      </c>
      <c r="C18" s="9" t="s">
        <v>1</v>
      </c>
      <c r="D18" s="9" t="s">
        <v>32</v>
      </c>
      <c r="E18" s="9">
        <v>83</v>
      </c>
      <c r="F18" s="9">
        <v>2.7739135775680301</v>
      </c>
    </row>
    <row r="19" spans="1:6">
      <c r="A19" s="9" t="str">
        <f t="shared" si="0"/>
        <v>C01–C02MaleMaori</v>
      </c>
      <c r="B19" s="9" t="s">
        <v>137</v>
      </c>
      <c r="C19" s="9" t="s">
        <v>1</v>
      </c>
      <c r="D19" s="9" t="s">
        <v>84</v>
      </c>
      <c r="E19" s="9">
        <v>4</v>
      </c>
      <c r="F19" s="9">
        <v>1.75254257044823</v>
      </c>
    </row>
    <row r="20" spans="1:6">
      <c r="A20" s="9" t="str">
        <f t="shared" si="0"/>
        <v>C01–C02MaleNon-Maori</v>
      </c>
      <c r="B20" s="9" t="s">
        <v>137</v>
      </c>
      <c r="C20" s="9" t="s">
        <v>1</v>
      </c>
      <c r="D20" s="9" t="s">
        <v>85</v>
      </c>
      <c r="E20" s="9">
        <v>79</v>
      </c>
      <c r="F20" s="9">
        <v>2.92136334923305</v>
      </c>
    </row>
    <row r="21" spans="1:6">
      <c r="A21" s="9" t="str">
        <f t="shared" si="0"/>
        <v>C03–C06AllSexAllEth</v>
      </c>
      <c r="B21" s="9" t="s">
        <v>139</v>
      </c>
      <c r="C21" s="9" t="s">
        <v>4</v>
      </c>
      <c r="D21" s="9" t="s">
        <v>32</v>
      </c>
      <c r="E21" s="9">
        <v>107</v>
      </c>
      <c r="F21" s="9">
        <v>1.6015892134293299</v>
      </c>
    </row>
    <row r="22" spans="1:6">
      <c r="A22" s="9" t="str">
        <f t="shared" si="0"/>
        <v>C03–C06AllSexMaori</v>
      </c>
      <c r="B22" s="9" t="s">
        <v>139</v>
      </c>
      <c r="C22" s="9" t="s">
        <v>4</v>
      </c>
      <c r="D22" s="9" t="s">
        <v>84</v>
      </c>
      <c r="E22" s="9">
        <v>3</v>
      </c>
      <c r="F22" s="9">
        <v>0.44776295390648002</v>
      </c>
    </row>
    <row r="23" spans="1:6">
      <c r="A23" s="9" t="str">
        <f t="shared" si="0"/>
        <v>C03–C06AllSexNon-Maori</v>
      </c>
      <c r="B23" s="9" t="s">
        <v>139</v>
      </c>
      <c r="C23" s="9" t="s">
        <v>4</v>
      </c>
      <c r="D23" s="9" t="s">
        <v>85</v>
      </c>
      <c r="E23" s="9">
        <v>104</v>
      </c>
      <c r="F23" s="9">
        <v>1.6918433553722101</v>
      </c>
    </row>
    <row r="24" spans="1:6">
      <c r="A24" s="9" t="str">
        <f t="shared" si="0"/>
        <v>C03–C06FemaleAllEth</v>
      </c>
      <c r="B24" s="9" t="s">
        <v>139</v>
      </c>
      <c r="C24" s="9" t="s">
        <v>0</v>
      </c>
      <c r="D24" s="9" t="s">
        <v>32</v>
      </c>
      <c r="E24" s="9">
        <v>54</v>
      </c>
      <c r="F24" s="9">
        <v>1.45416669152387</v>
      </c>
    </row>
    <row r="25" spans="1:6">
      <c r="A25" s="9" t="str">
        <f t="shared" si="0"/>
        <v>C03–C06FemaleMaori</v>
      </c>
      <c r="B25" s="9" t="s">
        <v>139</v>
      </c>
      <c r="C25" s="9" t="s">
        <v>0</v>
      </c>
      <c r="D25" s="9" t="s">
        <v>84</v>
      </c>
      <c r="E25" s="9">
        <v>1</v>
      </c>
      <c r="F25" s="9">
        <v>0.26707070646766201</v>
      </c>
    </row>
    <row r="26" spans="1:6">
      <c r="A26" s="9" t="str">
        <f t="shared" si="0"/>
        <v>C03–C06FemaleNon-Maori</v>
      </c>
      <c r="B26" s="9" t="s">
        <v>139</v>
      </c>
      <c r="C26" s="9" t="s">
        <v>0</v>
      </c>
      <c r="D26" s="9" t="s">
        <v>85</v>
      </c>
      <c r="E26" s="9">
        <v>53</v>
      </c>
      <c r="F26" s="9">
        <v>1.5481038966846099</v>
      </c>
    </row>
    <row r="27" spans="1:6">
      <c r="A27" s="9" t="str">
        <f t="shared" si="0"/>
        <v>C03–C06MaleAllEth</v>
      </c>
      <c r="B27" s="9" t="s">
        <v>139</v>
      </c>
      <c r="C27" s="9" t="s">
        <v>1</v>
      </c>
      <c r="D27" s="9" t="s">
        <v>32</v>
      </c>
      <c r="E27" s="9">
        <v>53</v>
      </c>
      <c r="F27" s="9">
        <v>1.75960153568563</v>
      </c>
    </row>
    <row r="28" spans="1:6">
      <c r="A28" s="9" t="str">
        <f t="shared" si="0"/>
        <v>C03–C06MaleMaori</v>
      </c>
      <c r="B28" s="9" t="s">
        <v>139</v>
      </c>
      <c r="C28" s="9" t="s">
        <v>1</v>
      </c>
      <c r="D28" s="9" t="s">
        <v>84</v>
      </c>
      <c r="E28" s="9">
        <v>2</v>
      </c>
      <c r="F28" s="9">
        <v>0.64853777658431799</v>
      </c>
    </row>
    <row r="29" spans="1:6">
      <c r="A29" s="9" t="str">
        <f t="shared" si="0"/>
        <v>C03–C06MaleNon-Maori</v>
      </c>
      <c r="B29" s="9" t="s">
        <v>139</v>
      </c>
      <c r="C29" s="9" t="s">
        <v>1</v>
      </c>
      <c r="D29" s="9" t="s">
        <v>85</v>
      </c>
      <c r="E29" s="9">
        <v>51</v>
      </c>
      <c r="F29" s="9">
        <v>1.8428476913455001</v>
      </c>
    </row>
    <row r="30" spans="1:6">
      <c r="A30" s="9" t="str">
        <f t="shared" si="0"/>
        <v>C07–C08AllSexAllEth</v>
      </c>
      <c r="B30" s="9" t="s">
        <v>141</v>
      </c>
      <c r="C30" s="9" t="s">
        <v>4</v>
      </c>
      <c r="D30" s="9" t="s">
        <v>32</v>
      </c>
      <c r="E30" s="9">
        <v>36</v>
      </c>
      <c r="F30" s="9">
        <v>0.58176210435470699</v>
      </c>
    </row>
    <row r="31" spans="1:6">
      <c r="A31" s="9" t="str">
        <f t="shared" si="0"/>
        <v>C07–C08AllSexMaori</v>
      </c>
      <c r="B31" s="9" t="s">
        <v>141</v>
      </c>
      <c r="C31" s="9" t="s">
        <v>4</v>
      </c>
      <c r="D31" s="9" t="s">
        <v>84</v>
      </c>
      <c r="E31" s="9">
        <v>4</v>
      </c>
      <c r="F31" s="9">
        <v>0.58842512661284996</v>
      </c>
    </row>
    <row r="32" spans="1:6">
      <c r="A32" s="9" t="str">
        <f t="shared" si="0"/>
        <v>C07–C08AllSexNon-Maori</v>
      </c>
      <c r="B32" s="9" t="s">
        <v>141</v>
      </c>
      <c r="C32" s="9" t="s">
        <v>4</v>
      </c>
      <c r="D32" s="9" t="s">
        <v>85</v>
      </c>
      <c r="E32" s="9">
        <v>32</v>
      </c>
      <c r="F32" s="9">
        <v>0.54437161553863</v>
      </c>
    </row>
    <row r="33" spans="1:6">
      <c r="A33" s="9" t="str">
        <f t="shared" si="0"/>
        <v>C07–C08FemaleAllEth</v>
      </c>
      <c r="B33" s="9" t="s">
        <v>141</v>
      </c>
      <c r="C33" s="9" t="s">
        <v>0</v>
      </c>
      <c r="D33" s="9" t="s">
        <v>32</v>
      </c>
      <c r="E33" s="9">
        <v>21</v>
      </c>
      <c r="F33" s="9">
        <v>0.63193856104132995</v>
      </c>
    </row>
    <row r="34" spans="1:6">
      <c r="A34" s="9" t="str">
        <f t="shared" si="0"/>
        <v>C07–C08FemaleMaori</v>
      </c>
      <c r="B34" s="9" t="s">
        <v>141</v>
      </c>
      <c r="C34" s="9" t="s">
        <v>0</v>
      </c>
      <c r="D34" s="9" t="s">
        <v>84</v>
      </c>
      <c r="E34" s="9">
        <v>3</v>
      </c>
      <c r="F34" s="9">
        <v>0.90560224287264202</v>
      </c>
    </row>
    <row r="35" spans="1:6">
      <c r="A35" s="9" t="str">
        <f t="shared" si="0"/>
        <v>C07–C08FemaleNon-Maori</v>
      </c>
      <c r="B35" s="9" t="s">
        <v>141</v>
      </c>
      <c r="C35" s="9" t="s">
        <v>0</v>
      </c>
      <c r="D35" s="9" t="s">
        <v>85</v>
      </c>
      <c r="E35" s="9">
        <v>18</v>
      </c>
      <c r="F35" s="9">
        <v>0.56742824277140202</v>
      </c>
    </row>
    <row r="36" spans="1:6">
      <c r="A36" s="9" t="str">
        <f t="shared" si="0"/>
        <v>C07–C08MaleAllEth</v>
      </c>
      <c r="B36" s="9" t="s">
        <v>141</v>
      </c>
      <c r="C36" s="9" t="s">
        <v>1</v>
      </c>
      <c r="D36" s="9" t="s">
        <v>32</v>
      </c>
      <c r="E36" s="9">
        <v>15</v>
      </c>
      <c r="F36" s="9">
        <v>0.52216136754432496</v>
      </c>
    </row>
    <row r="37" spans="1:6">
      <c r="A37" s="9" t="str">
        <f t="shared" si="0"/>
        <v>C07–C08MaleMaori</v>
      </c>
      <c r="B37" s="9" t="s">
        <v>141</v>
      </c>
      <c r="C37" s="9" t="s">
        <v>1</v>
      </c>
      <c r="D37" s="9" t="s">
        <v>84</v>
      </c>
      <c r="E37" s="9">
        <v>1</v>
      </c>
      <c r="F37" s="9">
        <v>0.232351110810811</v>
      </c>
    </row>
    <row r="38" spans="1:6">
      <c r="A38" s="9" t="str">
        <f t="shared" si="0"/>
        <v>C07–C08MaleNon-Maori</v>
      </c>
      <c r="B38" s="9" t="s">
        <v>141</v>
      </c>
      <c r="C38" s="9" t="s">
        <v>1</v>
      </c>
      <c r="D38" s="9" t="s">
        <v>85</v>
      </c>
      <c r="E38" s="9">
        <v>14</v>
      </c>
      <c r="F38" s="9">
        <v>0.51356486747511998</v>
      </c>
    </row>
    <row r="39" spans="1:6">
      <c r="A39" s="9" t="str">
        <f t="shared" si="0"/>
        <v>C09AllSexAllEth</v>
      </c>
      <c r="B39" s="9" t="s">
        <v>143</v>
      </c>
      <c r="C39" s="9" t="s">
        <v>4</v>
      </c>
      <c r="D39" s="9" t="s">
        <v>32</v>
      </c>
      <c r="E39" s="9">
        <v>57</v>
      </c>
      <c r="F39" s="9">
        <v>0.92948802299104905</v>
      </c>
    </row>
    <row r="40" spans="1:6">
      <c r="A40" s="9" t="str">
        <f t="shared" si="0"/>
        <v>C09AllSexMaori</v>
      </c>
      <c r="B40" s="9" t="s">
        <v>143</v>
      </c>
      <c r="C40" s="9" t="s">
        <v>4</v>
      </c>
      <c r="D40" s="9" t="s">
        <v>84</v>
      </c>
      <c r="E40" s="9">
        <v>6</v>
      </c>
      <c r="F40" s="9">
        <v>0.93534410001831303</v>
      </c>
    </row>
    <row r="41" spans="1:6">
      <c r="A41" s="9" t="str">
        <f t="shared" si="0"/>
        <v>C09AllSexNon-Maori</v>
      </c>
      <c r="B41" s="9" t="s">
        <v>143</v>
      </c>
      <c r="C41" s="9" t="s">
        <v>4</v>
      </c>
      <c r="D41" s="9" t="s">
        <v>85</v>
      </c>
      <c r="E41" s="9">
        <v>51</v>
      </c>
      <c r="F41" s="9">
        <v>0.90855547117359303</v>
      </c>
    </row>
    <row r="42" spans="1:6">
      <c r="A42" s="9" t="str">
        <f t="shared" si="0"/>
        <v>C09FemaleAllEth</v>
      </c>
      <c r="B42" s="9" t="s">
        <v>143</v>
      </c>
      <c r="C42" s="9" t="s">
        <v>0</v>
      </c>
      <c r="D42" s="9" t="s">
        <v>32</v>
      </c>
      <c r="E42" s="9">
        <v>9</v>
      </c>
      <c r="F42" s="9">
        <v>0.259763143388276</v>
      </c>
    </row>
    <row r="43" spans="1:6">
      <c r="A43" s="9" t="str">
        <f t="shared" si="0"/>
        <v>C09FemaleMaori</v>
      </c>
      <c r="B43" s="9" t="s">
        <v>143</v>
      </c>
      <c r="C43" s="9" t="s">
        <v>0</v>
      </c>
      <c r="D43" s="9" t="s">
        <v>84</v>
      </c>
    </row>
    <row r="44" spans="1:6">
      <c r="A44" s="9" t="str">
        <f t="shared" si="0"/>
        <v>C09FemaleNon-Maori</v>
      </c>
      <c r="B44" s="9" t="s">
        <v>143</v>
      </c>
      <c r="C44" s="9" t="s">
        <v>0</v>
      </c>
      <c r="D44" s="9" t="s">
        <v>85</v>
      </c>
      <c r="E44" s="9">
        <v>9</v>
      </c>
      <c r="F44" s="9">
        <v>0.28450731638337901</v>
      </c>
    </row>
    <row r="45" spans="1:6">
      <c r="A45" s="9" t="str">
        <f t="shared" si="0"/>
        <v>C09MaleAllEth</v>
      </c>
      <c r="B45" s="9" t="s">
        <v>143</v>
      </c>
      <c r="C45" s="9" t="s">
        <v>1</v>
      </c>
      <c r="D45" s="9" t="s">
        <v>32</v>
      </c>
      <c r="E45" s="9">
        <v>48</v>
      </c>
      <c r="F45" s="9">
        <v>1.6413560441498001</v>
      </c>
    </row>
    <row r="46" spans="1:6">
      <c r="A46" s="9" t="str">
        <f t="shared" si="0"/>
        <v>C09MaleMaori</v>
      </c>
      <c r="B46" s="9" t="s">
        <v>143</v>
      </c>
      <c r="C46" s="9" t="s">
        <v>1</v>
      </c>
      <c r="D46" s="9" t="s">
        <v>84</v>
      </c>
      <c r="E46" s="9">
        <v>6</v>
      </c>
      <c r="F46" s="9">
        <v>2.0015425416729</v>
      </c>
    </row>
    <row r="47" spans="1:6">
      <c r="A47" s="9" t="str">
        <f t="shared" si="0"/>
        <v>C09MaleNon-Maori</v>
      </c>
      <c r="B47" s="9" t="s">
        <v>143</v>
      </c>
      <c r="C47" s="9" t="s">
        <v>1</v>
      </c>
      <c r="D47" s="9" t="s">
        <v>85</v>
      </c>
      <c r="E47" s="9">
        <v>42</v>
      </c>
      <c r="F47" s="9">
        <v>1.56672500554966</v>
      </c>
    </row>
    <row r="48" spans="1:6">
      <c r="A48" s="9" t="str">
        <f t="shared" si="0"/>
        <v>C10AllSexAllEth</v>
      </c>
      <c r="B48" s="9" t="s">
        <v>145</v>
      </c>
      <c r="C48" s="9" t="s">
        <v>4</v>
      </c>
      <c r="D48" s="9" t="s">
        <v>32</v>
      </c>
      <c r="E48" s="9">
        <v>16</v>
      </c>
      <c r="F48" s="9">
        <v>0.24246042110986499</v>
      </c>
    </row>
    <row r="49" spans="1:6">
      <c r="A49" s="9" t="str">
        <f t="shared" si="0"/>
        <v>C10AllSexMaori</v>
      </c>
      <c r="B49" s="9" t="s">
        <v>145</v>
      </c>
      <c r="C49" s="9" t="s">
        <v>4</v>
      </c>
      <c r="D49" s="9" t="s">
        <v>84</v>
      </c>
      <c r="E49" s="9">
        <v>1</v>
      </c>
      <c r="F49" s="9">
        <v>0.142201886092715</v>
      </c>
    </row>
    <row r="50" spans="1:6">
      <c r="A50" s="9" t="str">
        <f t="shared" si="0"/>
        <v>C10AllSexNon-Maori</v>
      </c>
      <c r="B50" s="9" t="s">
        <v>145</v>
      </c>
      <c r="C50" s="9" t="s">
        <v>4</v>
      </c>
      <c r="D50" s="9" t="s">
        <v>85</v>
      </c>
      <c r="E50" s="9">
        <v>15</v>
      </c>
      <c r="F50" s="9">
        <v>0.24768589062523599</v>
      </c>
    </row>
    <row r="51" spans="1:6">
      <c r="A51" s="9" t="str">
        <f t="shared" si="0"/>
        <v>C10FemaleAllEth</v>
      </c>
      <c r="B51" s="9" t="s">
        <v>145</v>
      </c>
      <c r="C51" s="9" t="s">
        <v>0</v>
      </c>
      <c r="D51" s="9" t="s">
        <v>32</v>
      </c>
      <c r="E51" s="9">
        <v>5</v>
      </c>
      <c r="F51" s="9">
        <v>0.139688562327896</v>
      </c>
    </row>
    <row r="52" spans="1:6">
      <c r="A52" s="9" t="str">
        <f t="shared" si="0"/>
        <v>C10FemaleMaori</v>
      </c>
      <c r="B52" s="9" t="s">
        <v>145</v>
      </c>
      <c r="C52" s="9" t="s">
        <v>0</v>
      </c>
      <c r="D52" s="9" t="s">
        <v>84</v>
      </c>
      <c r="E52" s="9">
        <v>1</v>
      </c>
      <c r="F52" s="9">
        <v>0.26707070646766201</v>
      </c>
    </row>
    <row r="53" spans="1:6">
      <c r="A53" s="9" t="str">
        <f t="shared" si="0"/>
        <v>C10FemaleNon-Maori</v>
      </c>
      <c r="B53" s="9" t="s">
        <v>145</v>
      </c>
      <c r="C53" s="9" t="s">
        <v>0</v>
      </c>
      <c r="D53" s="9" t="s">
        <v>85</v>
      </c>
      <c r="E53" s="9">
        <v>4</v>
      </c>
      <c r="F53" s="9">
        <v>0.117099965538405</v>
      </c>
    </row>
    <row r="54" spans="1:6">
      <c r="A54" s="9" t="str">
        <f t="shared" si="0"/>
        <v>C10MaleAllEth</v>
      </c>
      <c r="B54" s="9" t="s">
        <v>145</v>
      </c>
      <c r="C54" s="9" t="s">
        <v>1</v>
      </c>
      <c r="D54" s="9" t="s">
        <v>32</v>
      </c>
      <c r="E54" s="9">
        <v>11</v>
      </c>
      <c r="F54" s="9">
        <v>0.35135120335658099</v>
      </c>
    </row>
    <row r="55" spans="1:6">
      <c r="A55" s="9" t="str">
        <f t="shared" si="0"/>
        <v>C10MaleMaori</v>
      </c>
      <c r="B55" s="9" t="s">
        <v>145</v>
      </c>
      <c r="C55" s="9" t="s">
        <v>1</v>
      </c>
      <c r="D55" s="9" t="s">
        <v>84</v>
      </c>
    </row>
    <row r="56" spans="1:6">
      <c r="A56" s="9" t="str">
        <f t="shared" si="0"/>
        <v>C10MaleNon-Maori</v>
      </c>
      <c r="B56" s="9" t="s">
        <v>145</v>
      </c>
      <c r="C56" s="9" t="s">
        <v>1</v>
      </c>
      <c r="D56" s="9" t="s">
        <v>85</v>
      </c>
      <c r="E56" s="9">
        <v>11</v>
      </c>
      <c r="F56" s="9">
        <v>0.385247227821859</v>
      </c>
    </row>
    <row r="57" spans="1:6">
      <c r="A57" s="9" t="str">
        <f t="shared" si="0"/>
        <v>C11AllSexAllEth</v>
      </c>
      <c r="B57" s="9" t="s">
        <v>147</v>
      </c>
      <c r="C57" s="9" t="s">
        <v>4</v>
      </c>
      <c r="D57" s="9" t="s">
        <v>32</v>
      </c>
      <c r="E57" s="9">
        <v>17</v>
      </c>
      <c r="F57" s="9">
        <v>0.28207204500072097</v>
      </c>
    </row>
    <row r="58" spans="1:6">
      <c r="A58" s="9" t="str">
        <f t="shared" si="0"/>
        <v>C11AllSexMaori</v>
      </c>
      <c r="B58" s="9" t="s">
        <v>147</v>
      </c>
      <c r="C58" s="9" t="s">
        <v>4</v>
      </c>
      <c r="D58" s="9" t="s">
        <v>84</v>
      </c>
      <c r="E58" s="9">
        <v>1</v>
      </c>
      <c r="F58" s="9">
        <v>0.15355930769230799</v>
      </c>
    </row>
    <row r="59" spans="1:6">
      <c r="A59" s="9" t="str">
        <f t="shared" si="0"/>
        <v>C11AllSexNon-Maori</v>
      </c>
      <c r="B59" s="9" t="s">
        <v>147</v>
      </c>
      <c r="C59" s="9" t="s">
        <v>4</v>
      </c>
      <c r="D59" s="9" t="s">
        <v>85</v>
      </c>
      <c r="E59" s="9">
        <v>16</v>
      </c>
      <c r="F59" s="9">
        <v>0.294164293394717</v>
      </c>
    </row>
    <row r="60" spans="1:6">
      <c r="A60" s="9" t="str">
        <f t="shared" si="0"/>
        <v>C11FemaleAllEth</v>
      </c>
      <c r="B60" s="9" t="s">
        <v>147</v>
      </c>
      <c r="C60" s="9" t="s">
        <v>0</v>
      </c>
      <c r="D60" s="9" t="s">
        <v>32</v>
      </c>
      <c r="E60" s="9">
        <v>5</v>
      </c>
      <c r="F60" s="9">
        <v>0.18127481974947399</v>
      </c>
    </row>
    <row r="61" spans="1:6">
      <c r="A61" s="9" t="str">
        <f t="shared" si="0"/>
        <v>C11FemaleMaori</v>
      </c>
      <c r="B61" s="9" t="s">
        <v>147</v>
      </c>
      <c r="C61" s="9" t="s">
        <v>0</v>
      </c>
      <c r="D61" s="9" t="s">
        <v>84</v>
      </c>
    </row>
    <row r="62" spans="1:6">
      <c r="A62" s="9" t="str">
        <f t="shared" si="0"/>
        <v>C11FemaleNon-Maori</v>
      </c>
      <c r="B62" s="9" t="s">
        <v>147</v>
      </c>
      <c r="C62" s="9" t="s">
        <v>0</v>
      </c>
      <c r="D62" s="9" t="s">
        <v>85</v>
      </c>
      <c r="E62" s="9">
        <v>5</v>
      </c>
      <c r="F62" s="9">
        <v>0.20983688181049001</v>
      </c>
    </row>
    <row r="63" spans="1:6">
      <c r="A63" s="9" t="str">
        <f t="shared" si="0"/>
        <v>C11MaleAllEth</v>
      </c>
      <c r="B63" s="9" t="s">
        <v>147</v>
      </c>
      <c r="C63" s="9" t="s">
        <v>1</v>
      </c>
      <c r="D63" s="9" t="s">
        <v>32</v>
      </c>
      <c r="E63" s="9">
        <v>12</v>
      </c>
      <c r="F63" s="9">
        <v>0.41203918069129702</v>
      </c>
    </row>
    <row r="64" spans="1:6">
      <c r="A64" s="9" t="str">
        <f t="shared" si="0"/>
        <v>C11MaleMaori</v>
      </c>
      <c r="B64" s="9" t="s">
        <v>147</v>
      </c>
      <c r="C64" s="9" t="s">
        <v>1</v>
      </c>
      <c r="D64" s="9" t="s">
        <v>84</v>
      </c>
      <c r="E64" s="9">
        <v>1</v>
      </c>
      <c r="F64" s="9">
        <v>0.33070754518072298</v>
      </c>
    </row>
    <row r="65" spans="1:6">
      <c r="A65" s="9" t="str">
        <f t="shared" si="0"/>
        <v>C11MaleNon-Maori</v>
      </c>
      <c r="B65" s="9" t="s">
        <v>147</v>
      </c>
      <c r="C65" s="9" t="s">
        <v>1</v>
      </c>
      <c r="D65" s="9" t="s">
        <v>85</v>
      </c>
      <c r="E65" s="9">
        <v>11</v>
      </c>
      <c r="F65" s="9">
        <v>0.40685867932547598</v>
      </c>
    </row>
    <row r="66" spans="1:6">
      <c r="A66" s="9" t="str">
        <f t="shared" si="0"/>
        <v>C12AllSexAllEth</v>
      </c>
      <c r="B66" s="9" t="s">
        <v>149</v>
      </c>
      <c r="C66" s="9" t="s">
        <v>4</v>
      </c>
      <c r="D66" s="9" t="s">
        <v>32</v>
      </c>
      <c r="E66" s="9">
        <v>4</v>
      </c>
      <c r="F66" s="66">
        <v>6.02171347905728E-2</v>
      </c>
    </row>
    <row r="67" spans="1:6">
      <c r="A67" s="9" t="str">
        <f t="shared" si="0"/>
        <v>C12AllSexMaori</v>
      </c>
      <c r="B67" s="9" t="s">
        <v>149</v>
      </c>
      <c r="C67" s="9" t="s">
        <v>4</v>
      </c>
      <c r="D67" s="9" t="s">
        <v>84</v>
      </c>
      <c r="E67" s="9">
        <v>1</v>
      </c>
      <c r="F67" s="9">
        <v>0.142201886092715</v>
      </c>
    </row>
    <row r="68" spans="1:6">
      <c r="A68" s="9" t="str">
        <f t="shared" ref="A68:A131" si="1">B68&amp;C68&amp;D68</f>
        <v>C12AllSexNon-Maori</v>
      </c>
      <c r="B68" s="9" t="s">
        <v>149</v>
      </c>
      <c r="C68" s="9" t="s">
        <v>4</v>
      </c>
      <c r="D68" s="9" t="s">
        <v>85</v>
      </c>
      <c r="E68" s="9">
        <v>3</v>
      </c>
      <c r="F68" s="66">
        <v>4.6387767775605299E-2</v>
      </c>
    </row>
    <row r="69" spans="1:6">
      <c r="A69" s="9" t="str">
        <f t="shared" si="1"/>
        <v>C12FemaleAllEth</v>
      </c>
      <c r="B69" s="9" t="s">
        <v>149</v>
      </c>
      <c r="C69" s="9" t="s">
        <v>0</v>
      </c>
      <c r="D69" s="9" t="s">
        <v>32</v>
      </c>
      <c r="E69" s="9">
        <v>2</v>
      </c>
      <c r="F69" s="66">
        <v>5.5745046949805102E-2</v>
      </c>
    </row>
    <row r="70" spans="1:6">
      <c r="A70" s="9" t="str">
        <f t="shared" si="1"/>
        <v>C12FemaleMaori</v>
      </c>
      <c r="B70" s="9" t="s">
        <v>149</v>
      </c>
      <c r="C70" s="9" t="s">
        <v>0</v>
      </c>
      <c r="D70" s="9" t="s">
        <v>84</v>
      </c>
    </row>
    <row r="71" spans="1:6">
      <c r="A71" s="9" t="str">
        <f t="shared" si="1"/>
        <v>C12FemaleNon-Maori</v>
      </c>
      <c r="B71" s="9" t="s">
        <v>149</v>
      </c>
      <c r="C71" s="9" t="s">
        <v>0</v>
      </c>
      <c r="D71" s="9" t="s">
        <v>85</v>
      </c>
      <c r="E71" s="9">
        <v>2</v>
      </c>
      <c r="F71" s="66">
        <v>6.0036101482930801E-2</v>
      </c>
    </row>
    <row r="72" spans="1:6">
      <c r="A72" s="9" t="str">
        <f t="shared" si="1"/>
        <v>C12MaleAllEth</v>
      </c>
      <c r="B72" s="9" t="s">
        <v>149</v>
      </c>
      <c r="C72" s="9" t="s">
        <v>1</v>
      </c>
      <c r="D72" s="9" t="s">
        <v>32</v>
      </c>
      <c r="E72" s="9">
        <v>2</v>
      </c>
      <c r="F72" s="66">
        <v>6.4813033357279101E-2</v>
      </c>
    </row>
    <row r="73" spans="1:6">
      <c r="A73" s="9" t="str">
        <f t="shared" si="1"/>
        <v>C12MaleMaori</v>
      </c>
      <c r="B73" s="9" t="s">
        <v>149</v>
      </c>
      <c r="C73" s="9" t="s">
        <v>1</v>
      </c>
      <c r="D73" s="9" t="s">
        <v>84</v>
      </c>
      <c r="E73" s="9">
        <v>1</v>
      </c>
      <c r="F73" s="9">
        <v>0.30414284419263499</v>
      </c>
    </row>
    <row r="74" spans="1:6">
      <c r="A74" s="9" t="str">
        <f t="shared" si="1"/>
        <v>C12MaleNon-Maori</v>
      </c>
      <c r="B74" s="9" t="s">
        <v>149</v>
      </c>
      <c r="C74" s="9" t="s">
        <v>1</v>
      </c>
      <c r="D74" s="9" t="s">
        <v>85</v>
      </c>
      <c r="E74" s="9">
        <v>1</v>
      </c>
      <c r="F74" s="66">
        <v>3.1666999143835597E-2</v>
      </c>
    </row>
    <row r="75" spans="1:6">
      <c r="A75" s="9" t="str">
        <f t="shared" si="1"/>
        <v>C13AllSexAllEth</v>
      </c>
      <c r="B75" s="9" t="s">
        <v>151</v>
      </c>
      <c r="C75" s="9" t="s">
        <v>4</v>
      </c>
      <c r="D75" s="9" t="s">
        <v>32</v>
      </c>
      <c r="E75" s="9">
        <v>10</v>
      </c>
      <c r="F75" s="9">
        <v>0.139619341257601</v>
      </c>
    </row>
    <row r="76" spans="1:6">
      <c r="A76" s="9" t="str">
        <f t="shared" si="1"/>
        <v>C13AllSexMaori</v>
      </c>
      <c r="B76" s="9" t="s">
        <v>151</v>
      </c>
      <c r="C76" s="9" t="s">
        <v>4</v>
      </c>
      <c r="D76" s="9" t="s">
        <v>84</v>
      </c>
      <c r="E76" s="9">
        <v>2</v>
      </c>
      <c r="F76" s="9">
        <v>0.44434094310835398</v>
      </c>
    </row>
    <row r="77" spans="1:6">
      <c r="A77" s="9" t="str">
        <f t="shared" si="1"/>
        <v>C13AllSexNon-Maori</v>
      </c>
      <c r="B77" s="9" t="s">
        <v>151</v>
      </c>
      <c r="C77" s="9" t="s">
        <v>4</v>
      </c>
      <c r="D77" s="9" t="s">
        <v>85</v>
      </c>
      <c r="E77" s="9">
        <v>8</v>
      </c>
      <c r="F77" s="9">
        <v>0.12510380895723899</v>
      </c>
    </row>
    <row r="78" spans="1:6">
      <c r="A78" s="9" t="str">
        <f t="shared" si="1"/>
        <v>C13FemaleAllEth</v>
      </c>
      <c r="B78" s="9" t="s">
        <v>151</v>
      </c>
      <c r="C78" s="9" t="s">
        <v>0</v>
      </c>
      <c r="D78" s="9" t="s">
        <v>32</v>
      </c>
      <c r="E78" s="9">
        <v>3</v>
      </c>
      <c r="F78" s="9">
        <v>0.10527414105819501</v>
      </c>
    </row>
    <row r="79" spans="1:6">
      <c r="A79" s="9" t="str">
        <f t="shared" si="1"/>
        <v>C13FemaleMaori</v>
      </c>
      <c r="B79" s="9" t="s">
        <v>151</v>
      </c>
      <c r="C79" s="9" t="s">
        <v>0</v>
      </c>
      <c r="D79" s="9" t="s">
        <v>84</v>
      </c>
    </row>
    <row r="80" spans="1:6">
      <c r="A80" s="9" t="str">
        <f t="shared" si="1"/>
        <v>C13FemaleNon-Maori</v>
      </c>
      <c r="B80" s="9" t="s">
        <v>151</v>
      </c>
      <c r="C80" s="9" t="s">
        <v>0</v>
      </c>
      <c r="D80" s="9" t="s">
        <v>85</v>
      </c>
      <c r="E80" s="9">
        <v>3</v>
      </c>
      <c r="F80" s="9">
        <v>0.126651201125453</v>
      </c>
    </row>
    <row r="81" spans="1:6">
      <c r="A81" s="9" t="str">
        <f t="shared" si="1"/>
        <v>C13MaleAllEth</v>
      </c>
      <c r="B81" s="9" t="s">
        <v>151</v>
      </c>
      <c r="C81" s="9" t="s">
        <v>1</v>
      </c>
      <c r="D81" s="9" t="s">
        <v>32</v>
      </c>
      <c r="E81" s="9">
        <v>7</v>
      </c>
      <c r="F81" s="9">
        <v>0.19310878348437099</v>
      </c>
    </row>
    <row r="82" spans="1:6">
      <c r="A82" s="9" t="str">
        <f t="shared" si="1"/>
        <v>C13MaleMaori</v>
      </c>
      <c r="B82" s="9" t="s">
        <v>151</v>
      </c>
      <c r="C82" s="9" t="s">
        <v>1</v>
      </c>
      <c r="D82" s="9" t="s">
        <v>84</v>
      </c>
      <c r="E82" s="9">
        <v>2</v>
      </c>
      <c r="F82" s="9">
        <v>0.97776801963534399</v>
      </c>
    </row>
    <row r="83" spans="1:6">
      <c r="A83" s="9" t="str">
        <f t="shared" si="1"/>
        <v>C13MaleNon-Maori</v>
      </c>
      <c r="B83" s="9" t="s">
        <v>151</v>
      </c>
      <c r="C83" s="9" t="s">
        <v>1</v>
      </c>
      <c r="D83" s="9" t="s">
        <v>85</v>
      </c>
      <c r="E83" s="9">
        <v>5</v>
      </c>
      <c r="F83" s="9">
        <v>0.14059648318440501</v>
      </c>
    </row>
    <row r="84" spans="1:6">
      <c r="A84" s="9" t="str">
        <f t="shared" si="1"/>
        <v>C14AllSexAllEth</v>
      </c>
      <c r="B84" s="9" t="s">
        <v>153</v>
      </c>
      <c r="C84" s="9" t="s">
        <v>4</v>
      </c>
      <c r="D84" s="9" t="s">
        <v>32</v>
      </c>
      <c r="E84" s="9">
        <v>5</v>
      </c>
      <c r="F84" s="66">
        <v>6.5942819622979598E-2</v>
      </c>
    </row>
    <row r="85" spans="1:6">
      <c r="A85" s="9" t="str">
        <f t="shared" si="1"/>
        <v>C14AllSexMaori</v>
      </c>
      <c r="B85" s="9" t="s">
        <v>153</v>
      </c>
      <c r="C85" s="9" t="s">
        <v>4</v>
      </c>
      <c r="D85" s="9" t="s">
        <v>84</v>
      </c>
    </row>
    <row r="86" spans="1:6">
      <c r="A86" s="9" t="str">
        <f t="shared" si="1"/>
        <v>C14AllSexNon-Maori</v>
      </c>
      <c r="B86" s="9" t="s">
        <v>153</v>
      </c>
      <c r="C86" s="9" t="s">
        <v>4</v>
      </c>
      <c r="D86" s="9" t="s">
        <v>85</v>
      </c>
      <c r="E86" s="9">
        <v>5</v>
      </c>
      <c r="F86" s="66">
        <v>7.0445723176959796E-2</v>
      </c>
    </row>
    <row r="87" spans="1:6">
      <c r="A87" s="9" t="str">
        <f t="shared" si="1"/>
        <v>C14FemaleAllEth</v>
      </c>
      <c r="B87" s="9" t="s">
        <v>153</v>
      </c>
      <c r="C87" s="9" t="s">
        <v>0</v>
      </c>
      <c r="D87" s="9" t="s">
        <v>32</v>
      </c>
      <c r="E87" s="9">
        <v>1</v>
      </c>
      <c r="F87" s="66">
        <v>1.3252146137787101E-2</v>
      </c>
    </row>
    <row r="88" spans="1:6">
      <c r="A88" s="9" t="str">
        <f t="shared" si="1"/>
        <v>C14FemaleMaori</v>
      </c>
      <c r="B88" s="9" t="s">
        <v>153</v>
      </c>
      <c r="C88" s="9" t="s">
        <v>0</v>
      </c>
      <c r="D88" s="9" t="s">
        <v>84</v>
      </c>
    </row>
    <row r="89" spans="1:6">
      <c r="A89" s="9" t="str">
        <f t="shared" si="1"/>
        <v>C14FemaleNon-Maori</v>
      </c>
      <c r="B89" s="9" t="s">
        <v>153</v>
      </c>
      <c r="C89" s="9" t="s">
        <v>0</v>
      </c>
      <c r="D89" s="9" t="s">
        <v>85</v>
      </c>
      <c r="E89" s="9">
        <v>1</v>
      </c>
      <c r="F89" s="66">
        <v>1.35723284156511E-2</v>
      </c>
    </row>
    <row r="90" spans="1:6">
      <c r="A90" s="9" t="str">
        <f t="shared" si="1"/>
        <v>C14MaleAllEth</v>
      </c>
      <c r="B90" s="9" t="s">
        <v>153</v>
      </c>
      <c r="C90" s="9" t="s">
        <v>1</v>
      </c>
      <c r="D90" s="9" t="s">
        <v>32</v>
      </c>
      <c r="E90" s="9">
        <v>4</v>
      </c>
      <c r="F90" s="9">
        <v>0.11852045272041201</v>
      </c>
    </row>
    <row r="91" spans="1:6">
      <c r="A91" s="9" t="str">
        <f t="shared" si="1"/>
        <v>C14MaleMaori</v>
      </c>
      <c r="B91" s="9" t="s">
        <v>153</v>
      </c>
      <c r="C91" s="9" t="s">
        <v>1</v>
      </c>
      <c r="D91" s="9" t="s">
        <v>84</v>
      </c>
    </row>
    <row r="92" spans="1:6">
      <c r="A92" s="9" t="str">
        <f t="shared" si="1"/>
        <v>C14MaleNon-Maori</v>
      </c>
      <c r="B92" s="9" t="s">
        <v>153</v>
      </c>
      <c r="C92" s="9" t="s">
        <v>1</v>
      </c>
      <c r="D92" s="9" t="s">
        <v>85</v>
      </c>
      <c r="E92" s="9">
        <v>4</v>
      </c>
      <c r="F92" s="9">
        <v>0.127138382403195</v>
      </c>
    </row>
    <row r="93" spans="1:6">
      <c r="A93" s="9" t="str">
        <f t="shared" si="1"/>
        <v>C15AllSexAllEth</v>
      </c>
      <c r="B93" s="9" t="s">
        <v>92</v>
      </c>
      <c r="C93" s="9" t="s">
        <v>4</v>
      </c>
      <c r="D93" s="9" t="s">
        <v>32</v>
      </c>
      <c r="E93" s="9">
        <v>314</v>
      </c>
      <c r="F93" s="9">
        <v>4.2872972785039298</v>
      </c>
    </row>
    <row r="94" spans="1:6">
      <c r="A94" s="9" t="str">
        <f t="shared" si="1"/>
        <v>C15AllSexMaori</v>
      </c>
      <c r="B94" s="9" t="s">
        <v>92</v>
      </c>
      <c r="C94" s="9" t="s">
        <v>4</v>
      </c>
      <c r="D94" s="9" t="s">
        <v>84</v>
      </c>
      <c r="E94" s="9">
        <v>33</v>
      </c>
      <c r="F94" s="9">
        <v>6.5753487766861003</v>
      </c>
    </row>
    <row r="95" spans="1:6">
      <c r="A95" s="9" t="str">
        <f t="shared" si="1"/>
        <v>C15AllSexNon-Maori</v>
      </c>
      <c r="B95" s="9" t="s">
        <v>92</v>
      </c>
      <c r="C95" s="9" t="s">
        <v>4</v>
      </c>
      <c r="D95" s="9" t="s">
        <v>85</v>
      </c>
      <c r="E95" s="9">
        <v>281</v>
      </c>
      <c r="F95" s="9">
        <v>4.0753287814115096</v>
      </c>
    </row>
    <row r="96" spans="1:6">
      <c r="A96" s="9" t="str">
        <f t="shared" si="1"/>
        <v>C15FemaleAllEth</v>
      </c>
      <c r="B96" s="9" t="s">
        <v>92</v>
      </c>
      <c r="C96" s="9" t="s">
        <v>0</v>
      </c>
      <c r="D96" s="9" t="s">
        <v>32</v>
      </c>
      <c r="E96" s="9">
        <v>94</v>
      </c>
      <c r="F96" s="9">
        <v>2.2869328148079702</v>
      </c>
    </row>
    <row r="97" spans="1:6">
      <c r="A97" s="9" t="str">
        <f t="shared" si="1"/>
        <v>C15FemaleMaori</v>
      </c>
      <c r="B97" s="9" t="s">
        <v>92</v>
      </c>
      <c r="C97" s="9" t="s">
        <v>0</v>
      </c>
      <c r="D97" s="9" t="s">
        <v>84</v>
      </c>
      <c r="E97" s="9">
        <v>7</v>
      </c>
      <c r="F97" s="9">
        <v>2.54016503774917</v>
      </c>
    </row>
    <row r="98" spans="1:6">
      <c r="A98" s="9" t="str">
        <f t="shared" si="1"/>
        <v>C15FemaleNon-Maori</v>
      </c>
      <c r="B98" s="9" t="s">
        <v>92</v>
      </c>
      <c r="C98" s="9" t="s">
        <v>0</v>
      </c>
      <c r="D98" s="9" t="s">
        <v>85</v>
      </c>
      <c r="E98" s="9">
        <v>87</v>
      </c>
      <c r="F98" s="9">
        <v>2.2407839540592698</v>
      </c>
    </row>
    <row r="99" spans="1:6">
      <c r="A99" s="9" t="str">
        <f t="shared" si="1"/>
        <v>C15MaleAllEth</v>
      </c>
      <c r="B99" s="9" t="s">
        <v>92</v>
      </c>
      <c r="C99" s="9" t="s">
        <v>1</v>
      </c>
      <c r="D99" s="9" t="s">
        <v>32</v>
      </c>
      <c r="E99" s="9">
        <v>220</v>
      </c>
      <c r="F99" s="9">
        <v>6.5525041415893801</v>
      </c>
    </row>
    <row r="100" spans="1:6">
      <c r="A100" s="9" t="str">
        <f t="shared" si="1"/>
        <v>C15MaleMaori</v>
      </c>
      <c r="B100" s="9" t="s">
        <v>92</v>
      </c>
      <c r="C100" s="9" t="s">
        <v>1</v>
      </c>
      <c r="D100" s="9" t="s">
        <v>84</v>
      </c>
      <c r="E100" s="9">
        <v>26</v>
      </c>
      <c r="F100" s="9">
        <v>11.527899491971001</v>
      </c>
    </row>
    <row r="101" spans="1:6">
      <c r="A101" s="9" t="str">
        <f t="shared" si="1"/>
        <v>C15MaleNon-Maori</v>
      </c>
      <c r="B101" s="9" t="s">
        <v>92</v>
      </c>
      <c r="C101" s="9" t="s">
        <v>1</v>
      </c>
      <c r="D101" s="9" t="s">
        <v>85</v>
      </c>
      <c r="E101" s="9">
        <v>194</v>
      </c>
      <c r="F101" s="9">
        <v>6.1474140102205599</v>
      </c>
    </row>
    <row r="102" spans="1:6">
      <c r="A102" s="9" t="str">
        <f t="shared" si="1"/>
        <v>C16AllSexAllEth</v>
      </c>
      <c r="B102" s="9" t="s">
        <v>94</v>
      </c>
      <c r="C102" s="9" t="s">
        <v>4</v>
      </c>
      <c r="D102" s="9" t="s">
        <v>32</v>
      </c>
      <c r="E102" s="9">
        <v>371</v>
      </c>
      <c r="F102" s="9">
        <v>5.4793270030193604</v>
      </c>
    </row>
    <row r="103" spans="1:6">
      <c r="A103" s="9" t="str">
        <f t="shared" si="1"/>
        <v>C16AllSexMaori</v>
      </c>
      <c r="B103" s="9" t="s">
        <v>94</v>
      </c>
      <c r="C103" s="9" t="s">
        <v>4</v>
      </c>
      <c r="D103" s="9" t="s">
        <v>84</v>
      </c>
      <c r="E103" s="9">
        <v>80</v>
      </c>
      <c r="F103" s="9">
        <v>14.645678581150801</v>
      </c>
    </row>
    <row r="104" spans="1:6">
      <c r="A104" s="9" t="str">
        <f t="shared" si="1"/>
        <v>C16AllSexNon-Maori</v>
      </c>
      <c r="B104" s="9" t="s">
        <v>94</v>
      </c>
      <c r="C104" s="9" t="s">
        <v>4</v>
      </c>
      <c r="D104" s="9" t="s">
        <v>85</v>
      </c>
      <c r="E104" s="9">
        <v>291</v>
      </c>
      <c r="F104" s="9">
        <v>4.4323711189221804</v>
      </c>
    </row>
    <row r="105" spans="1:6">
      <c r="A105" s="9" t="str">
        <f t="shared" si="1"/>
        <v>C16FemaleAllEth</v>
      </c>
      <c r="B105" s="9" t="s">
        <v>94</v>
      </c>
      <c r="C105" s="9" t="s">
        <v>0</v>
      </c>
      <c r="D105" s="9" t="s">
        <v>32</v>
      </c>
      <c r="E105" s="9">
        <v>140</v>
      </c>
      <c r="F105" s="9">
        <v>3.9446317597905902</v>
      </c>
    </row>
    <row r="106" spans="1:6">
      <c r="A106" s="9" t="str">
        <f t="shared" si="1"/>
        <v>C16FemaleMaori</v>
      </c>
      <c r="B106" s="9" t="s">
        <v>94</v>
      </c>
      <c r="C106" s="9" t="s">
        <v>0</v>
      </c>
      <c r="D106" s="9" t="s">
        <v>84</v>
      </c>
      <c r="E106" s="9">
        <v>38</v>
      </c>
      <c r="F106" s="9">
        <v>12.887319375215901</v>
      </c>
    </row>
    <row r="107" spans="1:6">
      <c r="A107" s="9" t="str">
        <f t="shared" si="1"/>
        <v>C16FemaleNon-Maori</v>
      </c>
      <c r="B107" s="9" t="s">
        <v>94</v>
      </c>
      <c r="C107" s="9" t="s">
        <v>0</v>
      </c>
      <c r="D107" s="9" t="s">
        <v>85</v>
      </c>
      <c r="E107" s="9">
        <v>102</v>
      </c>
      <c r="F107" s="9">
        <v>2.8910071762118701</v>
      </c>
    </row>
    <row r="108" spans="1:6">
      <c r="A108" s="9" t="str">
        <f t="shared" si="1"/>
        <v>C16MaleAllEth</v>
      </c>
      <c r="B108" s="9" t="s">
        <v>94</v>
      </c>
      <c r="C108" s="9" t="s">
        <v>1</v>
      </c>
      <c r="D108" s="9" t="s">
        <v>32</v>
      </c>
      <c r="E108" s="9">
        <v>231</v>
      </c>
      <c r="F108" s="9">
        <v>7.2524199587263096</v>
      </c>
    </row>
    <row r="109" spans="1:6">
      <c r="A109" s="9" t="str">
        <f t="shared" si="1"/>
        <v>C16MaleMaori</v>
      </c>
      <c r="B109" s="9" t="s">
        <v>94</v>
      </c>
      <c r="C109" s="9" t="s">
        <v>1</v>
      </c>
      <c r="D109" s="9" t="s">
        <v>84</v>
      </c>
      <c r="E109" s="9">
        <v>42</v>
      </c>
      <c r="F109" s="9">
        <v>17.025438536904701</v>
      </c>
    </row>
    <row r="110" spans="1:6">
      <c r="A110" s="9" t="str">
        <f t="shared" si="1"/>
        <v>C16MaleNon-Maori</v>
      </c>
      <c r="B110" s="9" t="s">
        <v>94</v>
      </c>
      <c r="C110" s="9" t="s">
        <v>1</v>
      </c>
      <c r="D110" s="9" t="s">
        <v>85</v>
      </c>
      <c r="E110" s="9">
        <v>189</v>
      </c>
      <c r="F110" s="9">
        <v>6.1885118980713596</v>
      </c>
    </row>
    <row r="111" spans="1:6">
      <c r="A111" s="9" t="str">
        <f t="shared" si="1"/>
        <v>C17AllSexAllEth</v>
      </c>
      <c r="B111" s="9" t="s">
        <v>95</v>
      </c>
      <c r="C111" s="9" t="s">
        <v>4</v>
      </c>
      <c r="D111" s="9" t="s">
        <v>32</v>
      </c>
      <c r="E111" s="9">
        <v>95</v>
      </c>
      <c r="F111" s="9">
        <v>1.4920994223067301</v>
      </c>
    </row>
    <row r="112" spans="1:6">
      <c r="A112" s="9" t="str">
        <f t="shared" si="1"/>
        <v>C17AllSexMaori</v>
      </c>
      <c r="B112" s="9" t="s">
        <v>95</v>
      </c>
      <c r="C112" s="9" t="s">
        <v>4</v>
      </c>
      <c r="D112" s="9" t="s">
        <v>84</v>
      </c>
      <c r="E112" s="9">
        <v>12</v>
      </c>
      <c r="F112" s="9">
        <v>2.2242069977269399</v>
      </c>
    </row>
    <row r="113" spans="1:6">
      <c r="A113" s="9" t="str">
        <f t="shared" si="1"/>
        <v>C17AllSexNon-Maori</v>
      </c>
      <c r="B113" s="9" t="s">
        <v>95</v>
      </c>
      <c r="C113" s="9" t="s">
        <v>4</v>
      </c>
      <c r="D113" s="9" t="s">
        <v>85</v>
      </c>
      <c r="E113" s="9">
        <v>83</v>
      </c>
      <c r="F113" s="9">
        <v>1.44112472639978</v>
      </c>
    </row>
    <row r="114" spans="1:6">
      <c r="A114" s="9" t="str">
        <f t="shared" si="1"/>
        <v>C17FemaleAllEth</v>
      </c>
      <c r="B114" s="9" t="s">
        <v>95</v>
      </c>
      <c r="C114" s="9" t="s">
        <v>0</v>
      </c>
      <c r="D114" s="9" t="s">
        <v>32</v>
      </c>
      <c r="E114" s="9">
        <v>46</v>
      </c>
      <c r="F114" s="9">
        <v>1.4236902423665301</v>
      </c>
    </row>
    <row r="115" spans="1:6">
      <c r="A115" s="9" t="str">
        <f t="shared" si="1"/>
        <v>C17FemaleMaori</v>
      </c>
      <c r="B115" s="9" t="s">
        <v>95</v>
      </c>
      <c r="C115" s="9" t="s">
        <v>0</v>
      </c>
      <c r="D115" s="9" t="s">
        <v>84</v>
      </c>
      <c r="E115" s="9">
        <v>4</v>
      </c>
      <c r="F115" s="9">
        <v>1.4198314141177599</v>
      </c>
    </row>
    <row r="116" spans="1:6">
      <c r="A116" s="9" t="str">
        <f t="shared" si="1"/>
        <v>C17FemaleNon-Maori</v>
      </c>
      <c r="B116" s="9" t="s">
        <v>95</v>
      </c>
      <c r="C116" s="9" t="s">
        <v>0</v>
      </c>
      <c r="D116" s="9" t="s">
        <v>85</v>
      </c>
      <c r="E116" s="9">
        <v>42</v>
      </c>
      <c r="F116" s="9">
        <v>1.4617049760849701</v>
      </c>
    </row>
    <row r="117" spans="1:6">
      <c r="A117" s="9" t="str">
        <f t="shared" si="1"/>
        <v>C17MaleAllEth</v>
      </c>
      <c r="B117" s="9" t="s">
        <v>95</v>
      </c>
      <c r="C117" s="9" t="s">
        <v>1</v>
      </c>
      <c r="D117" s="9" t="s">
        <v>32</v>
      </c>
      <c r="E117" s="9">
        <v>49</v>
      </c>
      <c r="F117" s="9">
        <v>1.56868543068053</v>
      </c>
    </row>
    <row r="118" spans="1:6">
      <c r="A118" s="9" t="str">
        <f t="shared" si="1"/>
        <v>C17MaleMaori</v>
      </c>
      <c r="B118" s="9" t="s">
        <v>95</v>
      </c>
      <c r="C118" s="9" t="s">
        <v>1</v>
      </c>
      <c r="D118" s="9" t="s">
        <v>84</v>
      </c>
      <c r="E118" s="9">
        <v>8</v>
      </c>
      <c r="F118" s="9">
        <v>3.0706393894296502</v>
      </c>
    </row>
    <row r="119" spans="1:6">
      <c r="A119" s="9" t="str">
        <f t="shared" si="1"/>
        <v>C17MaleNon-Maori</v>
      </c>
      <c r="B119" s="9" t="s">
        <v>95</v>
      </c>
      <c r="C119" s="9" t="s">
        <v>1</v>
      </c>
      <c r="D119" s="9" t="s">
        <v>85</v>
      </c>
      <c r="E119" s="9">
        <v>41</v>
      </c>
      <c r="F119" s="9">
        <v>1.4238190830514099</v>
      </c>
    </row>
    <row r="120" spans="1:6">
      <c r="A120" s="9" t="str">
        <f t="shared" si="1"/>
        <v>C18–C20AllSexAllEth</v>
      </c>
      <c r="B120" s="9" t="s">
        <v>130</v>
      </c>
      <c r="C120" s="9" t="s">
        <v>4</v>
      </c>
      <c r="D120" s="9" t="s">
        <v>32</v>
      </c>
      <c r="E120" s="9">
        <v>3005</v>
      </c>
      <c r="F120" s="9">
        <v>42.054011171912599</v>
      </c>
    </row>
    <row r="121" spans="1:6">
      <c r="A121" s="9" t="str">
        <f t="shared" si="1"/>
        <v>C18–C20AllSexMaori</v>
      </c>
      <c r="B121" s="9" t="s">
        <v>130</v>
      </c>
      <c r="C121" s="9" t="s">
        <v>4</v>
      </c>
      <c r="D121" s="9" t="s">
        <v>84</v>
      </c>
      <c r="E121" s="9">
        <v>162</v>
      </c>
      <c r="F121" s="9">
        <v>33.578669542216197</v>
      </c>
    </row>
    <row r="122" spans="1:6">
      <c r="A122" s="9" t="str">
        <f t="shared" si="1"/>
        <v>C18–C20AllSexNon-Maori</v>
      </c>
      <c r="B122" s="9" t="s">
        <v>130</v>
      </c>
      <c r="C122" s="9" t="s">
        <v>4</v>
      </c>
      <c r="D122" s="9" t="s">
        <v>85</v>
      </c>
      <c r="E122" s="9">
        <v>2843</v>
      </c>
      <c r="F122" s="9">
        <v>42.764131583822497</v>
      </c>
    </row>
    <row r="123" spans="1:6">
      <c r="A123" s="9" t="str">
        <f t="shared" si="1"/>
        <v>C18–C20FemaleAllEth</v>
      </c>
      <c r="B123" s="9" t="s">
        <v>130</v>
      </c>
      <c r="C123" s="9" t="s">
        <v>0</v>
      </c>
      <c r="D123" s="9" t="s">
        <v>32</v>
      </c>
      <c r="E123" s="9">
        <v>1415</v>
      </c>
      <c r="F123" s="9">
        <v>36.695010142656201</v>
      </c>
    </row>
    <row r="124" spans="1:6">
      <c r="A124" s="9" t="str">
        <f t="shared" si="1"/>
        <v>C18–C20FemaleMaori</v>
      </c>
      <c r="B124" s="9" t="s">
        <v>130</v>
      </c>
      <c r="C124" s="9" t="s">
        <v>0</v>
      </c>
      <c r="D124" s="9" t="s">
        <v>84</v>
      </c>
      <c r="E124" s="9">
        <v>68</v>
      </c>
      <c r="F124" s="9">
        <v>25.410809140004801</v>
      </c>
    </row>
    <row r="125" spans="1:6">
      <c r="A125" s="9" t="str">
        <f t="shared" si="1"/>
        <v>C18–C20FemaleNon-Maori</v>
      </c>
      <c r="B125" s="9" t="s">
        <v>130</v>
      </c>
      <c r="C125" s="9" t="s">
        <v>0</v>
      </c>
      <c r="D125" s="9" t="s">
        <v>85</v>
      </c>
      <c r="E125" s="9">
        <v>1347</v>
      </c>
      <c r="F125" s="9">
        <v>37.648228194065197</v>
      </c>
    </row>
    <row r="126" spans="1:6">
      <c r="A126" s="9" t="str">
        <f t="shared" si="1"/>
        <v>C18–C20MaleAllEth</v>
      </c>
      <c r="B126" s="9" t="s">
        <v>130</v>
      </c>
      <c r="C126" s="9" t="s">
        <v>1</v>
      </c>
      <c r="D126" s="9" t="s">
        <v>32</v>
      </c>
      <c r="E126" s="9">
        <v>1590</v>
      </c>
      <c r="F126" s="9">
        <v>48.113945509576702</v>
      </c>
    </row>
    <row r="127" spans="1:6">
      <c r="A127" s="9" t="str">
        <f t="shared" si="1"/>
        <v>C18–C20MaleMaori</v>
      </c>
      <c r="B127" s="9" t="s">
        <v>130</v>
      </c>
      <c r="C127" s="9" t="s">
        <v>1</v>
      </c>
      <c r="D127" s="9" t="s">
        <v>84</v>
      </c>
      <c r="E127" s="9">
        <v>94</v>
      </c>
      <c r="F127" s="9">
        <v>43.59467304591</v>
      </c>
    </row>
    <row r="128" spans="1:6">
      <c r="A128" s="9" t="str">
        <f t="shared" si="1"/>
        <v>C18–C20MaleNon-Maori</v>
      </c>
      <c r="B128" s="9" t="s">
        <v>130</v>
      </c>
      <c r="C128" s="9" t="s">
        <v>1</v>
      </c>
      <c r="D128" s="9" t="s">
        <v>85</v>
      </c>
      <c r="E128" s="9">
        <v>1496</v>
      </c>
      <c r="F128" s="9">
        <v>48.529519133272203</v>
      </c>
    </row>
    <row r="129" spans="1:6">
      <c r="A129" s="9" t="str">
        <f t="shared" si="1"/>
        <v>C21AllSexAllEth</v>
      </c>
      <c r="B129" s="9" t="s">
        <v>99</v>
      </c>
      <c r="C129" s="9" t="s">
        <v>4</v>
      </c>
      <c r="D129" s="9" t="s">
        <v>32</v>
      </c>
      <c r="E129" s="9">
        <v>70</v>
      </c>
      <c r="F129" s="9">
        <v>1.05136711956254</v>
      </c>
    </row>
    <row r="130" spans="1:6">
      <c r="A130" s="9" t="str">
        <f t="shared" si="1"/>
        <v>C21AllSexMaori</v>
      </c>
      <c r="B130" s="9" t="s">
        <v>99</v>
      </c>
      <c r="C130" s="9" t="s">
        <v>4</v>
      </c>
      <c r="D130" s="9" t="s">
        <v>84</v>
      </c>
      <c r="E130" s="9">
        <v>4</v>
      </c>
      <c r="F130" s="9">
        <v>0.73281354277934196</v>
      </c>
    </row>
    <row r="131" spans="1:6">
      <c r="A131" s="9" t="str">
        <f t="shared" si="1"/>
        <v>C21AllSexNon-Maori</v>
      </c>
      <c r="B131" s="9" t="s">
        <v>99</v>
      </c>
      <c r="C131" s="9" t="s">
        <v>4</v>
      </c>
      <c r="D131" s="9" t="s">
        <v>85</v>
      </c>
      <c r="E131" s="9">
        <v>66</v>
      </c>
      <c r="F131" s="9">
        <v>1.0884923333660801</v>
      </c>
    </row>
    <row r="132" spans="1:6">
      <c r="A132" s="9" t="str">
        <f t="shared" ref="A132:A195" si="2">B132&amp;C132&amp;D132</f>
        <v>C21FemaleAllEth</v>
      </c>
      <c r="B132" s="9" t="s">
        <v>99</v>
      </c>
      <c r="C132" s="9" t="s">
        <v>0</v>
      </c>
      <c r="D132" s="9" t="s">
        <v>32</v>
      </c>
      <c r="E132" s="9">
        <v>38</v>
      </c>
      <c r="F132" s="9">
        <v>1.1517203753376599</v>
      </c>
    </row>
    <row r="133" spans="1:6">
      <c r="A133" s="9" t="str">
        <f t="shared" si="2"/>
        <v>C21FemaleMaori</v>
      </c>
      <c r="B133" s="9" t="s">
        <v>99</v>
      </c>
      <c r="C133" s="9" t="s">
        <v>0</v>
      </c>
      <c r="D133" s="9" t="s">
        <v>84</v>
      </c>
      <c r="E133" s="9">
        <v>1</v>
      </c>
      <c r="F133" s="9">
        <v>0.26707070646766201</v>
      </c>
    </row>
    <row r="134" spans="1:6">
      <c r="A134" s="9" t="str">
        <f t="shared" si="2"/>
        <v>C21FemaleNon-Maori</v>
      </c>
      <c r="B134" s="9" t="s">
        <v>99</v>
      </c>
      <c r="C134" s="9" t="s">
        <v>0</v>
      </c>
      <c r="D134" s="9" t="s">
        <v>85</v>
      </c>
      <c r="E134" s="9">
        <v>37</v>
      </c>
      <c r="F134" s="9">
        <v>1.2454744604997099</v>
      </c>
    </row>
    <row r="135" spans="1:6">
      <c r="A135" s="9" t="str">
        <f t="shared" si="2"/>
        <v>C21MaleAllEth</v>
      </c>
      <c r="B135" s="9" t="s">
        <v>99</v>
      </c>
      <c r="C135" s="9" t="s">
        <v>1</v>
      </c>
      <c r="D135" s="9" t="s">
        <v>32</v>
      </c>
      <c r="E135" s="9">
        <v>32</v>
      </c>
      <c r="F135" s="9">
        <v>0.957432942112037</v>
      </c>
    </row>
    <row r="136" spans="1:6">
      <c r="A136" s="9" t="str">
        <f t="shared" si="2"/>
        <v>C21MaleMaori</v>
      </c>
      <c r="B136" s="9" t="s">
        <v>99</v>
      </c>
      <c r="C136" s="9" t="s">
        <v>1</v>
      </c>
      <c r="D136" s="9" t="s">
        <v>84</v>
      </c>
      <c r="E136" s="9">
        <v>3</v>
      </c>
      <c r="F136" s="9">
        <v>1.2450060589060301</v>
      </c>
    </row>
    <row r="137" spans="1:6">
      <c r="A137" s="9" t="str">
        <f t="shared" si="2"/>
        <v>C21MaleNon-Maori</v>
      </c>
      <c r="B137" s="9" t="s">
        <v>99</v>
      </c>
      <c r="C137" s="9" t="s">
        <v>1</v>
      </c>
      <c r="D137" s="9" t="s">
        <v>85</v>
      </c>
      <c r="E137" s="9">
        <v>29</v>
      </c>
      <c r="F137" s="9">
        <v>0.93630570312272898</v>
      </c>
    </row>
    <row r="138" spans="1:6">
      <c r="A138" s="9" t="str">
        <f t="shared" si="2"/>
        <v>C22AllSexAllEth</v>
      </c>
      <c r="B138" s="9" t="s">
        <v>100</v>
      </c>
      <c r="C138" s="9" t="s">
        <v>4</v>
      </c>
      <c r="D138" s="9" t="s">
        <v>32</v>
      </c>
      <c r="E138" s="9">
        <v>289</v>
      </c>
      <c r="F138" s="9">
        <v>4.3454739316375797</v>
      </c>
    </row>
    <row r="139" spans="1:6">
      <c r="A139" s="9" t="str">
        <f t="shared" si="2"/>
        <v>C22AllSexMaori</v>
      </c>
      <c r="B139" s="9" t="s">
        <v>100</v>
      </c>
      <c r="C139" s="9" t="s">
        <v>4</v>
      </c>
      <c r="D139" s="9" t="s">
        <v>84</v>
      </c>
      <c r="E139" s="9">
        <v>65</v>
      </c>
      <c r="F139" s="9">
        <v>11.633184775579</v>
      </c>
    </row>
    <row r="140" spans="1:6">
      <c r="A140" s="9" t="str">
        <f t="shared" si="2"/>
        <v>C22AllSexNon-Maori</v>
      </c>
      <c r="B140" s="9" t="s">
        <v>100</v>
      </c>
      <c r="C140" s="9" t="s">
        <v>4</v>
      </c>
      <c r="D140" s="9" t="s">
        <v>85</v>
      </c>
      <c r="E140" s="9">
        <v>224</v>
      </c>
      <c r="F140" s="9">
        <v>3.6158930671656901</v>
      </c>
    </row>
    <row r="141" spans="1:6">
      <c r="A141" s="9" t="str">
        <f t="shared" si="2"/>
        <v>C22FemaleAllEth</v>
      </c>
      <c r="B141" s="9" t="s">
        <v>100</v>
      </c>
      <c r="C141" s="9" t="s">
        <v>0</v>
      </c>
      <c r="D141" s="9" t="s">
        <v>32</v>
      </c>
      <c r="E141" s="9">
        <v>85</v>
      </c>
      <c r="F141" s="9">
        <v>2.39058765223665</v>
      </c>
    </row>
    <row r="142" spans="1:6">
      <c r="A142" s="9" t="str">
        <f t="shared" si="2"/>
        <v>C22FemaleMaori</v>
      </c>
      <c r="B142" s="9" t="s">
        <v>100</v>
      </c>
      <c r="C142" s="9" t="s">
        <v>0</v>
      </c>
      <c r="D142" s="9" t="s">
        <v>84</v>
      </c>
      <c r="E142" s="9">
        <v>14</v>
      </c>
      <c r="F142" s="9">
        <v>4.7405133755277999</v>
      </c>
    </row>
    <row r="143" spans="1:6">
      <c r="A143" s="9" t="str">
        <f t="shared" si="2"/>
        <v>C22FemaleNon-Maori</v>
      </c>
      <c r="B143" s="9" t="s">
        <v>100</v>
      </c>
      <c r="C143" s="9" t="s">
        <v>0</v>
      </c>
      <c r="D143" s="9" t="s">
        <v>85</v>
      </c>
      <c r="E143" s="9">
        <v>71</v>
      </c>
      <c r="F143" s="9">
        <v>2.16073327489456</v>
      </c>
    </row>
    <row r="144" spans="1:6">
      <c r="A144" s="9" t="str">
        <f t="shared" si="2"/>
        <v>C22MaleAllEth</v>
      </c>
      <c r="B144" s="9" t="s">
        <v>100</v>
      </c>
      <c r="C144" s="9" t="s">
        <v>1</v>
      </c>
      <c r="D144" s="9" t="s">
        <v>32</v>
      </c>
      <c r="E144" s="9">
        <v>204</v>
      </c>
      <c r="F144" s="9">
        <v>6.4921470351328203</v>
      </c>
    </row>
    <row r="145" spans="1:6">
      <c r="A145" s="9" t="str">
        <f t="shared" si="2"/>
        <v>C22MaleMaori</v>
      </c>
      <c r="B145" s="9" t="s">
        <v>100</v>
      </c>
      <c r="C145" s="9" t="s">
        <v>1</v>
      </c>
      <c r="D145" s="9" t="s">
        <v>84</v>
      </c>
      <c r="E145" s="9">
        <v>51</v>
      </c>
      <c r="F145" s="9">
        <v>19.5575918461947</v>
      </c>
    </row>
    <row r="146" spans="1:6">
      <c r="A146" s="9" t="str">
        <f t="shared" si="2"/>
        <v>C22MaleNon-Maori</v>
      </c>
      <c r="B146" s="9" t="s">
        <v>100</v>
      </c>
      <c r="C146" s="9" t="s">
        <v>1</v>
      </c>
      <c r="D146" s="9" t="s">
        <v>85</v>
      </c>
      <c r="E146" s="9">
        <v>153</v>
      </c>
      <c r="F146" s="9">
        <v>5.2182121269687398</v>
      </c>
    </row>
    <row r="147" spans="1:6">
      <c r="A147" s="9" t="str">
        <f t="shared" si="2"/>
        <v>C23AllSexAllEth</v>
      </c>
      <c r="B147" s="9" t="s">
        <v>101</v>
      </c>
      <c r="C147" s="9" t="s">
        <v>4</v>
      </c>
      <c r="D147" s="9" t="s">
        <v>32</v>
      </c>
      <c r="E147" s="9">
        <v>80</v>
      </c>
      <c r="F147" s="9">
        <v>1.1552381984543401</v>
      </c>
    </row>
    <row r="148" spans="1:6">
      <c r="A148" s="9" t="str">
        <f t="shared" si="2"/>
        <v>C23AllSexMaori</v>
      </c>
      <c r="B148" s="9" t="s">
        <v>101</v>
      </c>
      <c r="C148" s="9" t="s">
        <v>4</v>
      </c>
      <c r="D148" s="9" t="s">
        <v>84</v>
      </c>
      <c r="E148" s="9">
        <v>14</v>
      </c>
      <c r="F148" s="9">
        <v>2.7492455836684901</v>
      </c>
    </row>
    <row r="149" spans="1:6">
      <c r="A149" s="9" t="str">
        <f t="shared" si="2"/>
        <v>C23AllSexNon-Maori</v>
      </c>
      <c r="B149" s="9" t="s">
        <v>101</v>
      </c>
      <c r="C149" s="9" t="s">
        <v>4</v>
      </c>
      <c r="D149" s="9" t="s">
        <v>85</v>
      </c>
      <c r="E149" s="9">
        <v>66</v>
      </c>
      <c r="F149" s="9">
        <v>1.03102870212493</v>
      </c>
    </row>
    <row r="150" spans="1:6">
      <c r="A150" s="9" t="str">
        <f t="shared" si="2"/>
        <v>C23FemaleAllEth</v>
      </c>
      <c r="B150" s="9" t="s">
        <v>101</v>
      </c>
      <c r="C150" s="9" t="s">
        <v>0</v>
      </c>
      <c r="D150" s="9" t="s">
        <v>32</v>
      </c>
      <c r="E150" s="9">
        <v>52</v>
      </c>
      <c r="F150" s="9">
        <v>1.41449653808377</v>
      </c>
    </row>
    <row r="151" spans="1:6">
      <c r="A151" s="9" t="str">
        <f t="shared" si="2"/>
        <v>C23FemaleMaori</v>
      </c>
      <c r="B151" s="9" t="s">
        <v>101</v>
      </c>
      <c r="C151" s="9" t="s">
        <v>0</v>
      </c>
      <c r="D151" s="9" t="s">
        <v>84</v>
      </c>
      <c r="E151" s="9">
        <v>7</v>
      </c>
      <c r="F151" s="9">
        <v>2.3259497503919402</v>
      </c>
    </row>
    <row r="152" spans="1:6">
      <c r="A152" s="9" t="str">
        <f t="shared" si="2"/>
        <v>C23FemaleNon-Maori</v>
      </c>
      <c r="B152" s="9" t="s">
        <v>101</v>
      </c>
      <c r="C152" s="9" t="s">
        <v>0</v>
      </c>
      <c r="D152" s="9" t="s">
        <v>85</v>
      </c>
      <c r="E152" s="9">
        <v>45</v>
      </c>
      <c r="F152" s="9">
        <v>1.3132623158493</v>
      </c>
    </row>
    <row r="153" spans="1:6">
      <c r="A153" s="9" t="str">
        <f t="shared" si="2"/>
        <v>C23MaleAllEth</v>
      </c>
      <c r="B153" s="9" t="s">
        <v>101</v>
      </c>
      <c r="C153" s="9" t="s">
        <v>1</v>
      </c>
      <c r="D153" s="9" t="s">
        <v>32</v>
      </c>
      <c r="E153" s="9">
        <v>28</v>
      </c>
      <c r="F153" s="9">
        <v>0.85843042090509802</v>
      </c>
    </row>
    <row r="154" spans="1:6">
      <c r="A154" s="9" t="str">
        <f t="shared" si="2"/>
        <v>C23MaleMaori</v>
      </c>
      <c r="B154" s="9" t="s">
        <v>101</v>
      </c>
      <c r="C154" s="9" t="s">
        <v>1</v>
      </c>
      <c r="D154" s="9" t="s">
        <v>84</v>
      </c>
      <c r="E154" s="9">
        <v>7</v>
      </c>
      <c r="F154" s="9">
        <v>3.6189726986573301</v>
      </c>
    </row>
    <row r="155" spans="1:6">
      <c r="A155" s="9" t="str">
        <f t="shared" si="2"/>
        <v>C23MaleNon-Maori</v>
      </c>
      <c r="B155" s="9" t="s">
        <v>101</v>
      </c>
      <c r="C155" s="9" t="s">
        <v>1</v>
      </c>
      <c r="D155" s="9" t="s">
        <v>85</v>
      </c>
      <c r="E155" s="9">
        <v>21</v>
      </c>
      <c r="F155" s="9">
        <v>0.702081588829785</v>
      </c>
    </row>
    <row r="156" spans="1:6">
      <c r="A156" s="9" t="str">
        <f t="shared" si="2"/>
        <v>C24AllSexAllEth</v>
      </c>
      <c r="B156" s="9" t="s">
        <v>102</v>
      </c>
      <c r="C156" s="9" t="s">
        <v>4</v>
      </c>
      <c r="D156" s="9" t="s">
        <v>32</v>
      </c>
      <c r="E156" s="9">
        <v>63</v>
      </c>
      <c r="F156" s="9">
        <v>0.875162533690239</v>
      </c>
    </row>
    <row r="157" spans="1:6">
      <c r="A157" s="9" t="str">
        <f t="shared" si="2"/>
        <v>C24AllSexMaori</v>
      </c>
      <c r="B157" s="9" t="s">
        <v>102</v>
      </c>
      <c r="C157" s="9" t="s">
        <v>4</v>
      </c>
      <c r="D157" s="9" t="s">
        <v>84</v>
      </c>
      <c r="E157" s="9">
        <v>7</v>
      </c>
      <c r="F157" s="9">
        <v>1.37514701048733</v>
      </c>
    </row>
    <row r="158" spans="1:6">
      <c r="A158" s="9" t="str">
        <f t="shared" si="2"/>
        <v>C24AllSexNon-Maori</v>
      </c>
      <c r="B158" s="9" t="s">
        <v>102</v>
      </c>
      <c r="C158" s="9" t="s">
        <v>4</v>
      </c>
      <c r="D158" s="9" t="s">
        <v>85</v>
      </c>
      <c r="E158" s="9">
        <v>56</v>
      </c>
      <c r="F158" s="9">
        <v>0.82619801339736199</v>
      </c>
    </row>
    <row r="159" spans="1:6">
      <c r="A159" s="9" t="str">
        <f t="shared" si="2"/>
        <v>C24FemaleAllEth</v>
      </c>
      <c r="B159" s="9" t="s">
        <v>102</v>
      </c>
      <c r="C159" s="9" t="s">
        <v>0</v>
      </c>
      <c r="D159" s="9" t="s">
        <v>32</v>
      </c>
      <c r="E159" s="9">
        <v>30</v>
      </c>
      <c r="F159" s="9">
        <v>0.77451646536103602</v>
      </c>
    </row>
    <row r="160" spans="1:6">
      <c r="A160" s="9" t="str">
        <f t="shared" si="2"/>
        <v>C24FemaleMaori</v>
      </c>
      <c r="B160" s="9" t="s">
        <v>102</v>
      </c>
      <c r="C160" s="9" t="s">
        <v>0</v>
      </c>
      <c r="D160" s="9" t="s">
        <v>84</v>
      </c>
      <c r="E160" s="9">
        <v>6</v>
      </c>
      <c r="F160" s="9">
        <v>2.1837469372893299</v>
      </c>
    </row>
    <row r="161" spans="1:6">
      <c r="A161" s="9" t="str">
        <f t="shared" si="2"/>
        <v>C24FemaleNon-Maori</v>
      </c>
      <c r="B161" s="9" t="s">
        <v>102</v>
      </c>
      <c r="C161" s="9" t="s">
        <v>0</v>
      </c>
      <c r="D161" s="9" t="s">
        <v>85</v>
      </c>
      <c r="E161" s="9">
        <v>24</v>
      </c>
      <c r="F161" s="9">
        <v>0.63510345826912895</v>
      </c>
    </row>
    <row r="162" spans="1:6">
      <c r="A162" s="9" t="str">
        <f t="shared" si="2"/>
        <v>C24MaleAllEth</v>
      </c>
      <c r="B162" s="9" t="s">
        <v>102</v>
      </c>
      <c r="C162" s="9" t="s">
        <v>1</v>
      </c>
      <c r="D162" s="9" t="s">
        <v>32</v>
      </c>
      <c r="E162" s="9">
        <v>33</v>
      </c>
      <c r="F162" s="9">
        <v>0.98886453997276003</v>
      </c>
    </row>
    <row r="163" spans="1:6">
      <c r="A163" s="9" t="str">
        <f t="shared" si="2"/>
        <v>C24MaleMaori</v>
      </c>
      <c r="B163" s="9" t="s">
        <v>102</v>
      </c>
      <c r="C163" s="9" t="s">
        <v>1</v>
      </c>
      <c r="D163" s="9" t="s">
        <v>84</v>
      </c>
      <c r="E163" s="9">
        <v>1</v>
      </c>
      <c r="F163" s="9">
        <v>0.46121645093945701</v>
      </c>
    </row>
    <row r="164" spans="1:6">
      <c r="A164" s="9" t="str">
        <f t="shared" si="2"/>
        <v>C24MaleNon-Maori</v>
      </c>
      <c r="B164" s="9" t="s">
        <v>102</v>
      </c>
      <c r="C164" s="9" t="s">
        <v>1</v>
      </c>
      <c r="D164" s="9" t="s">
        <v>85</v>
      </c>
      <c r="E164" s="9">
        <v>32</v>
      </c>
      <c r="F164" s="9">
        <v>1.0353890217542701</v>
      </c>
    </row>
    <row r="165" spans="1:6">
      <c r="A165" s="9" t="str">
        <f t="shared" si="2"/>
        <v>C25AllSexAllEth</v>
      </c>
      <c r="B165" s="9" t="s">
        <v>103</v>
      </c>
      <c r="C165" s="9" t="s">
        <v>4</v>
      </c>
      <c r="D165" s="9" t="s">
        <v>32</v>
      </c>
      <c r="E165" s="9">
        <v>504</v>
      </c>
      <c r="F165" s="9">
        <v>6.9485907097285002</v>
      </c>
    </row>
    <row r="166" spans="1:6">
      <c r="A166" s="9" t="str">
        <f t="shared" si="2"/>
        <v>C25AllSexMaori</v>
      </c>
      <c r="B166" s="9" t="s">
        <v>103</v>
      </c>
      <c r="C166" s="9" t="s">
        <v>4</v>
      </c>
      <c r="D166" s="9" t="s">
        <v>84</v>
      </c>
      <c r="E166" s="9">
        <v>59</v>
      </c>
      <c r="F166" s="9">
        <v>12.5171395008748</v>
      </c>
    </row>
    <row r="167" spans="1:6">
      <c r="A167" s="9" t="str">
        <f t="shared" si="2"/>
        <v>C25AllSexNon-Maori</v>
      </c>
      <c r="B167" s="9" t="s">
        <v>103</v>
      </c>
      <c r="C167" s="9" t="s">
        <v>4</v>
      </c>
      <c r="D167" s="9" t="s">
        <v>85</v>
      </c>
      <c r="E167" s="9">
        <v>445</v>
      </c>
      <c r="F167" s="9">
        <v>6.5619556995562203</v>
      </c>
    </row>
    <row r="168" spans="1:6">
      <c r="A168" s="9" t="str">
        <f t="shared" si="2"/>
        <v>C25FemaleAllEth</v>
      </c>
      <c r="B168" s="9" t="s">
        <v>103</v>
      </c>
      <c r="C168" s="9" t="s">
        <v>0</v>
      </c>
      <c r="D168" s="9" t="s">
        <v>32</v>
      </c>
      <c r="E168" s="9">
        <v>247</v>
      </c>
      <c r="F168" s="9">
        <v>6.3353576878698501</v>
      </c>
    </row>
    <row r="169" spans="1:6">
      <c r="A169" s="9" t="str">
        <f t="shared" si="2"/>
        <v>C25FemaleMaori</v>
      </c>
      <c r="B169" s="9" t="s">
        <v>103</v>
      </c>
      <c r="C169" s="9" t="s">
        <v>0</v>
      </c>
      <c r="D169" s="9" t="s">
        <v>84</v>
      </c>
      <c r="E169" s="9">
        <v>28</v>
      </c>
      <c r="F169" s="9">
        <v>10.656217867788</v>
      </c>
    </row>
    <row r="170" spans="1:6">
      <c r="A170" s="9" t="str">
        <f t="shared" si="2"/>
        <v>C25FemaleNon-Maori</v>
      </c>
      <c r="B170" s="9" t="s">
        <v>103</v>
      </c>
      <c r="C170" s="9" t="s">
        <v>0</v>
      </c>
      <c r="D170" s="9" t="s">
        <v>85</v>
      </c>
      <c r="E170" s="9">
        <v>219</v>
      </c>
      <c r="F170" s="9">
        <v>5.98846377206866</v>
      </c>
    </row>
    <row r="171" spans="1:6">
      <c r="A171" s="9" t="str">
        <f t="shared" si="2"/>
        <v>C25MaleAllEth</v>
      </c>
      <c r="B171" s="9" t="s">
        <v>103</v>
      </c>
      <c r="C171" s="9" t="s">
        <v>1</v>
      </c>
      <c r="D171" s="9" t="s">
        <v>32</v>
      </c>
      <c r="E171" s="9">
        <v>257</v>
      </c>
      <c r="F171" s="9">
        <v>7.66506367278427</v>
      </c>
    </row>
    <row r="172" spans="1:6">
      <c r="A172" s="9" t="str">
        <f t="shared" si="2"/>
        <v>C25MaleMaori</v>
      </c>
      <c r="B172" s="9" t="s">
        <v>103</v>
      </c>
      <c r="C172" s="9" t="s">
        <v>1</v>
      </c>
      <c r="D172" s="9" t="s">
        <v>84</v>
      </c>
      <c r="E172" s="9">
        <v>31</v>
      </c>
      <c r="F172" s="9">
        <v>14.7190621196269</v>
      </c>
    </row>
    <row r="173" spans="1:6">
      <c r="A173" s="9" t="str">
        <f t="shared" si="2"/>
        <v>C25MaleNon-Maori</v>
      </c>
      <c r="B173" s="9" t="s">
        <v>103</v>
      </c>
      <c r="C173" s="9" t="s">
        <v>1</v>
      </c>
      <c r="D173" s="9" t="s">
        <v>85</v>
      </c>
      <c r="E173" s="9">
        <v>226</v>
      </c>
      <c r="F173" s="9">
        <v>7.2320440845162803</v>
      </c>
    </row>
    <row r="174" spans="1:6">
      <c r="A174" s="9" t="str">
        <f t="shared" si="2"/>
        <v>C26AllSexAllEth</v>
      </c>
      <c r="B174" s="9" t="s">
        <v>104</v>
      </c>
      <c r="C174" s="9" t="s">
        <v>4</v>
      </c>
      <c r="D174" s="9" t="s">
        <v>32</v>
      </c>
      <c r="E174" s="9">
        <v>111</v>
      </c>
      <c r="F174" s="9">
        <v>1.4048364622134</v>
      </c>
    </row>
    <row r="175" spans="1:6">
      <c r="A175" s="9" t="str">
        <f t="shared" si="2"/>
        <v>C26AllSexMaori</v>
      </c>
      <c r="B175" s="9" t="s">
        <v>104</v>
      </c>
      <c r="C175" s="9" t="s">
        <v>4</v>
      </c>
      <c r="D175" s="9" t="s">
        <v>84</v>
      </c>
      <c r="E175" s="9">
        <v>10</v>
      </c>
      <c r="F175" s="9">
        <v>2.20404050594205</v>
      </c>
    </row>
    <row r="176" spans="1:6">
      <c r="A176" s="9" t="str">
        <f t="shared" si="2"/>
        <v>C26AllSexNon-Maori</v>
      </c>
      <c r="B176" s="9" t="s">
        <v>104</v>
      </c>
      <c r="C176" s="9" t="s">
        <v>4</v>
      </c>
      <c r="D176" s="9" t="s">
        <v>85</v>
      </c>
      <c r="E176" s="9">
        <v>101</v>
      </c>
      <c r="F176" s="9">
        <v>1.36019494123509</v>
      </c>
    </row>
    <row r="177" spans="1:6">
      <c r="A177" s="9" t="str">
        <f t="shared" si="2"/>
        <v>C26FemaleAllEth</v>
      </c>
      <c r="B177" s="9" t="s">
        <v>104</v>
      </c>
      <c r="C177" s="9" t="s">
        <v>0</v>
      </c>
      <c r="D177" s="9" t="s">
        <v>32</v>
      </c>
      <c r="E177" s="9">
        <v>68</v>
      </c>
      <c r="F177" s="9">
        <v>1.5211404197204501</v>
      </c>
    </row>
    <row r="178" spans="1:6">
      <c r="A178" s="9" t="str">
        <f t="shared" si="2"/>
        <v>C26FemaleMaori</v>
      </c>
      <c r="B178" s="9" t="s">
        <v>104</v>
      </c>
      <c r="C178" s="9" t="s">
        <v>0</v>
      </c>
      <c r="D178" s="9" t="s">
        <v>84</v>
      </c>
      <c r="E178" s="9">
        <v>7</v>
      </c>
      <c r="F178" s="9">
        <v>2.82625081540988</v>
      </c>
    </row>
    <row r="179" spans="1:6">
      <c r="A179" s="9" t="str">
        <f t="shared" si="2"/>
        <v>C26FemaleNon-Maori</v>
      </c>
      <c r="B179" s="9" t="s">
        <v>104</v>
      </c>
      <c r="C179" s="9" t="s">
        <v>0</v>
      </c>
      <c r="D179" s="9" t="s">
        <v>85</v>
      </c>
      <c r="E179" s="9">
        <v>61</v>
      </c>
      <c r="F179" s="9">
        <v>1.4321266862169699</v>
      </c>
    </row>
    <row r="180" spans="1:6">
      <c r="A180" s="9" t="str">
        <f t="shared" si="2"/>
        <v>C26MaleAllEth</v>
      </c>
      <c r="B180" s="9" t="s">
        <v>104</v>
      </c>
      <c r="C180" s="9" t="s">
        <v>1</v>
      </c>
      <c r="D180" s="9" t="s">
        <v>32</v>
      </c>
      <c r="E180" s="9">
        <v>43</v>
      </c>
      <c r="F180" s="9">
        <v>1.2721911952853</v>
      </c>
    </row>
    <row r="181" spans="1:6">
      <c r="A181" s="9" t="str">
        <f t="shared" si="2"/>
        <v>C26MaleMaori</v>
      </c>
      <c r="B181" s="9" t="s">
        <v>104</v>
      </c>
      <c r="C181" s="9" t="s">
        <v>1</v>
      </c>
      <c r="D181" s="9" t="s">
        <v>84</v>
      </c>
      <c r="E181" s="9">
        <v>3</v>
      </c>
      <c r="F181" s="9">
        <v>1.45341852617129</v>
      </c>
    </row>
    <row r="182" spans="1:6">
      <c r="A182" s="9" t="str">
        <f t="shared" si="2"/>
        <v>C26MaleNon-Maori</v>
      </c>
      <c r="B182" s="9" t="s">
        <v>104</v>
      </c>
      <c r="C182" s="9" t="s">
        <v>1</v>
      </c>
      <c r="D182" s="9" t="s">
        <v>85</v>
      </c>
      <c r="E182" s="9">
        <v>40</v>
      </c>
      <c r="F182" s="9">
        <v>1.2754544651381099</v>
      </c>
    </row>
    <row r="183" spans="1:6">
      <c r="A183" s="9" t="str">
        <f t="shared" si="2"/>
        <v>C30AllSexAllEth</v>
      </c>
      <c r="B183" s="9" t="s">
        <v>156</v>
      </c>
      <c r="C183" s="9" t="s">
        <v>4</v>
      </c>
      <c r="D183" s="9" t="s">
        <v>32</v>
      </c>
      <c r="E183" s="9">
        <v>9</v>
      </c>
      <c r="F183" s="9">
        <v>0.15145232829843899</v>
      </c>
    </row>
    <row r="184" spans="1:6">
      <c r="A184" s="9" t="str">
        <f t="shared" si="2"/>
        <v>C30AllSexMaori</v>
      </c>
      <c r="B184" s="9" t="s">
        <v>156</v>
      </c>
      <c r="C184" s="9" t="s">
        <v>4</v>
      </c>
      <c r="D184" s="9" t="s">
        <v>84</v>
      </c>
      <c r="E184" s="9">
        <v>1</v>
      </c>
      <c r="F184" s="9">
        <v>0.15278053390688301</v>
      </c>
    </row>
    <row r="185" spans="1:6">
      <c r="A185" s="9" t="str">
        <f t="shared" si="2"/>
        <v>C30AllSexNon-Maori</v>
      </c>
      <c r="B185" s="9" t="s">
        <v>156</v>
      </c>
      <c r="C185" s="9" t="s">
        <v>4</v>
      </c>
      <c r="D185" s="9" t="s">
        <v>85</v>
      </c>
      <c r="E185" s="9">
        <v>8</v>
      </c>
      <c r="F185" s="9">
        <v>0.14709842130731801</v>
      </c>
    </row>
    <row r="186" spans="1:6">
      <c r="A186" s="9" t="str">
        <f t="shared" si="2"/>
        <v>C30FemaleAllEth</v>
      </c>
      <c r="B186" s="9" t="s">
        <v>156</v>
      </c>
      <c r="C186" s="9" t="s">
        <v>0</v>
      </c>
      <c r="D186" s="9" t="s">
        <v>32</v>
      </c>
      <c r="E186" s="9">
        <v>3</v>
      </c>
      <c r="F186" s="66">
        <v>9.0960238577037597E-2</v>
      </c>
    </row>
    <row r="187" spans="1:6">
      <c r="A187" s="9" t="str">
        <f t="shared" si="2"/>
        <v>C30FemaleMaori</v>
      </c>
      <c r="B187" s="9" t="s">
        <v>156</v>
      </c>
      <c r="C187" s="9" t="s">
        <v>0</v>
      </c>
      <c r="D187" s="9" t="s">
        <v>84</v>
      </c>
    </row>
    <row r="188" spans="1:6">
      <c r="A188" s="9" t="str">
        <f t="shared" si="2"/>
        <v>C30FemaleNon-Maori</v>
      </c>
      <c r="B188" s="9" t="s">
        <v>156</v>
      </c>
      <c r="C188" s="9" t="s">
        <v>0</v>
      </c>
      <c r="D188" s="9" t="s">
        <v>85</v>
      </c>
      <c r="E188" s="9">
        <v>3</v>
      </c>
      <c r="F188" s="9">
        <v>0.100750040031927</v>
      </c>
    </row>
    <row r="189" spans="1:6">
      <c r="A189" s="9" t="str">
        <f t="shared" si="2"/>
        <v>C30MaleAllEth</v>
      </c>
      <c r="B189" s="9" t="s">
        <v>156</v>
      </c>
      <c r="C189" s="9" t="s">
        <v>1</v>
      </c>
      <c r="D189" s="9" t="s">
        <v>32</v>
      </c>
      <c r="E189" s="9">
        <v>6</v>
      </c>
      <c r="F189" s="9">
        <v>0.21647001066461899</v>
      </c>
    </row>
    <row r="190" spans="1:6">
      <c r="A190" s="9" t="str">
        <f t="shared" si="2"/>
        <v>C30MaleMaori</v>
      </c>
      <c r="B190" s="9" t="s">
        <v>156</v>
      </c>
      <c r="C190" s="9" t="s">
        <v>1</v>
      </c>
      <c r="D190" s="9" t="s">
        <v>84</v>
      </c>
      <c r="E190" s="9">
        <v>1</v>
      </c>
      <c r="F190" s="9">
        <v>0.324268888292159</v>
      </c>
    </row>
    <row r="191" spans="1:6">
      <c r="A191" s="9" t="str">
        <f t="shared" si="2"/>
        <v>C30MaleNon-Maori</v>
      </c>
      <c r="B191" s="9" t="s">
        <v>156</v>
      </c>
      <c r="C191" s="9" t="s">
        <v>1</v>
      </c>
      <c r="D191" s="9" t="s">
        <v>85</v>
      </c>
      <c r="E191" s="9">
        <v>5</v>
      </c>
      <c r="F191" s="9">
        <v>0.19657137693321899</v>
      </c>
    </row>
    <row r="192" spans="1:6">
      <c r="A192" s="9" t="str">
        <f t="shared" si="2"/>
        <v>C31AllSexAllEth</v>
      </c>
      <c r="B192" s="9" t="s">
        <v>158</v>
      </c>
      <c r="C192" s="9" t="s">
        <v>4</v>
      </c>
      <c r="D192" s="9" t="s">
        <v>32</v>
      </c>
      <c r="E192" s="9">
        <v>10</v>
      </c>
      <c r="F192" s="9">
        <v>0.162382111715829</v>
      </c>
    </row>
    <row r="193" spans="1:6">
      <c r="A193" s="9" t="str">
        <f t="shared" si="2"/>
        <v>C31AllSexMaori</v>
      </c>
      <c r="B193" s="9" t="s">
        <v>158</v>
      </c>
      <c r="C193" s="9" t="s">
        <v>4</v>
      </c>
      <c r="D193" s="9" t="s">
        <v>84</v>
      </c>
      <c r="E193" s="9">
        <v>1</v>
      </c>
      <c r="F193" s="9">
        <v>0.191283314055821</v>
      </c>
    </row>
    <row r="194" spans="1:6">
      <c r="A194" s="9" t="str">
        <f t="shared" si="2"/>
        <v>C31AllSexNon-Maori</v>
      </c>
      <c r="B194" s="9" t="s">
        <v>158</v>
      </c>
      <c r="C194" s="9" t="s">
        <v>4</v>
      </c>
      <c r="D194" s="9" t="s">
        <v>85</v>
      </c>
      <c r="E194" s="9">
        <v>9</v>
      </c>
      <c r="F194" s="9">
        <v>0.14801342621982</v>
      </c>
    </row>
    <row r="195" spans="1:6">
      <c r="A195" s="9" t="str">
        <f t="shared" si="2"/>
        <v>C31FemaleAllEth</v>
      </c>
      <c r="B195" s="9" t="s">
        <v>158</v>
      </c>
      <c r="C195" s="9" t="s">
        <v>0</v>
      </c>
      <c r="D195" s="9" t="s">
        <v>32</v>
      </c>
      <c r="E195" s="9">
        <v>4</v>
      </c>
      <c r="F195" s="9">
        <v>0.14328795892992899</v>
      </c>
    </row>
    <row r="196" spans="1:6">
      <c r="A196" s="9" t="str">
        <f t="shared" ref="A196:A259" si="3">B196&amp;C196&amp;D196</f>
        <v>C31FemaleMaori</v>
      </c>
      <c r="B196" s="9" t="s">
        <v>158</v>
      </c>
      <c r="C196" s="9" t="s">
        <v>0</v>
      </c>
      <c r="D196" s="9" t="s">
        <v>84</v>
      </c>
      <c r="E196" s="9">
        <v>1</v>
      </c>
      <c r="F196" s="9">
        <v>0.35137817090069301</v>
      </c>
    </row>
    <row r="197" spans="1:6">
      <c r="A197" s="9" t="str">
        <f t="shared" si="3"/>
        <v>C31FemaleNon-Maori</v>
      </c>
      <c r="B197" s="9" t="s">
        <v>158</v>
      </c>
      <c r="C197" s="9" t="s">
        <v>0</v>
      </c>
      <c r="D197" s="9" t="s">
        <v>85</v>
      </c>
      <c r="E197" s="9">
        <v>3</v>
      </c>
      <c r="F197" s="66">
        <v>9.9892893570862895E-2</v>
      </c>
    </row>
    <row r="198" spans="1:6">
      <c r="A198" s="9" t="str">
        <f t="shared" si="3"/>
        <v>C31MaleAllEth</v>
      </c>
      <c r="B198" s="9" t="s">
        <v>158</v>
      </c>
      <c r="C198" s="9" t="s">
        <v>1</v>
      </c>
      <c r="D198" s="9" t="s">
        <v>32</v>
      </c>
      <c r="E198" s="9">
        <v>6</v>
      </c>
      <c r="F198" s="9">
        <v>0.18859642310649699</v>
      </c>
    </row>
    <row r="199" spans="1:6">
      <c r="A199" s="9" t="str">
        <f t="shared" si="3"/>
        <v>C31MaleMaori</v>
      </c>
      <c r="B199" s="9" t="s">
        <v>158</v>
      </c>
      <c r="C199" s="9" t="s">
        <v>1</v>
      </c>
      <c r="D199" s="9" t="s">
        <v>84</v>
      </c>
    </row>
    <row r="200" spans="1:6">
      <c r="A200" s="9" t="str">
        <f t="shared" si="3"/>
        <v>C31MaleNon-Maori</v>
      </c>
      <c r="B200" s="9" t="s">
        <v>158</v>
      </c>
      <c r="C200" s="9" t="s">
        <v>1</v>
      </c>
      <c r="D200" s="9" t="s">
        <v>85</v>
      </c>
      <c r="E200" s="9">
        <v>6</v>
      </c>
      <c r="F200" s="9">
        <v>0.205810940654306</v>
      </c>
    </row>
    <row r="201" spans="1:6">
      <c r="A201" s="9" t="str">
        <f t="shared" si="3"/>
        <v>C32AllSexAllEth</v>
      </c>
      <c r="B201" s="9" t="s">
        <v>160</v>
      </c>
      <c r="C201" s="9" t="s">
        <v>4</v>
      </c>
      <c r="D201" s="9" t="s">
        <v>32</v>
      </c>
      <c r="E201" s="9">
        <v>81</v>
      </c>
      <c r="F201" s="9">
        <v>1.1616414200854199</v>
      </c>
    </row>
    <row r="202" spans="1:6">
      <c r="A202" s="9" t="str">
        <f t="shared" si="3"/>
        <v>C32AllSexMaori</v>
      </c>
      <c r="B202" s="9" t="s">
        <v>160</v>
      </c>
      <c r="C202" s="9" t="s">
        <v>4</v>
      </c>
      <c r="D202" s="9" t="s">
        <v>84</v>
      </c>
      <c r="E202" s="9">
        <v>8</v>
      </c>
      <c r="F202" s="9">
        <v>1.80695697200891</v>
      </c>
    </row>
    <row r="203" spans="1:6">
      <c r="A203" s="9" t="str">
        <f t="shared" si="3"/>
        <v>C32AllSexNon-Maori</v>
      </c>
      <c r="B203" s="9" t="s">
        <v>160</v>
      </c>
      <c r="C203" s="9" t="s">
        <v>4</v>
      </c>
      <c r="D203" s="9" t="s">
        <v>85</v>
      </c>
      <c r="E203" s="9">
        <v>73</v>
      </c>
      <c r="F203" s="9">
        <v>1.1448284915704099</v>
      </c>
    </row>
    <row r="204" spans="1:6">
      <c r="A204" s="9" t="str">
        <f t="shared" si="3"/>
        <v>C32FemaleAllEth</v>
      </c>
      <c r="B204" s="9" t="s">
        <v>160</v>
      </c>
      <c r="C204" s="9" t="s">
        <v>0</v>
      </c>
      <c r="D204" s="9" t="s">
        <v>32</v>
      </c>
      <c r="E204" s="9">
        <v>9</v>
      </c>
      <c r="F204" s="9">
        <v>0.240344388686687</v>
      </c>
    </row>
    <row r="205" spans="1:6">
      <c r="A205" s="9" t="str">
        <f t="shared" si="3"/>
        <v>C32FemaleMaori</v>
      </c>
      <c r="B205" s="9" t="s">
        <v>160</v>
      </c>
      <c r="C205" s="9" t="s">
        <v>0</v>
      </c>
      <c r="D205" s="9" t="s">
        <v>84</v>
      </c>
      <c r="E205" s="9">
        <v>2</v>
      </c>
      <c r="F205" s="9">
        <v>0.77820825195389098</v>
      </c>
    </row>
    <row r="206" spans="1:6">
      <c r="A206" s="9" t="str">
        <f t="shared" si="3"/>
        <v>C32FemaleNon-Maori</v>
      </c>
      <c r="B206" s="9" t="s">
        <v>160</v>
      </c>
      <c r="C206" s="9" t="s">
        <v>0</v>
      </c>
      <c r="D206" s="9" t="s">
        <v>85</v>
      </c>
      <c r="E206" s="9">
        <v>7</v>
      </c>
      <c r="F206" s="9">
        <v>0.20740863453722699</v>
      </c>
    </row>
    <row r="207" spans="1:6">
      <c r="A207" s="9" t="str">
        <f t="shared" si="3"/>
        <v>C32MaleAllEth</v>
      </c>
      <c r="B207" s="9" t="s">
        <v>160</v>
      </c>
      <c r="C207" s="9" t="s">
        <v>1</v>
      </c>
      <c r="D207" s="9" t="s">
        <v>32</v>
      </c>
      <c r="E207" s="9">
        <v>72</v>
      </c>
      <c r="F207" s="9">
        <v>2.1985641735036601</v>
      </c>
    </row>
    <row r="208" spans="1:6">
      <c r="A208" s="9" t="str">
        <f t="shared" si="3"/>
        <v>C32MaleMaori</v>
      </c>
      <c r="B208" s="9" t="s">
        <v>160</v>
      </c>
      <c r="C208" s="9" t="s">
        <v>1</v>
      </c>
      <c r="D208" s="9" t="s">
        <v>84</v>
      </c>
      <c r="E208" s="9">
        <v>6</v>
      </c>
      <c r="F208" s="9">
        <v>3.0352555946759399</v>
      </c>
    </row>
    <row r="209" spans="1:6">
      <c r="A209" s="9" t="str">
        <f t="shared" si="3"/>
        <v>C32MaleNon-Maori</v>
      </c>
      <c r="B209" s="9" t="s">
        <v>160</v>
      </c>
      <c r="C209" s="9" t="s">
        <v>1</v>
      </c>
      <c r="D209" s="9" t="s">
        <v>85</v>
      </c>
      <c r="E209" s="9">
        <v>66</v>
      </c>
      <c r="F209" s="9">
        <v>2.1924530169166299</v>
      </c>
    </row>
    <row r="210" spans="1:6">
      <c r="A210" s="9" t="str">
        <f t="shared" si="3"/>
        <v>C33–C34AllSexAllEth</v>
      </c>
      <c r="B210" s="9" t="s">
        <v>114</v>
      </c>
      <c r="C210" s="9" t="s">
        <v>4</v>
      </c>
      <c r="D210" s="9" t="s">
        <v>32</v>
      </c>
      <c r="E210" s="9">
        <v>2037</v>
      </c>
      <c r="F210" s="9">
        <v>28.506064816574799</v>
      </c>
    </row>
    <row r="211" spans="1:6">
      <c r="A211" s="9" t="str">
        <f t="shared" si="3"/>
        <v>C33–C34AllSexMaori</v>
      </c>
      <c r="B211" s="9" t="s">
        <v>114</v>
      </c>
      <c r="C211" s="9" t="s">
        <v>4</v>
      </c>
      <c r="D211" s="9" t="s">
        <v>84</v>
      </c>
      <c r="E211" s="9">
        <v>421</v>
      </c>
      <c r="F211" s="9">
        <v>82.4862187113185</v>
      </c>
    </row>
    <row r="212" spans="1:6">
      <c r="A212" s="9" t="str">
        <f t="shared" si="3"/>
        <v>C33–C34AllSexNon-Maori</v>
      </c>
      <c r="B212" s="9" t="s">
        <v>114</v>
      </c>
      <c r="C212" s="9" t="s">
        <v>4</v>
      </c>
      <c r="D212" s="9" t="s">
        <v>85</v>
      </c>
      <c r="E212" s="9">
        <v>1616</v>
      </c>
      <c r="F212" s="9">
        <v>23.8715148714012</v>
      </c>
    </row>
    <row r="213" spans="1:6">
      <c r="A213" s="9" t="str">
        <f t="shared" si="3"/>
        <v>C33–C34FemaleAllEth</v>
      </c>
      <c r="B213" s="9" t="s">
        <v>114</v>
      </c>
      <c r="C213" s="9" t="s">
        <v>0</v>
      </c>
      <c r="D213" s="9" t="s">
        <v>32</v>
      </c>
      <c r="E213" s="9">
        <v>1005</v>
      </c>
      <c r="F213" s="9">
        <v>27.108767998385598</v>
      </c>
    </row>
    <row r="214" spans="1:6">
      <c r="A214" s="9" t="str">
        <f t="shared" si="3"/>
        <v>C33–C34FemaleMaori</v>
      </c>
      <c r="B214" s="9" t="s">
        <v>114</v>
      </c>
      <c r="C214" s="9" t="s">
        <v>0</v>
      </c>
      <c r="D214" s="9" t="s">
        <v>84</v>
      </c>
      <c r="E214" s="9">
        <v>233</v>
      </c>
      <c r="F214" s="9">
        <v>84.118666359590904</v>
      </c>
    </row>
    <row r="215" spans="1:6">
      <c r="A215" s="9" t="str">
        <f t="shared" si="3"/>
        <v>C33–C34FemaleNon-Maori</v>
      </c>
      <c r="B215" s="9" t="s">
        <v>114</v>
      </c>
      <c r="C215" s="9" t="s">
        <v>0</v>
      </c>
      <c r="D215" s="9" t="s">
        <v>85</v>
      </c>
      <c r="E215" s="9">
        <v>772</v>
      </c>
      <c r="F215" s="9">
        <v>22.065608739760801</v>
      </c>
    </row>
    <row r="216" spans="1:6">
      <c r="A216" s="9" t="str">
        <f t="shared" si="3"/>
        <v>C33–C34MaleAllEth</v>
      </c>
      <c r="B216" s="9" t="s">
        <v>114</v>
      </c>
      <c r="C216" s="9" t="s">
        <v>1</v>
      </c>
      <c r="D216" s="9" t="s">
        <v>32</v>
      </c>
      <c r="E216" s="9">
        <v>1032</v>
      </c>
      <c r="F216" s="9">
        <v>30.5932299608072</v>
      </c>
    </row>
    <row r="217" spans="1:6">
      <c r="A217" s="9" t="str">
        <f t="shared" si="3"/>
        <v>C33–C34MaleMaori</v>
      </c>
      <c r="B217" s="9" t="s">
        <v>114</v>
      </c>
      <c r="C217" s="9" t="s">
        <v>1</v>
      </c>
      <c r="D217" s="9" t="s">
        <v>84</v>
      </c>
      <c r="E217" s="9">
        <v>188</v>
      </c>
      <c r="F217" s="9">
        <v>81.578061740101603</v>
      </c>
    </row>
    <row r="218" spans="1:6">
      <c r="A218" s="9" t="str">
        <f t="shared" si="3"/>
        <v>C33–C34MaleNon-Maori</v>
      </c>
      <c r="B218" s="9" t="s">
        <v>114</v>
      </c>
      <c r="C218" s="9" t="s">
        <v>1</v>
      </c>
      <c r="D218" s="9" t="s">
        <v>85</v>
      </c>
      <c r="E218" s="9">
        <v>844</v>
      </c>
      <c r="F218" s="9">
        <v>26.385924869735302</v>
      </c>
    </row>
    <row r="219" spans="1:6">
      <c r="A219" s="9" t="str">
        <f t="shared" si="3"/>
        <v>C37AllSexAllEth</v>
      </c>
      <c r="B219" s="9" t="s">
        <v>162</v>
      </c>
      <c r="C219" s="9" t="s">
        <v>4</v>
      </c>
      <c r="D219" s="9" t="s">
        <v>32</v>
      </c>
      <c r="E219" s="9">
        <v>15</v>
      </c>
      <c r="F219" s="9">
        <v>0.24141814585183699</v>
      </c>
    </row>
    <row r="220" spans="1:6">
      <c r="A220" s="9" t="str">
        <f t="shared" si="3"/>
        <v>C37AllSexMaori</v>
      </c>
      <c r="B220" s="9" t="s">
        <v>162</v>
      </c>
      <c r="C220" s="9" t="s">
        <v>4</v>
      </c>
      <c r="D220" s="9" t="s">
        <v>84</v>
      </c>
      <c r="E220" s="9">
        <v>7</v>
      </c>
      <c r="F220" s="9">
        <v>1.14374265960137</v>
      </c>
    </row>
    <row r="221" spans="1:6">
      <c r="A221" s="9" t="str">
        <f t="shared" si="3"/>
        <v>C37AllSexNon-Maori</v>
      </c>
      <c r="B221" s="9" t="s">
        <v>162</v>
      </c>
      <c r="C221" s="9" t="s">
        <v>4</v>
      </c>
      <c r="D221" s="9" t="s">
        <v>85</v>
      </c>
      <c r="E221" s="9">
        <v>8</v>
      </c>
      <c r="F221" s="9">
        <v>0.121164374188307</v>
      </c>
    </row>
    <row r="222" spans="1:6">
      <c r="A222" s="9" t="str">
        <f t="shared" si="3"/>
        <v>C37FemaleAllEth</v>
      </c>
      <c r="B222" s="9" t="s">
        <v>162</v>
      </c>
      <c r="C222" s="9" t="s">
        <v>0</v>
      </c>
      <c r="D222" s="9" t="s">
        <v>32</v>
      </c>
      <c r="E222" s="9">
        <v>4</v>
      </c>
      <c r="F222" s="9">
        <v>0.13504839220227099</v>
      </c>
    </row>
    <row r="223" spans="1:6">
      <c r="A223" s="9" t="str">
        <f t="shared" si="3"/>
        <v>C37FemaleMaori</v>
      </c>
      <c r="B223" s="9" t="s">
        <v>162</v>
      </c>
      <c r="C223" s="9" t="s">
        <v>0</v>
      </c>
      <c r="D223" s="9" t="s">
        <v>84</v>
      </c>
      <c r="E223" s="9">
        <v>1</v>
      </c>
      <c r="F223" s="9">
        <v>0.28889410047846897</v>
      </c>
    </row>
    <row r="224" spans="1:6">
      <c r="A224" s="9" t="str">
        <f t="shared" si="3"/>
        <v>C37FemaleNon-Maori</v>
      </c>
      <c r="B224" s="9" t="s">
        <v>162</v>
      </c>
      <c r="C224" s="9" t="s">
        <v>0</v>
      </c>
      <c r="D224" s="9" t="s">
        <v>85</v>
      </c>
      <c r="E224" s="9">
        <v>3</v>
      </c>
      <c r="F224" s="9">
        <v>0.109670666291593</v>
      </c>
    </row>
    <row r="225" spans="1:6">
      <c r="A225" s="9" t="str">
        <f t="shared" si="3"/>
        <v>C37MaleAllEth</v>
      </c>
      <c r="B225" s="9" t="s">
        <v>162</v>
      </c>
      <c r="C225" s="9" t="s">
        <v>1</v>
      </c>
      <c r="D225" s="9" t="s">
        <v>32</v>
      </c>
      <c r="E225" s="9">
        <v>11</v>
      </c>
      <c r="F225" s="9">
        <v>0.36606841324310802</v>
      </c>
    </row>
    <row r="226" spans="1:6">
      <c r="A226" s="9" t="str">
        <f t="shared" si="3"/>
        <v>C37MaleMaori</v>
      </c>
      <c r="B226" s="9" t="s">
        <v>162</v>
      </c>
      <c r="C226" s="9" t="s">
        <v>1</v>
      </c>
      <c r="D226" s="9" t="s">
        <v>84</v>
      </c>
      <c r="E226" s="9">
        <v>6</v>
      </c>
      <c r="F226" s="9">
        <v>2.1219855709575799</v>
      </c>
    </row>
    <row r="227" spans="1:6">
      <c r="A227" s="9" t="str">
        <f t="shared" si="3"/>
        <v>C37MaleNon-Maori</v>
      </c>
      <c r="B227" s="9" t="s">
        <v>162</v>
      </c>
      <c r="C227" s="9" t="s">
        <v>1</v>
      </c>
      <c r="D227" s="9" t="s">
        <v>85</v>
      </c>
      <c r="E227" s="9">
        <v>5</v>
      </c>
      <c r="F227" s="9">
        <v>0.145203910368112</v>
      </c>
    </row>
    <row r="228" spans="1:6">
      <c r="A228" s="9" t="str">
        <f t="shared" si="3"/>
        <v>C38AllSexAllEth</v>
      </c>
      <c r="B228" s="9" t="s">
        <v>164</v>
      </c>
      <c r="C228" s="9" t="s">
        <v>4</v>
      </c>
      <c r="D228" s="9" t="s">
        <v>32</v>
      </c>
      <c r="E228" s="9">
        <v>13</v>
      </c>
      <c r="F228" s="9">
        <v>0.27059361776644603</v>
      </c>
    </row>
    <row r="229" spans="1:6">
      <c r="A229" s="9" t="str">
        <f t="shared" si="3"/>
        <v>C38AllSexMaori</v>
      </c>
      <c r="B229" s="9" t="s">
        <v>164</v>
      </c>
      <c r="C229" s="9" t="s">
        <v>4</v>
      </c>
      <c r="D229" s="9" t="s">
        <v>84</v>
      </c>
      <c r="E229" s="9">
        <v>3</v>
      </c>
      <c r="F229" s="9">
        <v>0.48097007196894898</v>
      </c>
    </row>
    <row r="230" spans="1:6">
      <c r="A230" s="9" t="str">
        <f t="shared" si="3"/>
        <v>C38AllSexNon-Maori</v>
      </c>
      <c r="B230" s="9" t="s">
        <v>164</v>
      </c>
      <c r="C230" s="9" t="s">
        <v>4</v>
      </c>
      <c r="D230" s="9" t="s">
        <v>85</v>
      </c>
      <c r="E230" s="9">
        <v>10</v>
      </c>
      <c r="F230" s="9">
        <v>0.25045741067961802</v>
      </c>
    </row>
    <row r="231" spans="1:6">
      <c r="A231" s="9" t="str">
        <f t="shared" si="3"/>
        <v>C38FemaleAllEth</v>
      </c>
      <c r="B231" s="9" t="s">
        <v>164</v>
      </c>
      <c r="C231" s="9" t="s">
        <v>0</v>
      </c>
      <c r="D231" s="9" t="s">
        <v>32</v>
      </c>
      <c r="E231" s="9">
        <v>6</v>
      </c>
      <c r="F231" s="9">
        <v>0.22926100828753301</v>
      </c>
    </row>
    <row r="232" spans="1:6">
      <c r="A232" s="9" t="str">
        <f t="shared" si="3"/>
        <v>C38FemaleMaori</v>
      </c>
      <c r="B232" s="9" t="s">
        <v>164</v>
      </c>
      <c r="C232" s="9" t="s">
        <v>0</v>
      </c>
      <c r="D232" s="9" t="s">
        <v>84</v>
      </c>
      <c r="E232" s="9">
        <v>3</v>
      </c>
      <c r="F232" s="9">
        <v>0.92430383256375603</v>
      </c>
    </row>
    <row r="233" spans="1:6">
      <c r="A233" s="9" t="str">
        <f t="shared" si="3"/>
        <v>C38FemaleNon-Maori</v>
      </c>
      <c r="B233" s="9" t="s">
        <v>164</v>
      </c>
      <c r="C233" s="9" t="s">
        <v>0</v>
      </c>
      <c r="D233" s="9" t="s">
        <v>85</v>
      </c>
      <c r="E233" s="9">
        <v>3</v>
      </c>
      <c r="F233" s="9">
        <v>0.13706432107184799</v>
      </c>
    </row>
    <row r="234" spans="1:6">
      <c r="A234" s="9" t="str">
        <f t="shared" si="3"/>
        <v>C38MaleAllEth</v>
      </c>
      <c r="B234" s="9" t="s">
        <v>164</v>
      </c>
      <c r="C234" s="9" t="s">
        <v>1</v>
      </c>
      <c r="D234" s="9" t="s">
        <v>32</v>
      </c>
      <c r="E234" s="9">
        <v>7</v>
      </c>
      <c r="F234" s="9">
        <v>0.31781067642892902</v>
      </c>
    </row>
    <row r="235" spans="1:6">
      <c r="A235" s="9" t="str">
        <f t="shared" si="3"/>
        <v>C38MaleMaori</v>
      </c>
      <c r="B235" s="9" t="s">
        <v>164</v>
      </c>
      <c r="C235" s="9" t="s">
        <v>1</v>
      </c>
      <c r="D235" s="9" t="s">
        <v>84</v>
      </c>
    </row>
    <row r="236" spans="1:6">
      <c r="A236" s="9" t="str">
        <f t="shared" si="3"/>
        <v>C38MaleNon-Maori</v>
      </c>
      <c r="B236" s="9" t="s">
        <v>164</v>
      </c>
      <c r="C236" s="9" t="s">
        <v>1</v>
      </c>
      <c r="D236" s="9" t="s">
        <v>85</v>
      </c>
      <c r="E236" s="9">
        <v>7</v>
      </c>
      <c r="F236" s="9">
        <v>0.36921228921779398</v>
      </c>
    </row>
    <row r="237" spans="1:6">
      <c r="A237" s="9" t="str">
        <f t="shared" si="3"/>
        <v>C39AllSexAllEth</v>
      </c>
      <c r="B237" s="9" t="s">
        <v>166</v>
      </c>
      <c r="C237" s="9" t="s">
        <v>4</v>
      </c>
      <c r="D237" s="9" t="s">
        <v>32</v>
      </c>
    </row>
    <row r="238" spans="1:6">
      <c r="A238" s="9" t="str">
        <f t="shared" si="3"/>
        <v>C39AllSexMaori</v>
      </c>
      <c r="B238" s="9" t="s">
        <v>166</v>
      </c>
      <c r="C238" s="9" t="s">
        <v>4</v>
      </c>
      <c r="D238" s="9" t="s">
        <v>84</v>
      </c>
    </row>
    <row r="239" spans="1:6">
      <c r="A239" s="9" t="str">
        <f t="shared" si="3"/>
        <v>C39AllSexNon-Maori</v>
      </c>
      <c r="B239" s="9" t="s">
        <v>166</v>
      </c>
      <c r="C239" s="9" t="s">
        <v>4</v>
      </c>
      <c r="D239" s="9" t="s">
        <v>85</v>
      </c>
    </row>
    <row r="240" spans="1:6">
      <c r="A240" s="9" t="str">
        <f t="shared" si="3"/>
        <v>C39FemaleAllEth</v>
      </c>
      <c r="B240" s="9" t="s">
        <v>166</v>
      </c>
      <c r="C240" s="9" t="s">
        <v>0</v>
      </c>
      <c r="D240" s="9" t="s">
        <v>32</v>
      </c>
    </row>
    <row r="241" spans="1:6">
      <c r="A241" s="9" t="str">
        <f t="shared" si="3"/>
        <v>C39FemaleMaori</v>
      </c>
      <c r="B241" s="9" t="s">
        <v>166</v>
      </c>
      <c r="C241" s="9" t="s">
        <v>0</v>
      </c>
      <c r="D241" s="9" t="s">
        <v>84</v>
      </c>
    </row>
    <row r="242" spans="1:6">
      <c r="A242" s="9" t="str">
        <f t="shared" si="3"/>
        <v>C39FemaleNon-Maori</v>
      </c>
      <c r="B242" s="9" t="s">
        <v>166</v>
      </c>
      <c r="C242" s="9" t="s">
        <v>0</v>
      </c>
      <c r="D242" s="9" t="s">
        <v>85</v>
      </c>
    </row>
    <row r="243" spans="1:6">
      <c r="A243" s="9" t="str">
        <f t="shared" si="3"/>
        <v>C39MaleAllEth</v>
      </c>
      <c r="B243" s="9" t="s">
        <v>166</v>
      </c>
      <c r="C243" s="9" t="s">
        <v>1</v>
      </c>
      <c r="D243" s="9" t="s">
        <v>32</v>
      </c>
    </row>
    <row r="244" spans="1:6">
      <c r="A244" s="9" t="str">
        <f t="shared" si="3"/>
        <v>C39MaleMaori</v>
      </c>
      <c r="B244" s="9" t="s">
        <v>166</v>
      </c>
      <c r="C244" s="9" t="s">
        <v>1</v>
      </c>
      <c r="D244" s="9" t="s">
        <v>84</v>
      </c>
    </row>
    <row r="245" spans="1:6">
      <c r="A245" s="9" t="str">
        <f t="shared" si="3"/>
        <v>C39MaleNon-Maori</v>
      </c>
      <c r="B245" s="9" t="s">
        <v>166</v>
      </c>
      <c r="C245" s="9" t="s">
        <v>1</v>
      </c>
      <c r="D245" s="9" t="s">
        <v>85</v>
      </c>
    </row>
    <row r="246" spans="1:6">
      <c r="A246" s="9" t="str">
        <f t="shared" si="3"/>
        <v>C40–C41AllSexAllEth</v>
      </c>
      <c r="B246" s="9" t="s">
        <v>168</v>
      </c>
      <c r="C246" s="9" t="s">
        <v>4</v>
      </c>
      <c r="D246" s="9" t="s">
        <v>32</v>
      </c>
      <c r="E246" s="9">
        <v>51</v>
      </c>
      <c r="F246" s="9">
        <v>1.12591517834343</v>
      </c>
    </row>
    <row r="247" spans="1:6">
      <c r="A247" s="9" t="str">
        <f t="shared" si="3"/>
        <v>C40–C41AllSexMaori</v>
      </c>
      <c r="B247" s="9" t="s">
        <v>168</v>
      </c>
      <c r="C247" s="9" t="s">
        <v>4</v>
      </c>
      <c r="D247" s="9" t="s">
        <v>84</v>
      </c>
      <c r="E247" s="9">
        <v>9</v>
      </c>
      <c r="F247" s="9">
        <v>1.30923349386955</v>
      </c>
    </row>
    <row r="248" spans="1:6">
      <c r="A248" s="9" t="str">
        <f t="shared" si="3"/>
        <v>C40–C41AllSexNon-Maori</v>
      </c>
      <c r="B248" s="9" t="s">
        <v>168</v>
      </c>
      <c r="C248" s="9" t="s">
        <v>4</v>
      </c>
      <c r="D248" s="9" t="s">
        <v>85</v>
      </c>
      <c r="E248" s="9">
        <v>42</v>
      </c>
      <c r="F248" s="9">
        <v>1.12430402416686</v>
      </c>
    </row>
    <row r="249" spans="1:6">
      <c r="A249" s="9" t="str">
        <f t="shared" si="3"/>
        <v>C40–C41FemaleAllEth</v>
      </c>
      <c r="B249" s="9" t="s">
        <v>168</v>
      </c>
      <c r="C249" s="9" t="s">
        <v>0</v>
      </c>
      <c r="D249" s="9" t="s">
        <v>32</v>
      </c>
      <c r="E249" s="9">
        <v>21</v>
      </c>
      <c r="F249" s="9">
        <v>0.91889469081823805</v>
      </c>
    </row>
    <row r="250" spans="1:6">
      <c r="A250" s="9" t="str">
        <f t="shared" si="3"/>
        <v>C40–C41FemaleMaori</v>
      </c>
      <c r="B250" s="9" t="s">
        <v>168</v>
      </c>
      <c r="C250" s="9" t="s">
        <v>0</v>
      </c>
      <c r="D250" s="9" t="s">
        <v>84</v>
      </c>
      <c r="E250" s="9">
        <v>5</v>
      </c>
      <c r="F250" s="9">
        <v>1.4592836976942101</v>
      </c>
    </row>
    <row r="251" spans="1:6">
      <c r="A251" s="9" t="str">
        <f t="shared" si="3"/>
        <v>C40–C41FemaleNon-Maori</v>
      </c>
      <c r="B251" s="9" t="s">
        <v>168</v>
      </c>
      <c r="C251" s="9" t="s">
        <v>0</v>
      </c>
      <c r="D251" s="9" t="s">
        <v>85</v>
      </c>
      <c r="E251" s="9">
        <v>16</v>
      </c>
      <c r="F251" s="9">
        <v>0.87733319951565503</v>
      </c>
    </row>
    <row r="252" spans="1:6">
      <c r="A252" s="9" t="str">
        <f t="shared" si="3"/>
        <v>C40–C41MaleAllEth</v>
      </c>
      <c r="B252" s="9" t="s">
        <v>168</v>
      </c>
      <c r="C252" s="9" t="s">
        <v>1</v>
      </c>
      <c r="D252" s="9" t="s">
        <v>32</v>
      </c>
      <c r="E252" s="9">
        <v>30</v>
      </c>
      <c r="F252" s="9">
        <v>1.34299482776181</v>
      </c>
    </row>
    <row r="253" spans="1:6">
      <c r="A253" s="9" t="str">
        <f t="shared" si="3"/>
        <v>C40–C41MaleMaori</v>
      </c>
      <c r="B253" s="9" t="s">
        <v>168</v>
      </c>
      <c r="C253" s="9" t="s">
        <v>1</v>
      </c>
      <c r="D253" s="9" t="s">
        <v>84</v>
      </c>
      <c r="E253" s="9">
        <v>4</v>
      </c>
      <c r="F253" s="9">
        <v>1.12867944114567</v>
      </c>
    </row>
    <row r="254" spans="1:6">
      <c r="A254" s="9" t="str">
        <f t="shared" si="3"/>
        <v>C40–C41MaleNon-Maori</v>
      </c>
      <c r="B254" s="9" t="s">
        <v>168</v>
      </c>
      <c r="C254" s="9" t="s">
        <v>1</v>
      </c>
      <c r="D254" s="9" t="s">
        <v>85</v>
      </c>
      <c r="E254" s="9">
        <v>26</v>
      </c>
      <c r="F254" s="9">
        <v>1.3856114090865199</v>
      </c>
    </row>
    <row r="255" spans="1:6">
      <c r="A255" s="9" t="str">
        <f t="shared" si="3"/>
        <v>C43AllSexAllEth</v>
      </c>
      <c r="B255" s="9" t="s">
        <v>116</v>
      </c>
      <c r="C255" s="9" t="s">
        <v>4</v>
      </c>
      <c r="D255" s="9" t="s">
        <v>32</v>
      </c>
      <c r="E255" s="9">
        <v>2366</v>
      </c>
      <c r="F255" s="9">
        <v>37.316395712855503</v>
      </c>
    </row>
    <row r="256" spans="1:6">
      <c r="A256" s="9" t="str">
        <f t="shared" si="3"/>
        <v>C43AllSexMaori</v>
      </c>
      <c r="B256" s="9" t="s">
        <v>116</v>
      </c>
      <c r="C256" s="9" t="s">
        <v>4</v>
      </c>
      <c r="D256" s="9" t="s">
        <v>84</v>
      </c>
      <c r="E256" s="9">
        <v>42</v>
      </c>
      <c r="F256" s="9">
        <v>7.2990857824315496</v>
      </c>
    </row>
    <row r="257" spans="1:6">
      <c r="A257" s="9" t="str">
        <f t="shared" si="3"/>
        <v>C43AllSexNon-Maori</v>
      </c>
      <c r="B257" s="9" t="s">
        <v>116</v>
      </c>
      <c r="C257" s="9" t="s">
        <v>4</v>
      </c>
      <c r="D257" s="9" t="s">
        <v>85</v>
      </c>
      <c r="E257" s="9">
        <v>2324</v>
      </c>
      <c r="F257" s="9">
        <v>40.464668763995903</v>
      </c>
    </row>
    <row r="258" spans="1:6">
      <c r="A258" s="9" t="str">
        <f t="shared" si="3"/>
        <v>C43FemaleAllEth</v>
      </c>
      <c r="B258" s="9" t="s">
        <v>116</v>
      </c>
      <c r="C258" s="9" t="s">
        <v>0</v>
      </c>
      <c r="D258" s="9" t="s">
        <v>32</v>
      </c>
      <c r="E258" s="9">
        <v>1140</v>
      </c>
      <c r="F258" s="9">
        <v>35.828829932882897</v>
      </c>
    </row>
    <row r="259" spans="1:6">
      <c r="A259" s="9" t="str">
        <f t="shared" si="3"/>
        <v>C43FemaleMaori</v>
      </c>
      <c r="B259" s="9" t="s">
        <v>116</v>
      </c>
      <c r="C259" s="9" t="s">
        <v>0</v>
      </c>
      <c r="D259" s="9" t="s">
        <v>84</v>
      </c>
      <c r="E259" s="9">
        <v>26</v>
      </c>
      <c r="F259" s="9">
        <v>8.4393851202701207</v>
      </c>
    </row>
    <row r="260" spans="1:6">
      <c r="A260" s="9" t="str">
        <f t="shared" ref="A260:A323" si="4">B260&amp;C260&amp;D260</f>
        <v>C43FemaleNon-Maori</v>
      </c>
      <c r="B260" s="9" t="s">
        <v>116</v>
      </c>
      <c r="C260" s="9" t="s">
        <v>0</v>
      </c>
      <c r="D260" s="9" t="s">
        <v>85</v>
      </c>
      <c r="E260" s="9">
        <v>1114</v>
      </c>
      <c r="F260" s="9">
        <v>39.043734052086101</v>
      </c>
    </row>
    <row r="261" spans="1:6">
      <c r="A261" s="9" t="str">
        <f t="shared" si="4"/>
        <v>C43MaleAllEth</v>
      </c>
      <c r="B261" s="9" t="s">
        <v>116</v>
      </c>
      <c r="C261" s="9" t="s">
        <v>1</v>
      </c>
      <c r="D261" s="9" t="s">
        <v>32</v>
      </c>
      <c r="E261" s="9">
        <v>1226</v>
      </c>
      <c r="F261" s="9">
        <v>39.390021742767999</v>
      </c>
    </row>
    <row r="262" spans="1:6">
      <c r="A262" s="9" t="str">
        <f t="shared" si="4"/>
        <v>C43MaleMaori</v>
      </c>
      <c r="B262" s="9" t="s">
        <v>116</v>
      </c>
      <c r="C262" s="9" t="s">
        <v>1</v>
      </c>
      <c r="D262" s="9" t="s">
        <v>84</v>
      </c>
      <c r="E262" s="9">
        <v>16</v>
      </c>
      <c r="F262" s="9">
        <v>6.12287472360702</v>
      </c>
    </row>
    <row r="263" spans="1:6">
      <c r="A263" s="9" t="str">
        <f t="shared" si="4"/>
        <v>C43MaleNon-Maori</v>
      </c>
      <c r="B263" s="9" t="s">
        <v>116</v>
      </c>
      <c r="C263" s="9" t="s">
        <v>1</v>
      </c>
      <c r="D263" s="9" t="s">
        <v>85</v>
      </c>
      <c r="E263" s="9">
        <v>1210</v>
      </c>
      <c r="F263" s="9">
        <v>42.492415098267003</v>
      </c>
    </row>
    <row r="264" spans="1:6">
      <c r="A264" s="9" t="str">
        <f t="shared" si="4"/>
        <v>C44AllSexAllEth</v>
      </c>
      <c r="B264" s="9" t="s">
        <v>170</v>
      </c>
      <c r="C264" s="9" t="s">
        <v>4</v>
      </c>
      <c r="D264" s="9" t="s">
        <v>32</v>
      </c>
      <c r="E264" s="9">
        <v>164</v>
      </c>
      <c r="F264" s="9">
        <v>2.1330813189222</v>
      </c>
    </row>
    <row r="265" spans="1:6">
      <c r="A265" s="9" t="str">
        <f t="shared" si="4"/>
        <v>C44AllSexMaori</v>
      </c>
      <c r="B265" s="9" t="s">
        <v>170</v>
      </c>
      <c r="C265" s="9" t="s">
        <v>4</v>
      </c>
      <c r="D265" s="9" t="s">
        <v>84</v>
      </c>
      <c r="E265" s="9">
        <v>3</v>
      </c>
      <c r="F265" s="9">
        <v>0.59195969708916396</v>
      </c>
    </row>
    <row r="266" spans="1:6">
      <c r="A266" s="9" t="str">
        <f t="shared" si="4"/>
        <v>C44AllSexNon-Maori</v>
      </c>
      <c r="B266" s="9" t="s">
        <v>170</v>
      </c>
      <c r="C266" s="9" t="s">
        <v>4</v>
      </c>
      <c r="D266" s="9" t="s">
        <v>85</v>
      </c>
      <c r="E266" s="9">
        <v>161</v>
      </c>
      <c r="F266" s="9">
        <v>2.2494609454574199</v>
      </c>
    </row>
    <row r="267" spans="1:6">
      <c r="A267" s="9" t="str">
        <f t="shared" si="4"/>
        <v>C44FemaleAllEth</v>
      </c>
      <c r="B267" s="9" t="s">
        <v>170</v>
      </c>
      <c r="C267" s="9" t="s">
        <v>0</v>
      </c>
      <c r="D267" s="9" t="s">
        <v>32</v>
      </c>
      <c r="E267" s="9">
        <v>58</v>
      </c>
      <c r="F267" s="9">
        <v>1.47292375427698</v>
      </c>
    </row>
    <row r="268" spans="1:6">
      <c r="A268" s="9" t="str">
        <f t="shared" si="4"/>
        <v>C44FemaleMaori</v>
      </c>
      <c r="B268" s="9" t="s">
        <v>170</v>
      </c>
      <c r="C268" s="9" t="s">
        <v>0</v>
      </c>
      <c r="D268" s="9" t="s">
        <v>84</v>
      </c>
      <c r="E268" s="9">
        <v>2</v>
      </c>
      <c r="F268" s="9">
        <v>0.70743556370969096</v>
      </c>
    </row>
    <row r="269" spans="1:6">
      <c r="A269" s="9" t="str">
        <f t="shared" si="4"/>
        <v>C44FemaleNon-Maori</v>
      </c>
      <c r="B269" s="9" t="s">
        <v>170</v>
      </c>
      <c r="C269" s="9" t="s">
        <v>0</v>
      </c>
      <c r="D269" s="9" t="s">
        <v>85</v>
      </c>
      <c r="E269" s="9">
        <v>56</v>
      </c>
      <c r="F269" s="9">
        <v>1.5479830163678601</v>
      </c>
    </row>
    <row r="270" spans="1:6">
      <c r="A270" s="9" t="str">
        <f t="shared" si="4"/>
        <v>C44MaleAllEth</v>
      </c>
      <c r="B270" s="9" t="s">
        <v>170</v>
      </c>
      <c r="C270" s="9" t="s">
        <v>1</v>
      </c>
      <c r="D270" s="9" t="s">
        <v>32</v>
      </c>
      <c r="E270" s="9">
        <v>106</v>
      </c>
      <c r="F270" s="9">
        <v>2.9958275805285601</v>
      </c>
    </row>
    <row r="271" spans="1:6">
      <c r="A271" s="9" t="str">
        <f t="shared" si="4"/>
        <v>C44MaleMaori</v>
      </c>
      <c r="B271" s="9" t="s">
        <v>170</v>
      </c>
      <c r="C271" s="9" t="s">
        <v>1</v>
      </c>
      <c r="D271" s="9" t="s">
        <v>84</v>
      </c>
      <c r="E271" s="9">
        <v>1</v>
      </c>
      <c r="F271" s="9">
        <v>0.46121645093945701</v>
      </c>
    </row>
    <row r="272" spans="1:6">
      <c r="A272" s="9" t="str">
        <f t="shared" si="4"/>
        <v>C44MaleNon-Maori</v>
      </c>
      <c r="B272" s="9" t="s">
        <v>170</v>
      </c>
      <c r="C272" s="9" t="s">
        <v>1</v>
      </c>
      <c r="D272" s="9" t="s">
        <v>85</v>
      </c>
      <c r="E272" s="9">
        <v>105</v>
      </c>
      <c r="F272" s="9">
        <v>3.1551464190709102</v>
      </c>
    </row>
    <row r="273" spans="1:6">
      <c r="A273" s="9" t="str">
        <f t="shared" si="4"/>
        <v>C45AllSexAllEth</v>
      </c>
      <c r="B273" s="9" t="s">
        <v>172</v>
      </c>
      <c r="C273" s="9" t="s">
        <v>4</v>
      </c>
      <c r="D273" s="9" t="s">
        <v>32</v>
      </c>
      <c r="E273" s="9">
        <v>108</v>
      </c>
      <c r="F273" s="9">
        <v>1.5027255233569401</v>
      </c>
    </row>
    <row r="274" spans="1:6">
      <c r="A274" s="9" t="str">
        <f t="shared" si="4"/>
        <v>C45AllSexMaori</v>
      </c>
      <c r="B274" s="9" t="s">
        <v>172</v>
      </c>
      <c r="C274" s="9" t="s">
        <v>4</v>
      </c>
      <c r="D274" s="9" t="s">
        <v>84</v>
      </c>
      <c r="E274" s="9">
        <v>3</v>
      </c>
      <c r="F274" s="9">
        <v>0.53594299055046601</v>
      </c>
    </row>
    <row r="275" spans="1:6">
      <c r="A275" s="9" t="str">
        <f t="shared" si="4"/>
        <v>C45AllSexNon-Maori</v>
      </c>
      <c r="B275" s="9" t="s">
        <v>172</v>
      </c>
      <c r="C275" s="9" t="s">
        <v>4</v>
      </c>
      <c r="D275" s="9" t="s">
        <v>85</v>
      </c>
      <c r="E275" s="9">
        <v>105</v>
      </c>
      <c r="F275" s="9">
        <v>1.56970385584088</v>
      </c>
    </row>
    <row r="276" spans="1:6">
      <c r="A276" s="9" t="str">
        <f t="shared" si="4"/>
        <v>C45FemaleAllEth</v>
      </c>
      <c r="B276" s="9" t="s">
        <v>172</v>
      </c>
      <c r="C276" s="9" t="s">
        <v>0</v>
      </c>
      <c r="D276" s="9" t="s">
        <v>32</v>
      </c>
      <c r="E276" s="9">
        <v>26</v>
      </c>
      <c r="F276" s="9">
        <v>0.73397285203130602</v>
      </c>
    </row>
    <row r="277" spans="1:6">
      <c r="A277" s="9" t="str">
        <f t="shared" si="4"/>
        <v>C45FemaleMaori</v>
      </c>
      <c r="B277" s="9" t="s">
        <v>172</v>
      </c>
      <c r="C277" s="9" t="s">
        <v>0</v>
      </c>
      <c r="D277" s="9" t="s">
        <v>84</v>
      </c>
      <c r="E277" s="9">
        <v>2</v>
      </c>
      <c r="F277" s="9">
        <v>0.64162316216386395</v>
      </c>
    </row>
    <row r="278" spans="1:6">
      <c r="A278" s="9" t="str">
        <f t="shared" si="4"/>
        <v>C45FemaleNon-Maori</v>
      </c>
      <c r="B278" s="9" t="s">
        <v>172</v>
      </c>
      <c r="C278" s="9" t="s">
        <v>0</v>
      </c>
      <c r="D278" s="9" t="s">
        <v>85</v>
      </c>
      <c r="E278" s="9">
        <v>24</v>
      </c>
      <c r="F278" s="9">
        <v>0.73571378524113196</v>
      </c>
    </row>
    <row r="279" spans="1:6">
      <c r="A279" s="9" t="str">
        <f t="shared" si="4"/>
        <v>C45MaleAllEth</v>
      </c>
      <c r="B279" s="9" t="s">
        <v>172</v>
      </c>
      <c r="C279" s="9" t="s">
        <v>1</v>
      </c>
      <c r="D279" s="9" t="s">
        <v>32</v>
      </c>
      <c r="E279" s="9">
        <v>82</v>
      </c>
      <c r="F279" s="9">
        <v>2.4098691002655301</v>
      </c>
    </row>
    <row r="280" spans="1:6">
      <c r="A280" s="9" t="str">
        <f t="shared" si="4"/>
        <v>C45MaleMaori</v>
      </c>
      <c r="B280" s="9" t="s">
        <v>172</v>
      </c>
      <c r="C280" s="9" t="s">
        <v>1</v>
      </c>
      <c r="D280" s="9" t="s">
        <v>84</v>
      </c>
      <c r="E280" s="9">
        <v>1</v>
      </c>
      <c r="F280" s="9">
        <v>0.415002019635344</v>
      </c>
    </row>
    <row r="281" spans="1:6">
      <c r="A281" s="9" t="str">
        <f t="shared" si="4"/>
        <v>C45MaleNon-Maori</v>
      </c>
      <c r="B281" s="9" t="s">
        <v>172</v>
      </c>
      <c r="C281" s="9" t="s">
        <v>1</v>
      </c>
      <c r="D281" s="9" t="s">
        <v>85</v>
      </c>
      <c r="E281" s="9">
        <v>81</v>
      </c>
      <c r="F281" s="9">
        <v>2.54393368498339</v>
      </c>
    </row>
    <row r="282" spans="1:6">
      <c r="A282" s="9" t="str">
        <f t="shared" si="4"/>
        <v>C46AllSexAllEth</v>
      </c>
      <c r="B282" s="9" t="s">
        <v>174</v>
      </c>
      <c r="C282" s="9" t="s">
        <v>4</v>
      </c>
      <c r="D282" s="9" t="s">
        <v>32</v>
      </c>
      <c r="E282" s="9">
        <v>6</v>
      </c>
      <c r="F282" s="9">
        <v>0.111403597430404</v>
      </c>
    </row>
    <row r="283" spans="1:6">
      <c r="A283" s="9" t="str">
        <f t="shared" si="4"/>
        <v>C46AllSexMaori</v>
      </c>
      <c r="B283" s="9" t="s">
        <v>174</v>
      </c>
      <c r="C283" s="9" t="s">
        <v>4</v>
      </c>
      <c r="D283" s="9" t="s">
        <v>84</v>
      </c>
    </row>
    <row r="284" spans="1:6">
      <c r="A284" s="9" t="str">
        <f t="shared" si="4"/>
        <v>C46AllSexNon-Maori</v>
      </c>
      <c r="B284" s="9" t="s">
        <v>174</v>
      </c>
      <c r="C284" s="9" t="s">
        <v>4</v>
      </c>
      <c r="D284" s="9" t="s">
        <v>85</v>
      </c>
      <c r="E284" s="9">
        <v>6</v>
      </c>
      <c r="F284" s="9">
        <v>0.12652607778387001</v>
      </c>
    </row>
    <row r="285" spans="1:6">
      <c r="A285" s="9" t="str">
        <f t="shared" si="4"/>
        <v>C46FemaleAllEth</v>
      </c>
      <c r="B285" s="9" t="s">
        <v>174</v>
      </c>
      <c r="C285" s="9" t="s">
        <v>0</v>
      </c>
      <c r="D285" s="9" t="s">
        <v>32</v>
      </c>
    </row>
    <row r="286" spans="1:6">
      <c r="A286" s="9" t="str">
        <f t="shared" si="4"/>
        <v>C46FemaleMaori</v>
      </c>
      <c r="B286" s="9" t="s">
        <v>174</v>
      </c>
      <c r="C286" s="9" t="s">
        <v>0</v>
      </c>
      <c r="D286" s="9" t="s">
        <v>84</v>
      </c>
    </row>
    <row r="287" spans="1:6">
      <c r="A287" s="9" t="str">
        <f t="shared" si="4"/>
        <v>C46FemaleNon-Maori</v>
      </c>
      <c r="B287" s="9" t="s">
        <v>174</v>
      </c>
      <c r="C287" s="9" t="s">
        <v>0</v>
      </c>
      <c r="D287" s="9" t="s">
        <v>85</v>
      </c>
    </row>
    <row r="288" spans="1:6">
      <c r="A288" s="9" t="str">
        <f t="shared" si="4"/>
        <v>C46MaleAllEth</v>
      </c>
      <c r="B288" s="9" t="s">
        <v>174</v>
      </c>
      <c r="C288" s="9" t="s">
        <v>1</v>
      </c>
      <c r="D288" s="9" t="s">
        <v>32</v>
      </c>
      <c r="E288" s="9">
        <v>6</v>
      </c>
      <c r="F288" s="9">
        <v>0.232439615316859</v>
      </c>
    </row>
    <row r="289" spans="1:6">
      <c r="A289" s="9" t="str">
        <f t="shared" si="4"/>
        <v>C46MaleMaori</v>
      </c>
      <c r="B289" s="9" t="s">
        <v>174</v>
      </c>
      <c r="C289" s="9" t="s">
        <v>1</v>
      </c>
      <c r="D289" s="9" t="s">
        <v>84</v>
      </c>
    </row>
    <row r="290" spans="1:6">
      <c r="A290" s="9" t="str">
        <f t="shared" si="4"/>
        <v>C46MaleNon-Maori</v>
      </c>
      <c r="B290" s="9" t="s">
        <v>174</v>
      </c>
      <c r="C290" s="9" t="s">
        <v>1</v>
      </c>
      <c r="D290" s="9" t="s">
        <v>85</v>
      </c>
      <c r="E290" s="9">
        <v>6</v>
      </c>
      <c r="F290" s="9">
        <v>0.26319768642624802</v>
      </c>
    </row>
    <row r="291" spans="1:6">
      <c r="A291" s="9" t="str">
        <f t="shared" si="4"/>
        <v>C47AllSexAllEth</v>
      </c>
      <c r="B291" s="9" t="s">
        <v>176</v>
      </c>
      <c r="C291" s="9" t="s">
        <v>4</v>
      </c>
      <c r="D291" s="9" t="s">
        <v>32</v>
      </c>
      <c r="E291" s="9">
        <v>9</v>
      </c>
      <c r="F291" s="9">
        <v>0.21568205853905101</v>
      </c>
    </row>
    <row r="292" spans="1:6">
      <c r="A292" s="9" t="str">
        <f t="shared" si="4"/>
        <v>C47AllSexMaori</v>
      </c>
      <c r="B292" s="9" t="s">
        <v>176</v>
      </c>
      <c r="C292" s="9" t="s">
        <v>4</v>
      </c>
      <c r="D292" s="9" t="s">
        <v>84</v>
      </c>
    </row>
    <row r="293" spans="1:6">
      <c r="A293" s="9" t="str">
        <f t="shared" si="4"/>
        <v>C47AllSexNon-Maori</v>
      </c>
      <c r="B293" s="9" t="s">
        <v>176</v>
      </c>
      <c r="C293" s="9" t="s">
        <v>4</v>
      </c>
      <c r="D293" s="9" t="s">
        <v>85</v>
      </c>
      <c r="E293" s="9">
        <v>9</v>
      </c>
      <c r="F293" s="9">
        <v>0.27364483446552301</v>
      </c>
    </row>
    <row r="294" spans="1:6">
      <c r="A294" s="9" t="str">
        <f t="shared" si="4"/>
        <v>C47FemaleAllEth</v>
      </c>
      <c r="B294" s="9" t="s">
        <v>176</v>
      </c>
      <c r="C294" s="9" t="s">
        <v>0</v>
      </c>
      <c r="D294" s="9" t="s">
        <v>32</v>
      </c>
      <c r="E294" s="9">
        <v>5</v>
      </c>
      <c r="F294" s="9">
        <v>0.25458865510558198</v>
      </c>
    </row>
    <row r="295" spans="1:6">
      <c r="A295" s="9" t="str">
        <f t="shared" si="4"/>
        <v>C47FemaleMaori</v>
      </c>
      <c r="B295" s="9" t="s">
        <v>176</v>
      </c>
      <c r="C295" s="9" t="s">
        <v>0</v>
      </c>
      <c r="D295" s="9" t="s">
        <v>84</v>
      </c>
    </row>
    <row r="296" spans="1:6">
      <c r="A296" s="9" t="str">
        <f t="shared" si="4"/>
        <v>C47FemaleNon-Maori</v>
      </c>
      <c r="B296" s="9" t="s">
        <v>176</v>
      </c>
      <c r="C296" s="9" t="s">
        <v>0</v>
      </c>
      <c r="D296" s="9" t="s">
        <v>85</v>
      </c>
      <c r="E296" s="9">
        <v>5</v>
      </c>
      <c r="F296" s="9">
        <v>0.32404893763860099</v>
      </c>
    </row>
    <row r="297" spans="1:6">
      <c r="A297" s="9" t="str">
        <f t="shared" si="4"/>
        <v>C47MaleAllEth</v>
      </c>
      <c r="B297" s="9" t="s">
        <v>176</v>
      </c>
      <c r="C297" s="9" t="s">
        <v>1</v>
      </c>
      <c r="D297" s="9" t="s">
        <v>32</v>
      </c>
      <c r="E297" s="9">
        <v>4</v>
      </c>
      <c r="F297" s="9">
        <v>0.17668358645078799</v>
      </c>
    </row>
    <row r="298" spans="1:6">
      <c r="A298" s="9" t="str">
        <f t="shared" si="4"/>
        <v>C47MaleMaori</v>
      </c>
      <c r="B298" s="9" t="s">
        <v>176</v>
      </c>
      <c r="C298" s="9" t="s">
        <v>1</v>
      </c>
      <c r="D298" s="9" t="s">
        <v>84</v>
      </c>
    </row>
    <row r="299" spans="1:6">
      <c r="A299" s="9" t="str">
        <f t="shared" si="4"/>
        <v>C47MaleNon-Maori</v>
      </c>
      <c r="B299" s="9" t="s">
        <v>176</v>
      </c>
      <c r="C299" s="9" t="s">
        <v>1</v>
      </c>
      <c r="D299" s="9" t="s">
        <v>85</v>
      </c>
      <c r="E299" s="9">
        <v>4</v>
      </c>
      <c r="F299" s="9">
        <v>0.22366577445484701</v>
      </c>
    </row>
    <row r="300" spans="1:6">
      <c r="A300" s="9" t="str">
        <f t="shared" si="4"/>
        <v>C48AllSexAllEth</v>
      </c>
      <c r="B300" s="9" t="s">
        <v>178</v>
      </c>
      <c r="C300" s="9" t="s">
        <v>4</v>
      </c>
      <c r="D300" s="9" t="s">
        <v>32</v>
      </c>
      <c r="E300" s="9">
        <v>30</v>
      </c>
      <c r="F300" s="9">
        <v>0.50562839032727602</v>
      </c>
    </row>
    <row r="301" spans="1:6">
      <c r="A301" s="9" t="str">
        <f t="shared" si="4"/>
        <v>C48AllSexMaori</v>
      </c>
      <c r="B301" s="9" t="s">
        <v>178</v>
      </c>
      <c r="C301" s="9" t="s">
        <v>4</v>
      </c>
      <c r="D301" s="9" t="s">
        <v>84</v>
      </c>
      <c r="E301" s="9">
        <v>6</v>
      </c>
      <c r="F301" s="9">
        <v>1.10849408974252</v>
      </c>
    </row>
    <row r="302" spans="1:6">
      <c r="A302" s="9" t="str">
        <f t="shared" si="4"/>
        <v>C48AllSexNon-Maori</v>
      </c>
      <c r="B302" s="9" t="s">
        <v>178</v>
      </c>
      <c r="C302" s="9" t="s">
        <v>4</v>
      </c>
      <c r="D302" s="9" t="s">
        <v>85</v>
      </c>
      <c r="E302" s="9">
        <v>24</v>
      </c>
      <c r="F302" s="9">
        <v>0.45265576598449198</v>
      </c>
    </row>
    <row r="303" spans="1:6">
      <c r="A303" s="9" t="str">
        <f t="shared" si="4"/>
        <v>C48FemaleAllEth</v>
      </c>
      <c r="B303" s="9" t="s">
        <v>178</v>
      </c>
      <c r="C303" s="9" t="s">
        <v>0</v>
      </c>
      <c r="D303" s="9" t="s">
        <v>32</v>
      </c>
      <c r="E303" s="9">
        <v>19</v>
      </c>
      <c r="F303" s="9">
        <v>0.58870300674269105</v>
      </c>
    </row>
    <row r="304" spans="1:6">
      <c r="A304" s="9" t="str">
        <f t="shared" si="4"/>
        <v>C48FemaleMaori</v>
      </c>
      <c r="B304" s="9" t="s">
        <v>178</v>
      </c>
      <c r="C304" s="9" t="s">
        <v>0</v>
      </c>
      <c r="D304" s="9" t="s">
        <v>84</v>
      </c>
      <c r="E304" s="9">
        <v>2</v>
      </c>
      <c r="F304" s="9">
        <v>0.81521284132841298</v>
      </c>
    </row>
    <row r="305" spans="1:6">
      <c r="A305" s="9" t="str">
        <f t="shared" si="4"/>
        <v>C48FemaleNon-Maori</v>
      </c>
      <c r="B305" s="9" t="s">
        <v>178</v>
      </c>
      <c r="C305" s="9" t="s">
        <v>0</v>
      </c>
      <c r="D305" s="9" t="s">
        <v>85</v>
      </c>
      <c r="E305" s="9">
        <v>17</v>
      </c>
      <c r="F305" s="9">
        <v>0.592853668885716</v>
      </c>
    </row>
    <row r="306" spans="1:6">
      <c r="A306" s="9" t="str">
        <f t="shared" si="4"/>
        <v>C48MaleAllEth</v>
      </c>
      <c r="B306" s="9" t="s">
        <v>178</v>
      </c>
      <c r="C306" s="9" t="s">
        <v>1</v>
      </c>
      <c r="D306" s="9" t="s">
        <v>32</v>
      </c>
      <c r="E306" s="9">
        <v>11</v>
      </c>
      <c r="F306" s="9">
        <v>0.412180830693262</v>
      </c>
    </row>
    <row r="307" spans="1:6">
      <c r="A307" s="9" t="str">
        <f t="shared" si="4"/>
        <v>C48MaleMaori</v>
      </c>
      <c r="B307" s="9" t="s">
        <v>178</v>
      </c>
      <c r="C307" s="9" t="s">
        <v>1</v>
      </c>
      <c r="D307" s="9" t="s">
        <v>84</v>
      </c>
      <c r="E307" s="9">
        <v>4</v>
      </c>
      <c r="F307" s="9">
        <v>1.44376904756672</v>
      </c>
    </row>
    <row r="308" spans="1:6">
      <c r="A308" s="9" t="str">
        <f t="shared" si="4"/>
        <v>C48MaleNon-Maori</v>
      </c>
      <c r="B308" s="9" t="s">
        <v>178</v>
      </c>
      <c r="C308" s="9" t="s">
        <v>1</v>
      </c>
      <c r="D308" s="9" t="s">
        <v>85</v>
      </c>
      <c r="E308" s="9">
        <v>7</v>
      </c>
      <c r="F308" s="9">
        <v>0.29942627305513198</v>
      </c>
    </row>
    <row r="309" spans="1:6">
      <c r="A309" s="9" t="str">
        <f t="shared" si="4"/>
        <v>C49AllSexAllEth</v>
      </c>
      <c r="B309" s="9" t="s">
        <v>180</v>
      </c>
      <c r="C309" s="9" t="s">
        <v>4</v>
      </c>
      <c r="D309" s="9" t="s">
        <v>32</v>
      </c>
      <c r="E309" s="9">
        <v>105</v>
      </c>
      <c r="F309" s="9">
        <v>1.79732656796651</v>
      </c>
    </row>
    <row r="310" spans="1:6">
      <c r="A310" s="9" t="str">
        <f t="shared" si="4"/>
        <v>C49AllSexMaori</v>
      </c>
      <c r="B310" s="9" t="s">
        <v>180</v>
      </c>
      <c r="C310" s="9" t="s">
        <v>4</v>
      </c>
      <c r="D310" s="9" t="s">
        <v>84</v>
      </c>
      <c r="E310" s="9">
        <v>8</v>
      </c>
      <c r="F310" s="9">
        <v>1.4673997459135499</v>
      </c>
    </row>
    <row r="311" spans="1:6">
      <c r="A311" s="9" t="str">
        <f t="shared" si="4"/>
        <v>C49AllSexNon-Maori</v>
      </c>
      <c r="B311" s="9" t="s">
        <v>180</v>
      </c>
      <c r="C311" s="9" t="s">
        <v>4</v>
      </c>
      <c r="D311" s="9" t="s">
        <v>85</v>
      </c>
      <c r="E311" s="9">
        <v>97</v>
      </c>
      <c r="F311" s="9">
        <v>1.89091546113898</v>
      </c>
    </row>
    <row r="312" spans="1:6">
      <c r="A312" s="9" t="str">
        <f t="shared" si="4"/>
        <v>C49FemaleAllEth</v>
      </c>
      <c r="B312" s="9" t="s">
        <v>180</v>
      </c>
      <c r="C312" s="9" t="s">
        <v>0</v>
      </c>
      <c r="D312" s="9" t="s">
        <v>32</v>
      </c>
      <c r="E312" s="9">
        <v>45</v>
      </c>
      <c r="F312" s="9">
        <v>1.59669678031476</v>
      </c>
    </row>
    <row r="313" spans="1:6">
      <c r="A313" s="9" t="str">
        <f t="shared" si="4"/>
        <v>C49FemaleMaori</v>
      </c>
      <c r="B313" s="9" t="s">
        <v>180</v>
      </c>
      <c r="C313" s="9" t="s">
        <v>0</v>
      </c>
      <c r="D313" s="9" t="s">
        <v>84</v>
      </c>
      <c r="E313" s="9">
        <v>6</v>
      </c>
      <c r="F313" s="9">
        <v>2.1036365774995698</v>
      </c>
    </row>
    <row r="314" spans="1:6">
      <c r="A314" s="9" t="str">
        <f t="shared" si="4"/>
        <v>C49FemaleNon-Maori</v>
      </c>
      <c r="B314" s="9" t="s">
        <v>180</v>
      </c>
      <c r="C314" s="9" t="s">
        <v>0</v>
      </c>
      <c r="D314" s="9" t="s">
        <v>85</v>
      </c>
      <c r="E314" s="9">
        <v>39</v>
      </c>
      <c r="F314" s="9">
        <v>1.60456983474461</v>
      </c>
    </row>
    <row r="315" spans="1:6">
      <c r="A315" s="9" t="str">
        <f t="shared" si="4"/>
        <v>C49MaleAllEth</v>
      </c>
      <c r="B315" s="9" t="s">
        <v>180</v>
      </c>
      <c r="C315" s="9" t="s">
        <v>1</v>
      </c>
      <c r="D315" s="9" t="s">
        <v>32</v>
      </c>
      <c r="E315" s="9">
        <v>60</v>
      </c>
      <c r="F315" s="9">
        <v>2.0569670401589901</v>
      </c>
    </row>
    <row r="316" spans="1:6">
      <c r="A316" s="9" t="str">
        <f t="shared" si="4"/>
        <v>C49MaleMaori</v>
      </c>
      <c r="B316" s="9" t="s">
        <v>180</v>
      </c>
      <c r="C316" s="9" t="s">
        <v>1</v>
      </c>
      <c r="D316" s="9" t="s">
        <v>84</v>
      </c>
      <c r="E316" s="9">
        <v>2</v>
      </c>
      <c r="F316" s="9">
        <v>0.66872112850636001</v>
      </c>
    </row>
    <row r="317" spans="1:6">
      <c r="A317" s="9" t="str">
        <f t="shared" si="4"/>
        <v>C49MaleNon-Maori</v>
      </c>
      <c r="B317" s="9" t="s">
        <v>180</v>
      </c>
      <c r="C317" s="9" t="s">
        <v>1</v>
      </c>
      <c r="D317" s="9" t="s">
        <v>85</v>
      </c>
      <c r="E317" s="9">
        <v>58</v>
      </c>
      <c r="F317" s="9">
        <v>2.23803855672876</v>
      </c>
    </row>
    <row r="318" spans="1:6">
      <c r="A318" s="9" t="str">
        <f t="shared" si="4"/>
        <v>C50AllSexAllEth</v>
      </c>
      <c r="B318" s="9" t="s">
        <v>118</v>
      </c>
      <c r="C318" s="9" t="s">
        <v>4</v>
      </c>
      <c r="D318" s="9" t="s">
        <v>32</v>
      </c>
      <c r="E318" s="9">
        <v>3046</v>
      </c>
      <c r="F318" s="9">
        <v>49.6501474468906</v>
      </c>
    </row>
    <row r="319" spans="1:6">
      <c r="A319" s="9" t="str">
        <f t="shared" si="4"/>
        <v>C50AllSexMaori</v>
      </c>
      <c r="B319" s="9" t="s">
        <v>118</v>
      </c>
      <c r="C319" s="9" t="s">
        <v>4</v>
      </c>
      <c r="D319" s="9" t="s">
        <v>84</v>
      </c>
      <c r="E319" s="9">
        <v>382</v>
      </c>
      <c r="F319" s="9">
        <v>67.707699761657494</v>
      </c>
    </row>
    <row r="320" spans="1:6">
      <c r="A320" s="9" t="str">
        <f t="shared" si="4"/>
        <v>C50AllSexNon-Maori</v>
      </c>
      <c r="B320" s="9" t="s">
        <v>118</v>
      </c>
      <c r="C320" s="9" t="s">
        <v>4</v>
      </c>
      <c r="D320" s="9" t="s">
        <v>85</v>
      </c>
      <c r="E320" s="9">
        <v>2664</v>
      </c>
      <c r="F320" s="9">
        <v>47.945507315751499</v>
      </c>
    </row>
    <row r="321" spans="1:6">
      <c r="A321" s="9" t="str">
        <f t="shared" si="4"/>
        <v>C50FemaleAllEth</v>
      </c>
      <c r="B321" s="9" t="s">
        <v>118</v>
      </c>
      <c r="C321" s="9" t="s">
        <v>0</v>
      </c>
      <c r="D321" s="9" t="s">
        <v>32</v>
      </c>
      <c r="E321" s="9">
        <v>3020</v>
      </c>
      <c r="F321" s="9">
        <v>94.405175951292193</v>
      </c>
    </row>
    <row r="322" spans="1:6">
      <c r="A322" s="9" t="str">
        <f t="shared" si="4"/>
        <v>C50FemaleMaori</v>
      </c>
      <c r="B322" s="9" t="s">
        <v>118</v>
      </c>
      <c r="C322" s="9" t="s">
        <v>0</v>
      </c>
      <c r="D322" s="9" t="s">
        <v>84</v>
      </c>
      <c r="E322" s="9">
        <v>381</v>
      </c>
      <c r="F322" s="9">
        <v>125.39642011842599</v>
      </c>
    </row>
    <row r="323" spans="1:6">
      <c r="A323" s="9" t="str">
        <f t="shared" si="4"/>
        <v>C50FemaleNon-Maori</v>
      </c>
      <c r="B323" s="9" t="s">
        <v>118</v>
      </c>
      <c r="C323" s="9" t="s">
        <v>0</v>
      </c>
      <c r="D323" s="9" t="s">
        <v>85</v>
      </c>
      <c r="E323" s="9">
        <v>2639</v>
      </c>
      <c r="F323" s="9">
        <v>91.382036641031803</v>
      </c>
    </row>
    <row r="324" spans="1:6">
      <c r="A324" s="9" t="str">
        <f t="shared" ref="A324:A387" si="5">B324&amp;C324&amp;D324</f>
        <v>C50MaleAllEth</v>
      </c>
      <c r="B324" s="9" t="s">
        <v>118</v>
      </c>
      <c r="C324" s="9" t="s">
        <v>1</v>
      </c>
      <c r="D324" s="9" t="s">
        <v>32</v>
      </c>
      <c r="E324" s="9">
        <v>26</v>
      </c>
      <c r="F324" s="9">
        <v>0.80492782559937404</v>
      </c>
    </row>
    <row r="325" spans="1:6">
      <c r="A325" s="9" t="str">
        <f t="shared" si="5"/>
        <v>C50MaleMaori</v>
      </c>
      <c r="B325" s="9" t="s">
        <v>118</v>
      </c>
      <c r="C325" s="9" t="s">
        <v>1</v>
      </c>
      <c r="D325" s="9" t="s">
        <v>84</v>
      </c>
      <c r="E325" s="9">
        <v>1</v>
      </c>
      <c r="F325" s="9">
        <v>0.415002019635344</v>
      </c>
    </row>
    <row r="326" spans="1:6">
      <c r="A326" s="9" t="str">
        <f t="shared" si="5"/>
        <v>C50MaleNon-Maori</v>
      </c>
      <c r="B326" s="9" t="s">
        <v>118</v>
      </c>
      <c r="C326" s="9" t="s">
        <v>1</v>
      </c>
      <c r="D326" s="9" t="s">
        <v>85</v>
      </c>
      <c r="E326" s="9">
        <v>25</v>
      </c>
      <c r="F326" s="9">
        <v>0.84189936684376199</v>
      </c>
    </row>
    <row r="327" spans="1:6">
      <c r="A327" s="9" t="str">
        <f t="shared" si="5"/>
        <v>C51AllSexAllEth</v>
      </c>
      <c r="B327" s="9" t="s">
        <v>182</v>
      </c>
      <c r="C327" s="9" t="s">
        <v>4</v>
      </c>
      <c r="D327" s="9" t="s">
        <v>32</v>
      </c>
      <c r="E327" s="9" t="s">
        <v>271</v>
      </c>
      <c r="F327" s="9" t="s">
        <v>271</v>
      </c>
    </row>
    <row r="328" spans="1:6">
      <c r="A328" s="9" t="str">
        <f t="shared" si="5"/>
        <v>C51AllSexMaori</v>
      </c>
      <c r="B328" s="9" t="s">
        <v>182</v>
      </c>
      <c r="C328" s="9" t="s">
        <v>4</v>
      </c>
      <c r="D328" s="9" t="s">
        <v>84</v>
      </c>
      <c r="E328" s="9" t="s">
        <v>271</v>
      </c>
      <c r="F328" s="9" t="s">
        <v>271</v>
      </c>
    </row>
    <row r="329" spans="1:6">
      <c r="A329" s="9" t="str">
        <f t="shared" si="5"/>
        <v>C51AllSexNon-Maori</v>
      </c>
      <c r="B329" s="9" t="s">
        <v>182</v>
      </c>
      <c r="C329" s="9" t="s">
        <v>4</v>
      </c>
      <c r="D329" s="9" t="s">
        <v>85</v>
      </c>
      <c r="E329" s="9" t="s">
        <v>271</v>
      </c>
      <c r="F329" s="9" t="s">
        <v>271</v>
      </c>
    </row>
    <row r="330" spans="1:6">
      <c r="A330" s="9" t="str">
        <f t="shared" si="5"/>
        <v>C51FemaleAllEth</v>
      </c>
      <c r="B330" s="9" t="s">
        <v>182</v>
      </c>
      <c r="C330" s="9" t="s">
        <v>0</v>
      </c>
      <c r="D330" s="9" t="s">
        <v>32</v>
      </c>
      <c r="E330" s="9">
        <v>56</v>
      </c>
      <c r="F330" s="9">
        <v>1.4568742072962999</v>
      </c>
    </row>
    <row r="331" spans="1:6">
      <c r="A331" s="9" t="str">
        <f t="shared" si="5"/>
        <v>C51FemaleMaori</v>
      </c>
      <c r="B331" s="9" t="s">
        <v>182</v>
      </c>
      <c r="C331" s="9" t="s">
        <v>0</v>
      </c>
      <c r="D331" s="9" t="s">
        <v>84</v>
      </c>
      <c r="E331" s="9">
        <v>7</v>
      </c>
      <c r="F331" s="9">
        <v>2.3285252827492799</v>
      </c>
    </row>
    <row r="332" spans="1:6">
      <c r="A332" s="9" t="str">
        <f t="shared" si="5"/>
        <v>C51FemaleNon-Maori</v>
      </c>
      <c r="B332" s="9" t="s">
        <v>182</v>
      </c>
      <c r="C332" s="9" t="s">
        <v>0</v>
      </c>
      <c r="D332" s="9" t="s">
        <v>85</v>
      </c>
      <c r="E332" s="9">
        <v>49</v>
      </c>
      <c r="F332" s="9">
        <v>1.36197191118098</v>
      </c>
    </row>
    <row r="333" spans="1:6">
      <c r="A333" s="9" t="str">
        <f t="shared" si="5"/>
        <v>C51MaleAllEth</v>
      </c>
      <c r="B333" s="9" t="s">
        <v>182</v>
      </c>
      <c r="C333" s="9" t="s">
        <v>1</v>
      </c>
      <c r="D333" s="9" t="s">
        <v>32</v>
      </c>
      <c r="E333" s="9" t="s">
        <v>271</v>
      </c>
      <c r="F333" s="9" t="s">
        <v>271</v>
      </c>
    </row>
    <row r="334" spans="1:6">
      <c r="A334" s="9" t="str">
        <f t="shared" si="5"/>
        <v>C51MaleMaori</v>
      </c>
      <c r="B334" s="9" t="s">
        <v>182</v>
      </c>
      <c r="C334" s="9" t="s">
        <v>1</v>
      </c>
      <c r="D334" s="9" t="s">
        <v>84</v>
      </c>
      <c r="E334" s="9" t="s">
        <v>271</v>
      </c>
      <c r="F334" s="9" t="s">
        <v>271</v>
      </c>
    </row>
    <row r="335" spans="1:6">
      <c r="A335" s="9" t="str">
        <f t="shared" si="5"/>
        <v>C51MaleNon-Maori</v>
      </c>
      <c r="B335" s="9" t="s">
        <v>182</v>
      </c>
      <c r="C335" s="9" t="s">
        <v>1</v>
      </c>
      <c r="D335" s="9" t="s">
        <v>85</v>
      </c>
      <c r="E335" s="9" t="s">
        <v>271</v>
      </c>
      <c r="F335" s="9" t="s">
        <v>271</v>
      </c>
    </row>
    <row r="336" spans="1:6">
      <c r="A336" s="9" t="str">
        <f t="shared" si="5"/>
        <v>C52AllSexAllEth</v>
      </c>
      <c r="B336" s="9" t="s">
        <v>184</v>
      </c>
      <c r="C336" s="9" t="s">
        <v>4</v>
      </c>
      <c r="D336" s="9" t="s">
        <v>32</v>
      </c>
      <c r="E336" s="9" t="s">
        <v>271</v>
      </c>
      <c r="F336" s="9" t="s">
        <v>271</v>
      </c>
    </row>
    <row r="337" spans="1:6">
      <c r="A337" s="9" t="str">
        <f t="shared" si="5"/>
        <v>C52AllSexMaori</v>
      </c>
      <c r="B337" s="9" t="s">
        <v>184</v>
      </c>
      <c r="C337" s="9" t="s">
        <v>4</v>
      </c>
      <c r="D337" s="9" t="s">
        <v>84</v>
      </c>
      <c r="E337" s="9" t="s">
        <v>271</v>
      </c>
      <c r="F337" s="9" t="s">
        <v>271</v>
      </c>
    </row>
    <row r="338" spans="1:6">
      <c r="A338" s="9" t="str">
        <f t="shared" si="5"/>
        <v>C52AllSexNon-Maori</v>
      </c>
      <c r="B338" s="9" t="s">
        <v>184</v>
      </c>
      <c r="C338" s="9" t="s">
        <v>4</v>
      </c>
      <c r="D338" s="9" t="s">
        <v>85</v>
      </c>
      <c r="E338" s="9" t="s">
        <v>271</v>
      </c>
      <c r="F338" s="9" t="s">
        <v>271</v>
      </c>
    </row>
    <row r="339" spans="1:6">
      <c r="A339" s="9" t="str">
        <f t="shared" si="5"/>
        <v>C52FemaleAllEth</v>
      </c>
      <c r="B339" s="9" t="s">
        <v>184</v>
      </c>
      <c r="C339" s="9" t="s">
        <v>0</v>
      </c>
      <c r="D339" s="9" t="s">
        <v>32</v>
      </c>
      <c r="E339" s="9">
        <v>23</v>
      </c>
      <c r="F339" s="9">
        <v>0.71793251945180403</v>
      </c>
    </row>
    <row r="340" spans="1:6">
      <c r="A340" s="9" t="str">
        <f t="shared" si="5"/>
        <v>C52FemaleMaori</v>
      </c>
      <c r="B340" s="9" t="s">
        <v>184</v>
      </c>
      <c r="C340" s="9" t="s">
        <v>0</v>
      </c>
      <c r="D340" s="9" t="s">
        <v>84</v>
      </c>
      <c r="E340" s="9">
        <v>6</v>
      </c>
      <c r="F340" s="9">
        <v>1.9235185957068901</v>
      </c>
    </row>
    <row r="341" spans="1:6">
      <c r="A341" s="9" t="str">
        <f t="shared" si="5"/>
        <v>C52FemaleNon-Maori</v>
      </c>
      <c r="B341" s="9" t="s">
        <v>184</v>
      </c>
      <c r="C341" s="9" t="s">
        <v>0</v>
      </c>
      <c r="D341" s="9" t="s">
        <v>85</v>
      </c>
      <c r="E341" s="9">
        <v>17</v>
      </c>
      <c r="F341" s="9">
        <v>0.561008280089491</v>
      </c>
    </row>
    <row r="342" spans="1:6">
      <c r="A342" s="9" t="str">
        <f t="shared" si="5"/>
        <v>C52MaleAllEth</v>
      </c>
      <c r="B342" s="9" t="s">
        <v>184</v>
      </c>
      <c r="C342" s="9" t="s">
        <v>1</v>
      </c>
      <c r="D342" s="9" t="s">
        <v>32</v>
      </c>
      <c r="E342" s="9" t="s">
        <v>271</v>
      </c>
      <c r="F342" s="9" t="s">
        <v>271</v>
      </c>
    </row>
    <row r="343" spans="1:6">
      <c r="A343" s="9" t="str">
        <f t="shared" si="5"/>
        <v>C52MaleMaori</v>
      </c>
      <c r="B343" s="9" t="s">
        <v>184</v>
      </c>
      <c r="C343" s="9" t="s">
        <v>1</v>
      </c>
      <c r="D343" s="9" t="s">
        <v>84</v>
      </c>
      <c r="E343" s="9" t="s">
        <v>271</v>
      </c>
      <c r="F343" s="9" t="s">
        <v>271</v>
      </c>
    </row>
    <row r="344" spans="1:6">
      <c r="A344" s="9" t="str">
        <f t="shared" si="5"/>
        <v>C52MaleNon-Maori</v>
      </c>
      <c r="B344" s="9" t="s">
        <v>184</v>
      </c>
      <c r="C344" s="9" t="s">
        <v>1</v>
      </c>
      <c r="D344" s="9" t="s">
        <v>85</v>
      </c>
      <c r="E344" s="9" t="s">
        <v>271</v>
      </c>
      <c r="F344" s="9" t="s">
        <v>271</v>
      </c>
    </row>
    <row r="345" spans="1:6">
      <c r="A345" s="9" t="str">
        <f t="shared" si="5"/>
        <v>C53AllSexAllEth</v>
      </c>
      <c r="B345" s="9" t="s">
        <v>186</v>
      </c>
      <c r="C345" s="9" t="s">
        <v>4</v>
      </c>
      <c r="D345" s="9" t="s">
        <v>32</v>
      </c>
      <c r="E345" s="9" t="s">
        <v>271</v>
      </c>
      <c r="F345" s="9" t="s">
        <v>271</v>
      </c>
    </row>
    <row r="346" spans="1:6">
      <c r="A346" s="9" t="str">
        <f t="shared" si="5"/>
        <v>C53AllSexMaori</v>
      </c>
      <c r="B346" s="9" t="s">
        <v>186</v>
      </c>
      <c r="C346" s="9" t="s">
        <v>4</v>
      </c>
      <c r="D346" s="9" t="s">
        <v>84</v>
      </c>
      <c r="E346" s="9" t="s">
        <v>271</v>
      </c>
      <c r="F346" s="9" t="s">
        <v>271</v>
      </c>
    </row>
    <row r="347" spans="1:6">
      <c r="A347" s="9" t="str">
        <f t="shared" si="5"/>
        <v>C53AllSexNon-Maori</v>
      </c>
      <c r="B347" s="9" t="s">
        <v>186</v>
      </c>
      <c r="C347" s="9" t="s">
        <v>4</v>
      </c>
      <c r="D347" s="9" t="s">
        <v>85</v>
      </c>
      <c r="E347" s="9" t="s">
        <v>271</v>
      </c>
      <c r="F347" s="9" t="s">
        <v>271</v>
      </c>
    </row>
    <row r="348" spans="1:6">
      <c r="A348" s="9" t="str">
        <f t="shared" si="5"/>
        <v>C53FemaleAllEth</v>
      </c>
      <c r="B348" s="9" t="s">
        <v>186</v>
      </c>
      <c r="C348" s="9" t="s">
        <v>0</v>
      </c>
      <c r="D348" s="9" t="s">
        <v>32</v>
      </c>
      <c r="E348" s="9">
        <v>158</v>
      </c>
      <c r="F348" s="9">
        <v>6.3063453422466402</v>
      </c>
    </row>
    <row r="349" spans="1:6">
      <c r="A349" s="9" t="str">
        <f t="shared" si="5"/>
        <v>C53FemaleMaori</v>
      </c>
      <c r="B349" s="9" t="s">
        <v>186</v>
      </c>
      <c r="C349" s="9" t="s">
        <v>0</v>
      </c>
      <c r="D349" s="9" t="s">
        <v>84</v>
      </c>
      <c r="E349" s="9">
        <v>39</v>
      </c>
      <c r="F349" s="9">
        <v>12.6821637795704</v>
      </c>
    </row>
    <row r="350" spans="1:6">
      <c r="A350" s="9" t="str">
        <f t="shared" si="5"/>
        <v>C53FemaleNon-Maori</v>
      </c>
      <c r="B350" s="9" t="s">
        <v>186</v>
      </c>
      <c r="C350" s="9" t="s">
        <v>0</v>
      </c>
      <c r="D350" s="9" t="s">
        <v>85</v>
      </c>
      <c r="E350" s="9">
        <v>119</v>
      </c>
      <c r="F350" s="9">
        <v>5.5680957790481296</v>
      </c>
    </row>
    <row r="351" spans="1:6">
      <c r="A351" s="9" t="str">
        <f t="shared" si="5"/>
        <v>C53MaleAllEth</v>
      </c>
      <c r="B351" s="9" t="s">
        <v>186</v>
      </c>
      <c r="C351" s="9" t="s">
        <v>1</v>
      </c>
      <c r="D351" s="9" t="s">
        <v>32</v>
      </c>
      <c r="E351" s="9" t="s">
        <v>271</v>
      </c>
      <c r="F351" s="9" t="s">
        <v>271</v>
      </c>
    </row>
    <row r="352" spans="1:6">
      <c r="A352" s="9" t="str">
        <f t="shared" si="5"/>
        <v>C53MaleMaori</v>
      </c>
      <c r="B352" s="9" t="s">
        <v>186</v>
      </c>
      <c r="C352" s="9" t="s">
        <v>1</v>
      </c>
      <c r="D352" s="9" t="s">
        <v>84</v>
      </c>
      <c r="E352" s="9" t="s">
        <v>271</v>
      </c>
      <c r="F352" s="9" t="s">
        <v>271</v>
      </c>
    </row>
    <row r="353" spans="1:6">
      <c r="A353" s="9" t="str">
        <f t="shared" si="5"/>
        <v>C53MaleNon-Maori</v>
      </c>
      <c r="B353" s="9" t="s">
        <v>186</v>
      </c>
      <c r="C353" s="9" t="s">
        <v>1</v>
      </c>
      <c r="D353" s="9" t="s">
        <v>85</v>
      </c>
      <c r="E353" s="9" t="s">
        <v>271</v>
      </c>
      <c r="F353" s="9" t="s">
        <v>271</v>
      </c>
    </row>
    <row r="354" spans="1:6">
      <c r="A354" s="9" t="str">
        <f t="shared" si="5"/>
        <v>C54–C55AllSexAllEth</v>
      </c>
      <c r="B354" s="9" t="s">
        <v>120</v>
      </c>
      <c r="C354" s="9" t="s">
        <v>4</v>
      </c>
      <c r="D354" s="9" t="s">
        <v>32</v>
      </c>
      <c r="E354" s="9" t="s">
        <v>271</v>
      </c>
      <c r="F354" s="9" t="s">
        <v>271</v>
      </c>
    </row>
    <row r="355" spans="1:6">
      <c r="A355" s="9" t="str">
        <f t="shared" si="5"/>
        <v>C54–C55AllSexMaori</v>
      </c>
      <c r="B355" s="9" t="s">
        <v>120</v>
      </c>
      <c r="C355" s="9" t="s">
        <v>4</v>
      </c>
      <c r="D355" s="9" t="s">
        <v>84</v>
      </c>
      <c r="E355" s="9" t="s">
        <v>271</v>
      </c>
      <c r="F355" s="9" t="s">
        <v>271</v>
      </c>
    </row>
    <row r="356" spans="1:6">
      <c r="A356" s="9" t="str">
        <f t="shared" si="5"/>
        <v>C54–C55AllSexNon-Maori</v>
      </c>
      <c r="B356" s="9" t="s">
        <v>120</v>
      </c>
      <c r="C356" s="9" t="s">
        <v>4</v>
      </c>
      <c r="D356" s="9" t="s">
        <v>85</v>
      </c>
      <c r="E356" s="9" t="s">
        <v>271</v>
      </c>
      <c r="F356" s="9" t="s">
        <v>271</v>
      </c>
    </row>
    <row r="357" spans="1:6">
      <c r="A357" s="9" t="str">
        <f t="shared" si="5"/>
        <v>C54–C55FemaleAllEth</v>
      </c>
      <c r="B357" s="9" t="s">
        <v>120</v>
      </c>
      <c r="C357" s="9" t="s">
        <v>0</v>
      </c>
      <c r="D357" s="9" t="s">
        <v>32</v>
      </c>
      <c r="E357" s="9">
        <v>542</v>
      </c>
      <c r="F357" s="9">
        <v>16.822013876343402</v>
      </c>
    </row>
    <row r="358" spans="1:6">
      <c r="A358" s="9" t="str">
        <f t="shared" si="5"/>
        <v>C54–C55FemaleMaori</v>
      </c>
      <c r="B358" s="9" t="s">
        <v>120</v>
      </c>
      <c r="C358" s="9" t="s">
        <v>0</v>
      </c>
      <c r="D358" s="9" t="s">
        <v>84</v>
      </c>
      <c r="E358" s="9">
        <v>70</v>
      </c>
      <c r="F358" s="9">
        <v>23.501019002556699</v>
      </c>
    </row>
    <row r="359" spans="1:6">
      <c r="A359" s="9" t="str">
        <f t="shared" si="5"/>
        <v>C54–C55FemaleNon-Maori</v>
      </c>
      <c r="B359" s="9" t="s">
        <v>120</v>
      </c>
      <c r="C359" s="9" t="s">
        <v>0</v>
      </c>
      <c r="D359" s="9" t="s">
        <v>85</v>
      </c>
      <c r="E359" s="9">
        <v>472</v>
      </c>
      <c r="F359" s="9">
        <v>16.138373984562499</v>
      </c>
    </row>
    <row r="360" spans="1:6">
      <c r="A360" s="9" t="str">
        <f t="shared" si="5"/>
        <v>C54–C55MaleAllEth</v>
      </c>
      <c r="B360" s="9" t="s">
        <v>120</v>
      </c>
      <c r="C360" s="9" t="s">
        <v>1</v>
      </c>
      <c r="D360" s="9" t="s">
        <v>32</v>
      </c>
      <c r="E360" s="9" t="s">
        <v>271</v>
      </c>
      <c r="F360" s="9" t="s">
        <v>271</v>
      </c>
    </row>
    <row r="361" spans="1:6">
      <c r="A361" s="9" t="str">
        <f t="shared" si="5"/>
        <v>C54–C55MaleMaori</v>
      </c>
      <c r="B361" s="9" t="s">
        <v>120</v>
      </c>
      <c r="C361" s="9" t="s">
        <v>1</v>
      </c>
      <c r="D361" s="9" t="s">
        <v>84</v>
      </c>
      <c r="E361" s="9" t="s">
        <v>271</v>
      </c>
      <c r="F361" s="9" t="s">
        <v>271</v>
      </c>
    </row>
    <row r="362" spans="1:6">
      <c r="A362" s="9" t="str">
        <f t="shared" si="5"/>
        <v>C54–C55MaleNon-Maori</v>
      </c>
      <c r="B362" s="9" t="s">
        <v>120</v>
      </c>
      <c r="C362" s="9" t="s">
        <v>1</v>
      </c>
      <c r="D362" s="9" t="s">
        <v>85</v>
      </c>
      <c r="E362" s="9" t="s">
        <v>271</v>
      </c>
      <c r="F362" s="9" t="s">
        <v>271</v>
      </c>
    </row>
    <row r="363" spans="1:6">
      <c r="A363" s="9" t="str">
        <f t="shared" si="5"/>
        <v>C56AllSexAllEth</v>
      </c>
      <c r="B363" s="9" t="s">
        <v>188</v>
      </c>
      <c r="C363" s="9" t="s">
        <v>4</v>
      </c>
      <c r="D363" s="9" t="s">
        <v>32</v>
      </c>
      <c r="E363" s="9" t="s">
        <v>271</v>
      </c>
      <c r="F363" s="9" t="s">
        <v>271</v>
      </c>
    </row>
    <row r="364" spans="1:6">
      <c r="A364" s="9" t="str">
        <f t="shared" si="5"/>
        <v>C56AllSexMaori</v>
      </c>
      <c r="B364" s="9" t="s">
        <v>188</v>
      </c>
      <c r="C364" s="9" t="s">
        <v>4</v>
      </c>
      <c r="D364" s="9" t="s">
        <v>84</v>
      </c>
      <c r="E364" s="9" t="s">
        <v>271</v>
      </c>
      <c r="F364" s="9" t="s">
        <v>271</v>
      </c>
    </row>
    <row r="365" spans="1:6">
      <c r="A365" s="9" t="str">
        <f t="shared" si="5"/>
        <v>C56AllSexNon-Maori</v>
      </c>
      <c r="B365" s="9" t="s">
        <v>188</v>
      </c>
      <c r="C365" s="9" t="s">
        <v>4</v>
      </c>
      <c r="D365" s="9" t="s">
        <v>85</v>
      </c>
      <c r="E365" s="9" t="s">
        <v>271</v>
      </c>
      <c r="F365" s="9" t="s">
        <v>271</v>
      </c>
    </row>
    <row r="366" spans="1:6">
      <c r="A366" s="9" t="str">
        <f t="shared" si="5"/>
        <v>C56FemaleAllEth</v>
      </c>
      <c r="B366" s="9" t="s">
        <v>188</v>
      </c>
      <c r="C366" s="9" t="s">
        <v>0</v>
      </c>
      <c r="D366" s="9" t="s">
        <v>32</v>
      </c>
      <c r="E366" s="9">
        <v>290</v>
      </c>
      <c r="F366" s="9">
        <v>8.52784030378875</v>
      </c>
    </row>
    <row r="367" spans="1:6">
      <c r="A367" s="9" t="str">
        <f t="shared" si="5"/>
        <v>C56FemaleMaori</v>
      </c>
      <c r="B367" s="9" t="s">
        <v>188</v>
      </c>
      <c r="C367" s="9" t="s">
        <v>0</v>
      </c>
      <c r="D367" s="9" t="s">
        <v>84</v>
      </c>
      <c r="E367" s="9">
        <v>21</v>
      </c>
      <c r="F367" s="9">
        <v>7.1197607277538602</v>
      </c>
    </row>
    <row r="368" spans="1:6">
      <c r="A368" s="9" t="str">
        <f t="shared" si="5"/>
        <v>C56FemaleNon-Maori</v>
      </c>
      <c r="B368" s="9" t="s">
        <v>188</v>
      </c>
      <c r="C368" s="9" t="s">
        <v>0</v>
      </c>
      <c r="D368" s="9" t="s">
        <v>85</v>
      </c>
      <c r="E368" s="9">
        <v>269</v>
      </c>
      <c r="F368" s="9">
        <v>8.6642077921809495</v>
      </c>
    </row>
    <row r="369" spans="1:6">
      <c r="A369" s="9" t="str">
        <f t="shared" si="5"/>
        <v>C56MaleAllEth</v>
      </c>
      <c r="B369" s="9" t="s">
        <v>188</v>
      </c>
      <c r="C369" s="9" t="s">
        <v>1</v>
      </c>
      <c r="D369" s="9" t="s">
        <v>32</v>
      </c>
      <c r="E369" s="9" t="s">
        <v>271</v>
      </c>
      <c r="F369" s="9" t="s">
        <v>271</v>
      </c>
    </row>
    <row r="370" spans="1:6">
      <c r="A370" s="9" t="str">
        <f t="shared" si="5"/>
        <v>C56MaleMaori</v>
      </c>
      <c r="B370" s="9" t="s">
        <v>188</v>
      </c>
      <c r="C370" s="9" t="s">
        <v>1</v>
      </c>
      <c r="D370" s="9" t="s">
        <v>84</v>
      </c>
      <c r="E370" s="9" t="s">
        <v>271</v>
      </c>
      <c r="F370" s="9" t="s">
        <v>271</v>
      </c>
    </row>
    <row r="371" spans="1:6">
      <c r="A371" s="9" t="str">
        <f t="shared" si="5"/>
        <v>C56MaleNon-Maori</v>
      </c>
      <c r="B371" s="9" t="s">
        <v>188</v>
      </c>
      <c r="C371" s="9" t="s">
        <v>1</v>
      </c>
      <c r="D371" s="9" t="s">
        <v>85</v>
      </c>
      <c r="E371" s="9" t="s">
        <v>271</v>
      </c>
      <c r="F371" s="9" t="s">
        <v>271</v>
      </c>
    </row>
    <row r="372" spans="1:6">
      <c r="A372" s="9" t="str">
        <f t="shared" si="5"/>
        <v>C57AllSexAllEth</v>
      </c>
      <c r="B372" s="9" t="s">
        <v>190</v>
      </c>
      <c r="C372" s="9" t="s">
        <v>4</v>
      </c>
      <c r="D372" s="9" t="s">
        <v>32</v>
      </c>
      <c r="E372" s="9" t="s">
        <v>271</v>
      </c>
      <c r="F372" s="9" t="s">
        <v>271</v>
      </c>
    </row>
    <row r="373" spans="1:6">
      <c r="A373" s="9" t="str">
        <f t="shared" si="5"/>
        <v>C57AllSexMaori</v>
      </c>
      <c r="B373" s="9" t="s">
        <v>190</v>
      </c>
      <c r="C373" s="9" t="s">
        <v>4</v>
      </c>
      <c r="D373" s="9" t="s">
        <v>84</v>
      </c>
      <c r="E373" s="9" t="s">
        <v>271</v>
      </c>
      <c r="F373" s="9" t="s">
        <v>271</v>
      </c>
    </row>
    <row r="374" spans="1:6">
      <c r="A374" s="9" t="str">
        <f t="shared" si="5"/>
        <v>C57AllSexNon-Maori</v>
      </c>
      <c r="B374" s="9" t="s">
        <v>190</v>
      </c>
      <c r="C374" s="9" t="s">
        <v>4</v>
      </c>
      <c r="D374" s="9" t="s">
        <v>85</v>
      </c>
      <c r="E374" s="9" t="s">
        <v>271</v>
      </c>
      <c r="F374" s="9" t="s">
        <v>271</v>
      </c>
    </row>
    <row r="375" spans="1:6">
      <c r="A375" s="9" t="str">
        <f t="shared" si="5"/>
        <v>C57FemaleAllEth</v>
      </c>
      <c r="B375" s="9" t="s">
        <v>190</v>
      </c>
      <c r="C375" s="9" t="s">
        <v>0</v>
      </c>
      <c r="D375" s="9" t="s">
        <v>32</v>
      </c>
      <c r="E375" s="9">
        <v>55</v>
      </c>
      <c r="F375" s="9">
        <v>1.51119424926269</v>
      </c>
    </row>
    <row r="376" spans="1:6">
      <c r="A376" s="9" t="str">
        <f t="shared" si="5"/>
        <v>C57FemaleMaori</v>
      </c>
      <c r="B376" s="9" t="s">
        <v>190</v>
      </c>
      <c r="C376" s="9" t="s">
        <v>0</v>
      </c>
      <c r="D376" s="9" t="s">
        <v>84</v>
      </c>
      <c r="E376" s="9">
        <v>3</v>
      </c>
      <c r="F376" s="9">
        <v>0.892530191019276</v>
      </c>
    </row>
    <row r="377" spans="1:6">
      <c r="A377" s="9" t="str">
        <f t="shared" si="5"/>
        <v>C57FemaleNon-Maori</v>
      </c>
      <c r="B377" s="9" t="s">
        <v>190</v>
      </c>
      <c r="C377" s="9" t="s">
        <v>0</v>
      </c>
      <c r="D377" s="9" t="s">
        <v>85</v>
      </c>
      <c r="E377" s="9">
        <v>52</v>
      </c>
      <c r="F377" s="9">
        <v>1.5458803911271499</v>
      </c>
    </row>
    <row r="378" spans="1:6">
      <c r="A378" s="9" t="str">
        <f t="shared" si="5"/>
        <v>C57MaleAllEth</v>
      </c>
      <c r="B378" s="9" t="s">
        <v>190</v>
      </c>
      <c r="C378" s="9" t="s">
        <v>1</v>
      </c>
      <c r="D378" s="9" t="s">
        <v>32</v>
      </c>
      <c r="E378" s="9" t="s">
        <v>271</v>
      </c>
      <c r="F378" s="9" t="s">
        <v>271</v>
      </c>
    </row>
    <row r="379" spans="1:6">
      <c r="A379" s="9" t="str">
        <f t="shared" si="5"/>
        <v>C57MaleMaori</v>
      </c>
      <c r="B379" s="9" t="s">
        <v>190</v>
      </c>
      <c r="C379" s="9" t="s">
        <v>1</v>
      </c>
      <c r="D379" s="9" t="s">
        <v>84</v>
      </c>
      <c r="E379" s="9" t="s">
        <v>271</v>
      </c>
      <c r="F379" s="9" t="s">
        <v>271</v>
      </c>
    </row>
    <row r="380" spans="1:6">
      <c r="A380" s="9" t="str">
        <f t="shared" si="5"/>
        <v>C57MaleNon-Maori</v>
      </c>
      <c r="B380" s="9" t="s">
        <v>190</v>
      </c>
      <c r="C380" s="9" t="s">
        <v>1</v>
      </c>
      <c r="D380" s="9" t="s">
        <v>85</v>
      </c>
      <c r="E380" s="9" t="s">
        <v>271</v>
      </c>
      <c r="F380" s="9" t="s">
        <v>271</v>
      </c>
    </row>
    <row r="381" spans="1:6">
      <c r="A381" s="9" t="str">
        <f t="shared" si="5"/>
        <v>C58AllSexAllEth</v>
      </c>
      <c r="B381" s="9" t="s">
        <v>192</v>
      </c>
      <c r="C381" s="9" t="s">
        <v>4</v>
      </c>
      <c r="D381" s="9" t="s">
        <v>32</v>
      </c>
      <c r="E381" s="9" t="s">
        <v>271</v>
      </c>
      <c r="F381" s="9" t="s">
        <v>271</v>
      </c>
    </row>
    <row r="382" spans="1:6">
      <c r="A382" s="9" t="str">
        <f t="shared" si="5"/>
        <v>C58AllSexMaori</v>
      </c>
      <c r="B382" s="9" t="s">
        <v>192</v>
      </c>
      <c r="C382" s="9" t="s">
        <v>4</v>
      </c>
      <c r="D382" s="9" t="s">
        <v>84</v>
      </c>
      <c r="E382" s="9" t="s">
        <v>271</v>
      </c>
      <c r="F382" s="9" t="s">
        <v>271</v>
      </c>
    </row>
    <row r="383" spans="1:6">
      <c r="A383" s="9" t="str">
        <f t="shared" si="5"/>
        <v>C58AllSexNon-Maori</v>
      </c>
      <c r="B383" s="9" t="s">
        <v>192</v>
      </c>
      <c r="C383" s="9" t="s">
        <v>4</v>
      </c>
      <c r="D383" s="9" t="s">
        <v>85</v>
      </c>
      <c r="E383" s="9" t="s">
        <v>271</v>
      </c>
      <c r="F383" s="9" t="s">
        <v>271</v>
      </c>
    </row>
    <row r="384" spans="1:6">
      <c r="A384" s="9" t="str">
        <f t="shared" si="5"/>
        <v>C58FemaleAllEth</v>
      </c>
      <c r="B384" s="9" t="s">
        <v>192</v>
      </c>
      <c r="C384" s="9" t="s">
        <v>0</v>
      </c>
      <c r="D384" s="9" t="s">
        <v>32</v>
      </c>
      <c r="E384" s="9">
        <v>2</v>
      </c>
      <c r="F384" s="66">
        <v>8.8927861721160795E-2</v>
      </c>
    </row>
    <row r="385" spans="1:6">
      <c r="A385" s="9" t="str">
        <f t="shared" si="5"/>
        <v>C58FemaleMaori</v>
      </c>
      <c r="B385" s="9" t="s">
        <v>192</v>
      </c>
      <c r="C385" s="9" t="s">
        <v>0</v>
      </c>
      <c r="D385" s="9" t="s">
        <v>84</v>
      </c>
      <c r="E385" s="9">
        <v>1</v>
      </c>
      <c r="F385" s="9">
        <v>0.32952966343937301</v>
      </c>
    </row>
    <row r="386" spans="1:6">
      <c r="A386" s="9" t="str">
        <f t="shared" si="5"/>
        <v>C58FemaleNon-Maori</v>
      </c>
      <c r="B386" s="9" t="s">
        <v>192</v>
      </c>
      <c r="C386" s="9" t="s">
        <v>0</v>
      </c>
      <c r="D386" s="9" t="s">
        <v>85</v>
      </c>
      <c r="E386" s="9">
        <v>1</v>
      </c>
      <c r="F386" s="66">
        <v>4.5932884534932397E-2</v>
      </c>
    </row>
    <row r="387" spans="1:6">
      <c r="A387" s="9" t="str">
        <f t="shared" si="5"/>
        <v>C58MaleAllEth</v>
      </c>
      <c r="B387" s="9" t="s">
        <v>192</v>
      </c>
      <c r="C387" s="9" t="s">
        <v>1</v>
      </c>
      <c r="D387" s="9" t="s">
        <v>32</v>
      </c>
      <c r="E387" s="9" t="s">
        <v>271</v>
      </c>
      <c r="F387" s="9" t="s">
        <v>271</v>
      </c>
    </row>
    <row r="388" spans="1:6">
      <c r="A388" s="9" t="str">
        <f t="shared" ref="A388:A451" si="6">B388&amp;C388&amp;D388</f>
        <v>C58MaleMaori</v>
      </c>
      <c r="B388" s="9" t="s">
        <v>192</v>
      </c>
      <c r="C388" s="9" t="s">
        <v>1</v>
      </c>
      <c r="D388" s="9" t="s">
        <v>84</v>
      </c>
      <c r="E388" s="9" t="s">
        <v>271</v>
      </c>
      <c r="F388" s="9" t="s">
        <v>271</v>
      </c>
    </row>
    <row r="389" spans="1:6">
      <c r="A389" s="9" t="str">
        <f t="shared" si="6"/>
        <v>C58MaleNon-Maori</v>
      </c>
      <c r="B389" s="9" t="s">
        <v>192</v>
      </c>
      <c r="C389" s="9" t="s">
        <v>1</v>
      </c>
      <c r="D389" s="9" t="s">
        <v>85</v>
      </c>
      <c r="E389" s="9" t="s">
        <v>271</v>
      </c>
      <c r="F389" s="9" t="s">
        <v>271</v>
      </c>
    </row>
    <row r="390" spans="1:6">
      <c r="A390" s="9" t="str">
        <f t="shared" si="6"/>
        <v>C60AllSexAllEth</v>
      </c>
      <c r="B390" s="9" t="s">
        <v>194</v>
      </c>
      <c r="C390" s="9" t="s">
        <v>4</v>
      </c>
      <c r="D390" s="9" t="s">
        <v>32</v>
      </c>
      <c r="E390" s="9" t="s">
        <v>271</v>
      </c>
      <c r="F390" s="9" t="s">
        <v>271</v>
      </c>
    </row>
    <row r="391" spans="1:6">
      <c r="A391" s="9" t="str">
        <f t="shared" si="6"/>
        <v>C60AllSexMaori</v>
      </c>
      <c r="B391" s="9" t="s">
        <v>194</v>
      </c>
      <c r="C391" s="9" t="s">
        <v>4</v>
      </c>
      <c r="D391" s="9" t="s">
        <v>84</v>
      </c>
      <c r="E391" s="9" t="s">
        <v>271</v>
      </c>
      <c r="F391" s="9" t="s">
        <v>271</v>
      </c>
    </row>
    <row r="392" spans="1:6">
      <c r="A392" s="9" t="str">
        <f t="shared" si="6"/>
        <v>C60AllSexNon-Maori</v>
      </c>
      <c r="B392" s="9" t="s">
        <v>194</v>
      </c>
      <c r="C392" s="9" t="s">
        <v>4</v>
      </c>
      <c r="D392" s="9" t="s">
        <v>85</v>
      </c>
      <c r="E392" s="9" t="s">
        <v>271</v>
      </c>
      <c r="F392" s="9" t="s">
        <v>271</v>
      </c>
    </row>
    <row r="393" spans="1:6">
      <c r="A393" s="9" t="str">
        <f t="shared" si="6"/>
        <v>C60FemaleAllEth</v>
      </c>
      <c r="B393" s="9" t="s">
        <v>194</v>
      </c>
      <c r="C393" s="9" t="s">
        <v>0</v>
      </c>
      <c r="D393" s="9" t="s">
        <v>32</v>
      </c>
      <c r="E393" s="9" t="s">
        <v>271</v>
      </c>
      <c r="F393" s="9" t="s">
        <v>271</v>
      </c>
    </row>
    <row r="394" spans="1:6">
      <c r="A394" s="9" t="str">
        <f t="shared" si="6"/>
        <v>C60FemaleMaori</v>
      </c>
      <c r="B394" s="9" t="s">
        <v>194</v>
      </c>
      <c r="C394" s="9" t="s">
        <v>0</v>
      </c>
      <c r="D394" s="9" t="s">
        <v>84</v>
      </c>
      <c r="E394" s="9" t="s">
        <v>271</v>
      </c>
      <c r="F394" s="9" t="s">
        <v>271</v>
      </c>
    </row>
    <row r="395" spans="1:6">
      <c r="A395" s="9" t="str">
        <f t="shared" si="6"/>
        <v>C60FemaleNon-Maori</v>
      </c>
      <c r="B395" s="9" t="s">
        <v>194</v>
      </c>
      <c r="C395" s="9" t="s">
        <v>0</v>
      </c>
      <c r="D395" s="9" t="s">
        <v>85</v>
      </c>
      <c r="E395" s="9" t="s">
        <v>271</v>
      </c>
      <c r="F395" s="9" t="s">
        <v>271</v>
      </c>
    </row>
    <row r="396" spans="1:6">
      <c r="A396" s="9" t="str">
        <f t="shared" si="6"/>
        <v>C60MaleAllEth</v>
      </c>
      <c r="B396" s="9" t="s">
        <v>194</v>
      </c>
      <c r="C396" s="9" t="s">
        <v>1</v>
      </c>
      <c r="D396" s="9" t="s">
        <v>32</v>
      </c>
      <c r="E396" s="9">
        <v>19</v>
      </c>
      <c r="F396" s="9">
        <v>0.58940092304742298</v>
      </c>
    </row>
    <row r="397" spans="1:6">
      <c r="A397" s="9" t="str">
        <f t="shared" si="6"/>
        <v>C60MaleMaori</v>
      </c>
      <c r="B397" s="9" t="s">
        <v>194</v>
      </c>
      <c r="C397" s="9" t="s">
        <v>1</v>
      </c>
      <c r="D397" s="9" t="s">
        <v>84</v>
      </c>
    </row>
    <row r="398" spans="1:6">
      <c r="A398" s="9" t="str">
        <f t="shared" si="6"/>
        <v>C60MaleNon-Maori</v>
      </c>
      <c r="B398" s="9" t="s">
        <v>194</v>
      </c>
      <c r="C398" s="9" t="s">
        <v>1</v>
      </c>
      <c r="D398" s="9" t="s">
        <v>85</v>
      </c>
      <c r="E398" s="9">
        <v>19</v>
      </c>
      <c r="F398" s="9">
        <v>0.64061372933740701</v>
      </c>
    </row>
    <row r="399" spans="1:6">
      <c r="A399" s="9" t="str">
        <f t="shared" si="6"/>
        <v>C61AllSexAllEth</v>
      </c>
      <c r="B399" s="9" t="s">
        <v>122</v>
      </c>
      <c r="C399" s="9" t="s">
        <v>4</v>
      </c>
      <c r="D399" s="9" t="s">
        <v>32</v>
      </c>
      <c r="E399" s="9" t="s">
        <v>271</v>
      </c>
      <c r="F399" s="9" t="s">
        <v>271</v>
      </c>
    </row>
    <row r="400" spans="1:6">
      <c r="A400" s="9" t="str">
        <f t="shared" si="6"/>
        <v>C61AllSexMaori</v>
      </c>
      <c r="B400" s="9" t="s">
        <v>122</v>
      </c>
      <c r="C400" s="9" t="s">
        <v>4</v>
      </c>
      <c r="D400" s="9" t="s">
        <v>84</v>
      </c>
      <c r="E400" s="9" t="s">
        <v>271</v>
      </c>
      <c r="F400" s="9" t="s">
        <v>271</v>
      </c>
    </row>
    <row r="401" spans="1:6">
      <c r="A401" s="9" t="str">
        <f t="shared" si="6"/>
        <v>C61AllSexNon-Maori</v>
      </c>
      <c r="B401" s="9" t="s">
        <v>122</v>
      </c>
      <c r="C401" s="9" t="s">
        <v>4</v>
      </c>
      <c r="D401" s="9" t="s">
        <v>85</v>
      </c>
      <c r="E401" s="9" t="s">
        <v>271</v>
      </c>
      <c r="F401" s="9" t="s">
        <v>271</v>
      </c>
    </row>
    <row r="402" spans="1:6">
      <c r="A402" s="9" t="str">
        <f t="shared" si="6"/>
        <v>C61FemaleAllEth</v>
      </c>
      <c r="B402" s="9" t="s">
        <v>122</v>
      </c>
      <c r="C402" s="9" t="s">
        <v>0</v>
      </c>
      <c r="D402" s="9" t="s">
        <v>32</v>
      </c>
      <c r="E402" s="9" t="s">
        <v>271</v>
      </c>
      <c r="F402" s="9" t="s">
        <v>271</v>
      </c>
    </row>
    <row r="403" spans="1:6">
      <c r="A403" s="9" t="str">
        <f t="shared" si="6"/>
        <v>C61FemaleMaori</v>
      </c>
      <c r="B403" s="9" t="s">
        <v>122</v>
      </c>
      <c r="C403" s="9" t="s">
        <v>0</v>
      </c>
      <c r="D403" s="9" t="s">
        <v>84</v>
      </c>
      <c r="E403" s="9" t="s">
        <v>271</v>
      </c>
      <c r="F403" s="9" t="s">
        <v>271</v>
      </c>
    </row>
    <row r="404" spans="1:6">
      <c r="A404" s="9" t="str">
        <f t="shared" si="6"/>
        <v>C61FemaleNon-Maori</v>
      </c>
      <c r="B404" s="9" t="s">
        <v>122</v>
      </c>
      <c r="C404" s="9" t="s">
        <v>0</v>
      </c>
      <c r="D404" s="9" t="s">
        <v>85</v>
      </c>
      <c r="E404" s="9" t="s">
        <v>271</v>
      </c>
      <c r="F404" s="9" t="s">
        <v>271</v>
      </c>
    </row>
    <row r="405" spans="1:6">
      <c r="A405" s="9" t="str">
        <f t="shared" si="6"/>
        <v>C61MaleAllEth</v>
      </c>
      <c r="B405" s="9" t="s">
        <v>122</v>
      </c>
      <c r="C405" s="9" t="s">
        <v>1</v>
      </c>
      <c r="D405" s="9" t="s">
        <v>32</v>
      </c>
      <c r="E405" s="9">
        <v>3129</v>
      </c>
      <c r="F405" s="9">
        <v>95.3578019379257</v>
      </c>
    </row>
    <row r="406" spans="1:6">
      <c r="A406" s="9" t="str">
        <f t="shared" si="6"/>
        <v>C61MaleMaori</v>
      </c>
      <c r="B406" s="9" t="s">
        <v>122</v>
      </c>
      <c r="C406" s="9" t="s">
        <v>1</v>
      </c>
      <c r="D406" s="9" t="s">
        <v>84</v>
      </c>
      <c r="E406" s="9">
        <v>205</v>
      </c>
      <c r="F406" s="9">
        <v>91.992591990219097</v>
      </c>
    </row>
    <row r="407" spans="1:6">
      <c r="A407" s="9" t="str">
        <f t="shared" si="6"/>
        <v>C61MaleNon-Maori</v>
      </c>
      <c r="B407" s="9" t="s">
        <v>122</v>
      </c>
      <c r="C407" s="9" t="s">
        <v>1</v>
      </c>
      <c r="D407" s="9" t="s">
        <v>85</v>
      </c>
      <c r="E407" s="9">
        <v>2924</v>
      </c>
      <c r="F407" s="9">
        <v>96.400651258559904</v>
      </c>
    </row>
    <row r="408" spans="1:6">
      <c r="A408" s="9" t="str">
        <f t="shared" si="6"/>
        <v>C62AllSexAllEth</v>
      </c>
      <c r="B408" s="9" t="s">
        <v>196</v>
      </c>
      <c r="C408" s="9" t="s">
        <v>4</v>
      </c>
      <c r="D408" s="9" t="s">
        <v>32</v>
      </c>
      <c r="E408" s="9" t="s">
        <v>271</v>
      </c>
      <c r="F408" s="9" t="s">
        <v>271</v>
      </c>
    </row>
    <row r="409" spans="1:6">
      <c r="A409" s="9" t="str">
        <f t="shared" si="6"/>
        <v>C62AllSexMaori</v>
      </c>
      <c r="B409" s="9" t="s">
        <v>196</v>
      </c>
      <c r="C409" s="9" t="s">
        <v>4</v>
      </c>
      <c r="D409" s="9" t="s">
        <v>84</v>
      </c>
      <c r="E409" s="9" t="s">
        <v>271</v>
      </c>
      <c r="F409" s="9" t="s">
        <v>271</v>
      </c>
    </row>
    <row r="410" spans="1:6">
      <c r="A410" s="9" t="str">
        <f t="shared" si="6"/>
        <v>C62AllSexNon-Maori</v>
      </c>
      <c r="B410" s="9" t="s">
        <v>196</v>
      </c>
      <c r="C410" s="9" t="s">
        <v>4</v>
      </c>
      <c r="D410" s="9" t="s">
        <v>85</v>
      </c>
      <c r="E410" s="9" t="s">
        <v>271</v>
      </c>
      <c r="F410" s="9" t="s">
        <v>271</v>
      </c>
    </row>
    <row r="411" spans="1:6">
      <c r="A411" s="9" t="str">
        <f t="shared" si="6"/>
        <v>C62FemaleAllEth</v>
      </c>
      <c r="B411" s="9" t="s">
        <v>196</v>
      </c>
      <c r="C411" s="9" t="s">
        <v>0</v>
      </c>
      <c r="D411" s="9" t="s">
        <v>32</v>
      </c>
      <c r="E411" s="9" t="s">
        <v>271</v>
      </c>
      <c r="F411" s="9" t="s">
        <v>271</v>
      </c>
    </row>
    <row r="412" spans="1:6">
      <c r="A412" s="9" t="str">
        <f t="shared" si="6"/>
        <v>C62FemaleMaori</v>
      </c>
      <c r="B412" s="9" t="s">
        <v>196</v>
      </c>
      <c r="C412" s="9" t="s">
        <v>0</v>
      </c>
      <c r="D412" s="9" t="s">
        <v>84</v>
      </c>
      <c r="E412" s="9" t="s">
        <v>271</v>
      </c>
      <c r="F412" s="9" t="s">
        <v>271</v>
      </c>
    </row>
    <row r="413" spans="1:6">
      <c r="A413" s="9" t="str">
        <f t="shared" si="6"/>
        <v>C62FemaleNon-Maori</v>
      </c>
      <c r="B413" s="9" t="s">
        <v>196</v>
      </c>
      <c r="C413" s="9" t="s">
        <v>0</v>
      </c>
      <c r="D413" s="9" t="s">
        <v>85</v>
      </c>
      <c r="E413" s="9" t="s">
        <v>271</v>
      </c>
      <c r="F413" s="9" t="s">
        <v>271</v>
      </c>
    </row>
    <row r="414" spans="1:6">
      <c r="A414" s="9" t="str">
        <f t="shared" si="6"/>
        <v>C62MaleAllEth</v>
      </c>
      <c r="B414" s="9" t="s">
        <v>196</v>
      </c>
      <c r="C414" s="9" t="s">
        <v>1</v>
      </c>
      <c r="D414" s="9" t="s">
        <v>32</v>
      </c>
      <c r="E414" s="9">
        <v>137</v>
      </c>
      <c r="F414" s="9">
        <v>6.7415094547486696</v>
      </c>
    </row>
    <row r="415" spans="1:6">
      <c r="A415" s="9" t="str">
        <f t="shared" si="6"/>
        <v>C62MaleMaori</v>
      </c>
      <c r="B415" s="9" t="s">
        <v>196</v>
      </c>
      <c r="C415" s="9" t="s">
        <v>1</v>
      </c>
      <c r="D415" s="9" t="s">
        <v>84</v>
      </c>
      <c r="E415" s="9">
        <v>34</v>
      </c>
      <c r="F415" s="9">
        <v>12.2784824702688</v>
      </c>
    </row>
    <row r="416" spans="1:6">
      <c r="A416" s="9" t="str">
        <f t="shared" si="6"/>
        <v>C62MaleNon-Maori</v>
      </c>
      <c r="B416" s="9" t="s">
        <v>196</v>
      </c>
      <c r="C416" s="9" t="s">
        <v>1</v>
      </c>
      <c r="D416" s="9" t="s">
        <v>85</v>
      </c>
      <c r="E416" s="9">
        <v>103</v>
      </c>
      <c r="F416" s="9">
        <v>5.7658708500409501</v>
      </c>
    </row>
    <row r="417" spans="1:6">
      <c r="A417" s="9" t="str">
        <f t="shared" si="6"/>
        <v>C63AllSexAllEth</v>
      </c>
      <c r="B417" s="9" t="s">
        <v>198</v>
      </c>
      <c r="C417" s="9" t="s">
        <v>4</v>
      </c>
      <c r="D417" s="9" t="s">
        <v>32</v>
      </c>
      <c r="E417" s="9" t="s">
        <v>271</v>
      </c>
      <c r="F417" s="9" t="s">
        <v>271</v>
      </c>
    </row>
    <row r="418" spans="1:6">
      <c r="A418" s="9" t="str">
        <f t="shared" si="6"/>
        <v>C63AllSexMaori</v>
      </c>
      <c r="B418" s="9" t="s">
        <v>198</v>
      </c>
      <c r="C418" s="9" t="s">
        <v>4</v>
      </c>
      <c r="D418" s="9" t="s">
        <v>84</v>
      </c>
      <c r="E418" s="9" t="s">
        <v>271</v>
      </c>
      <c r="F418" s="9" t="s">
        <v>271</v>
      </c>
    </row>
    <row r="419" spans="1:6">
      <c r="A419" s="9" t="str">
        <f t="shared" si="6"/>
        <v>C63AllSexNon-Maori</v>
      </c>
      <c r="B419" s="9" t="s">
        <v>198</v>
      </c>
      <c r="C419" s="9" t="s">
        <v>4</v>
      </c>
      <c r="D419" s="9" t="s">
        <v>85</v>
      </c>
      <c r="E419" s="9" t="s">
        <v>271</v>
      </c>
      <c r="F419" s="9" t="s">
        <v>271</v>
      </c>
    </row>
    <row r="420" spans="1:6">
      <c r="A420" s="9" t="str">
        <f t="shared" si="6"/>
        <v>C63FemaleAllEth</v>
      </c>
      <c r="B420" s="9" t="s">
        <v>198</v>
      </c>
      <c r="C420" s="9" t="s">
        <v>0</v>
      </c>
      <c r="D420" s="9" t="s">
        <v>32</v>
      </c>
      <c r="E420" s="9" t="s">
        <v>271</v>
      </c>
      <c r="F420" s="9" t="s">
        <v>271</v>
      </c>
    </row>
    <row r="421" spans="1:6">
      <c r="A421" s="9" t="str">
        <f t="shared" si="6"/>
        <v>C63FemaleMaori</v>
      </c>
      <c r="B421" s="9" t="s">
        <v>198</v>
      </c>
      <c r="C421" s="9" t="s">
        <v>0</v>
      </c>
      <c r="D421" s="9" t="s">
        <v>84</v>
      </c>
      <c r="E421" s="9" t="s">
        <v>271</v>
      </c>
      <c r="F421" s="9" t="s">
        <v>271</v>
      </c>
    </row>
    <row r="422" spans="1:6">
      <c r="A422" s="9" t="str">
        <f t="shared" si="6"/>
        <v>C63FemaleNon-Maori</v>
      </c>
      <c r="B422" s="9" t="s">
        <v>198</v>
      </c>
      <c r="C422" s="9" t="s">
        <v>0</v>
      </c>
      <c r="D422" s="9" t="s">
        <v>85</v>
      </c>
      <c r="E422" s="9" t="s">
        <v>271</v>
      </c>
      <c r="F422" s="9" t="s">
        <v>271</v>
      </c>
    </row>
    <row r="423" spans="1:6">
      <c r="A423" s="9" t="str">
        <f t="shared" si="6"/>
        <v>C63MaleAllEth</v>
      </c>
      <c r="B423" s="9" t="s">
        <v>198</v>
      </c>
      <c r="C423" s="9" t="s">
        <v>1</v>
      </c>
      <c r="D423" s="9" t="s">
        <v>32</v>
      </c>
      <c r="E423" s="9">
        <v>3</v>
      </c>
      <c r="F423" s="66">
        <v>9.28699010688087E-2</v>
      </c>
    </row>
    <row r="424" spans="1:6">
      <c r="A424" s="9" t="str">
        <f t="shared" si="6"/>
        <v>C63MaleMaori</v>
      </c>
      <c r="B424" s="9" t="s">
        <v>198</v>
      </c>
      <c r="C424" s="9" t="s">
        <v>1</v>
      </c>
      <c r="D424" s="9" t="s">
        <v>84</v>
      </c>
    </row>
    <row r="425" spans="1:6">
      <c r="A425" s="9" t="str">
        <f t="shared" si="6"/>
        <v>C63MaleNon-Maori</v>
      </c>
      <c r="B425" s="9" t="s">
        <v>198</v>
      </c>
      <c r="C425" s="9" t="s">
        <v>1</v>
      </c>
      <c r="D425" s="9" t="s">
        <v>85</v>
      </c>
      <c r="E425" s="9">
        <v>3</v>
      </c>
      <c r="F425" s="9">
        <v>0.10050906800459</v>
      </c>
    </row>
    <row r="426" spans="1:6">
      <c r="A426" s="9" t="str">
        <f t="shared" si="6"/>
        <v>C64AllSexAllEth</v>
      </c>
      <c r="B426" s="9" t="s">
        <v>124</v>
      </c>
      <c r="C426" s="9" t="s">
        <v>4</v>
      </c>
      <c r="D426" s="9" t="s">
        <v>32</v>
      </c>
      <c r="E426" s="9">
        <v>525</v>
      </c>
      <c r="F426" s="9">
        <v>8.1102895477017896</v>
      </c>
    </row>
    <row r="427" spans="1:6">
      <c r="A427" s="9" t="str">
        <f t="shared" si="6"/>
        <v>C64AllSexMaori</v>
      </c>
      <c r="B427" s="9" t="s">
        <v>124</v>
      </c>
      <c r="C427" s="9" t="s">
        <v>4</v>
      </c>
      <c r="D427" s="9" t="s">
        <v>84</v>
      </c>
      <c r="E427" s="9">
        <v>57</v>
      </c>
      <c r="F427" s="9">
        <v>10.0231562583081</v>
      </c>
    </row>
    <row r="428" spans="1:6">
      <c r="A428" s="9" t="str">
        <f t="shared" si="6"/>
        <v>C64AllSexNon-Maori</v>
      </c>
      <c r="B428" s="9" t="s">
        <v>124</v>
      </c>
      <c r="C428" s="9" t="s">
        <v>4</v>
      </c>
      <c r="D428" s="9" t="s">
        <v>85</v>
      </c>
      <c r="E428" s="9">
        <v>468</v>
      </c>
      <c r="F428" s="9">
        <v>7.8986764775656804</v>
      </c>
    </row>
    <row r="429" spans="1:6">
      <c r="A429" s="9" t="str">
        <f t="shared" si="6"/>
        <v>C64FemaleAllEth</v>
      </c>
      <c r="B429" s="9" t="s">
        <v>124</v>
      </c>
      <c r="C429" s="9" t="s">
        <v>0</v>
      </c>
      <c r="D429" s="9" t="s">
        <v>32</v>
      </c>
      <c r="E429" s="9">
        <v>167</v>
      </c>
      <c r="F429" s="9">
        <v>4.9822305050583102</v>
      </c>
    </row>
    <row r="430" spans="1:6">
      <c r="A430" s="9" t="str">
        <f t="shared" si="6"/>
        <v>C64FemaleMaori</v>
      </c>
      <c r="B430" s="9" t="s">
        <v>124</v>
      </c>
      <c r="C430" s="9" t="s">
        <v>0</v>
      </c>
      <c r="D430" s="9" t="s">
        <v>84</v>
      </c>
      <c r="E430" s="9">
        <v>19</v>
      </c>
      <c r="F430" s="9">
        <v>6.0042669073852997</v>
      </c>
    </row>
    <row r="431" spans="1:6">
      <c r="A431" s="9" t="str">
        <f t="shared" si="6"/>
        <v>C64FemaleNon-Maori</v>
      </c>
      <c r="B431" s="9" t="s">
        <v>124</v>
      </c>
      <c r="C431" s="9" t="s">
        <v>0</v>
      </c>
      <c r="D431" s="9" t="s">
        <v>85</v>
      </c>
      <c r="E431" s="9">
        <v>148</v>
      </c>
      <c r="F431" s="9">
        <v>4.8348363247534802</v>
      </c>
    </row>
    <row r="432" spans="1:6">
      <c r="A432" s="9" t="str">
        <f t="shared" si="6"/>
        <v>C64MaleAllEth</v>
      </c>
      <c r="B432" s="9" t="s">
        <v>124</v>
      </c>
      <c r="C432" s="9" t="s">
        <v>1</v>
      </c>
      <c r="D432" s="9" t="s">
        <v>32</v>
      </c>
      <c r="E432" s="9">
        <v>358</v>
      </c>
      <c r="F432" s="9">
        <v>11.570096070812999</v>
      </c>
    </row>
    <row r="433" spans="1:6">
      <c r="A433" s="9" t="str">
        <f t="shared" si="6"/>
        <v>C64MaleMaori</v>
      </c>
      <c r="B433" s="9" t="s">
        <v>124</v>
      </c>
      <c r="C433" s="9" t="s">
        <v>1</v>
      </c>
      <c r="D433" s="9" t="s">
        <v>84</v>
      </c>
      <c r="E433" s="9">
        <v>38</v>
      </c>
      <c r="F433" s="9">
        <v>14.5860222228787</v>
      </c>
    </row>
    <row r="434" spans="1:6">
      <c r="A434" s="9" t="str">
        <f t="shared" si="6"/>
        <v>C64MaleNon-Maori</v>
      </c>
      <c r="B434" s="9" t="s">
        <v>124</v>
      </c>
      <c r="C434" s="9" t="s">
        <v>1</v>
      </c>
      <c r="D434" s="9" t="s">
        <v>85</v>
      </c>
      <c r="E434" s="9">
        <v>320</v>
      </c>
      <c r="F434" s="9">
        <v>11.2765873963807</v>
      </c>
    </row>
    <row r="435" spans="1:6">
      <c r="A435" s="9" t="str">
        <f t="shared" si="6"/>
        <v>C65AllSexAllEth</v>
      </c>
      <c r="B435" s="9" t="s">
        <v>200</v>
      </c>
      <c r="C435" s="9" t="s">
        <v>4</v>
      </c>
      <c r="D435" s="9" t="s">
        <v>32</v>
      </c>
      <c r="E435" s="9">
        <v>33</v>
      </c>
      <c r="F435" s="9">
        <v>0.49248072956917899</v>
      </c>
    </row>
    <row r="436" spans="1:6">
      <c r="A436" s="9" t="str">
        <f t="shared" si="6"/>
        <v>C65AllSexMaori</v>
      </c>
      <c r="B436" s="9" t="s">
        <v>200</v>
      </c>
      <c r="C436" s="9" t="s">
        <v>4</v>
      </c>
      <c r="D436" s="9" t="s">
        <v>84</v>
      </c>
    </row>
    <row r="437" spans="1:6">
      <c r="A437" s="9" t="str">
        <f t="shared" si="6"/>
        <v>C65AllSexNon-Maori</v>
      </c>
      <c r="B437" s="9" t="s">
        <v>200</v>
      </c>
      <c r="C437" s="9" t="s">
        <v>4</v>
      </c>
      <c r="D437" s="9" t="s">
        <v>85</v>
      </c>
      <c r="E437" s="9">
        <v>33</v>
      </c>
      <c r="F437" s="9">
        <v>0.53787213751471097</v>
      </c>
    </row>
    <row r="438" spans="1:6">
      <c r="A438" s="9" t="str">
        <f t="shared" si="6"/>
        <v>C65FemaleAllEth</v>
      </c>
      <c r="B438" s="9" t="s">
        <v>200</v>
      </c>
      <c r="C438" s="9" t="s">
        <v>0</v>
      </c>
      <c r="D438" s="9" t="s">
        <v>32</v>
      </c>
      <c r="E438" s="9">
        <v>15</v>
      </c>
      <c r="F438" s="9">
        <v>0.40333051776905599</v>
      </c>
    </row>
    <row r="439" spans="1:6">
      <c r="A439" s="9" t="str">
        <f t="shared" si="6"/>
        <v>C65FemaleMaori</v>
      </c>
      <c r="B439" s="9" t="s">
        <v>200</v>
      </c>
      <c r="C439" s="9" t="s">
        <v>0</v>
      </c>
      <c r="D439" s="9" t="s">
        <v>84</v>
      </c>
    </row>
    <row r="440" spans="1:6">
      <c r="A440" s="9" t="str">
        <f t="shared" si="6"/>
        <v>C65FemaleNon-Maori</v>
      </c>
      <c r="B440" s="9" t="s">
        <v>200</v>
      </c>
      <c r="C440" s="9" t="s">
        <v>0</v>
      </c>
      <c r="D440" s="9" t="s">
        <v>85</v>
      </c>
      <c r="E440" s="9">
        <v>15</v>
      </c>
      <c r="F440" s="9">
        <v>0.438607219308772</v>
      </c>
    </row>
    <row r="441" spans="1:6">
      <c r="A441" s="9" t="str">
        <f t="shared" si="6"/>
        <v>C65MaleAllEth</v>
      </c>
      <c r="B441" s="9" t="s">
        <v>200</v>
      </c>
      <c r="C441" s="9" t="s">
        <v>1</v>
      </c>
      <c r="D441" s="9" t="s">
        <v>32</v>
      </c>
      <c r="E441" s="9">
        <v>18</v>
      </c>
      <c r="F441" s="9">
        <v>0.58545034988316003</v>
      </c>
    </row>
    <row r="442" spans="1:6">
      <c r="A442" s="9" t="str">
        <f t="shared" si="6"/>
        <v>C65MaleMaori</v>
      </c>
      <c r="B442" s="9" t="s">
        <v>200</v>
      </c>
      <c r="C442" s="9" t="s">
        <v>1</v>
      </c>
      <c r="D442" s="9" t="s">
        <v>84</v>
      </c>
    </row>
    <row r="443" spans="1:6">
      <c r="A443" s="9" t="str">
        <f t="shared" si="6"/>
        <v>C65MaleNon-Maori</v>
      </c>
      <c r="B443" s="9" t="s">
        <v>200</v>
      </c>
      <c r="C443" s="9" t="s">
        <v>1</v>
      </c>
      <c r="D443" s="9" t="s">
        <v>85</v>
      </c>
      <c r="E443" s="9">
        <v>18</v>
      </c>
      <c r="F443" s="9">
        <v>0.64094249851917995</v>
      </c>
    </row>
    <row r="444" spans="1:6">
      <c r="A444" s="9" t="str">
        <f t="shared" si="6"/>
        <v>C66AllSexAllEth</v>
      </c>
      <c r="B444" s="9" t="s">
        <v>202</v>
      </c>
      <c r="C444" s="9" t="s">
        <v>4</v>
      </c>
      <c r="D444" s="9" t="s">
        <v>32</v>
      </c>
      <c r="E444" s="9">
        <v>27</v>
      </c>
      <c r="F444" s="9">
        <v>0.36638210024655399</v>
      </c>
    </row>
    <row r="445" spans="1:6">
      <c r="A445" s="9" t="str">
        <f t="shared" si="6"/>
        <v>C66AllSexMaori</v>
      </c>
      <c r="B445" s="9" t="s">
        <v>202</v>
      </c>
      <c r="C445" s="9" t="s">
        <v>4</v>
      </c>
      <c r="D445" s="9" t="s">
        <v>84</v>
      </c>
      <c r="E445" s="9">
        <v>1</v>
      </c>
      <c r="F445" s="9">
        <v>0.172002705827937</v>
      </c>
    </row>
    <row r="446" spans="1:6">
      <c r="A446" s="9" t="str">
        <f t="shared" si="6"/>
        <v>C66AllSexNon-Maori</v>
      </c>
      <c r="B446" s="9" t="s">
        <v>202</v>
      </c>
      <c r="C446" s="9" t="s">
        <v>4</v>
      </c>
      <c r="D446" s="9" t="s">
        <v>85</v>
      </c>
      <c r="E446" s="9">
        <v>26</v>
      </c>
      <c r="F446" s="9">
        <v>0.37645616098235302</v>
      </c>
    </row>
    <row r="447" spans="1:6">
      <c r="A447" s="9" t="str">
        <f t="shared" si="6"/>
        <v>C66FemaleAllEth</v>
      </c>
      <c r="B447" s="9" t="s">
        <v>202</v>
      </c>
      <c r="C447" s="9" t="s">
        <v>0</v>
      </c>
      <c r="D447" s="9" t="s">
        <v>32</v>
      </c>
      <c r="E447" s="9">
        <v>8</v>
      </c>
      <c r="F447" s="9">
        <v>0.20704397536083399</v>
      </c>
    </row>
    <row r="448" spans="1:6">
      <c r="A448" s="9" t="str">
        <f t="shared" si="6"/>
        <v>C66FemaleMaori</v>
      </c>
      <c r="B448" s="9" t="s">
        <v>202</v>
      </c>
      <c r="C448" s="9" t="s">
        <v>0</v>
      </c>
      <c r="D448" s="9" t="s">
        <v>84</v>
      </c>
    </row>
    <row r="449" spans="1:6">
      <c r="A449" s="9" t="str">
        <f t="shared" si="6"/>
        <v>C66FemaleNon-Maori</v>
      </c>
      <c r="B449" s="9" t="s">
        <v>202</v>
      </c>
      <c r="C449" s="9" t="s">
        <v>0</v>
      </c>
      <c r="D449" s="9" t="s">
        <v>85</v>
      </c>
      <c r="E449" s="9">
        <v>8</v>
      </c>
      <c r="F449" s="9">
        <v>0.222452629150346</v>
      </c>
    </row>
    <row r="450" spans="1:6">
      <c r="A450" s="9" t="str">
        <f t="shared" si="6"/>
        <v>C66MaleAllEth</v>
      </c>
      <c r="B450" s="9" t="s">
        <v>202</v>
      </c>
      <c r="C450" s="9" t="s">
        <v>1</v>
      </c>
      <c r="D450" s="9" t="s">
        <v>32</v>
      </c>
      <c r="E450" s="9">
        <v>19</v>
      </c>
      <c r="F450" s="9">
        <v>0.55791818151122097</v>
      </c>
    </row>
    <row r="451" spans="1:6">
      <c r="A451" s="9" t="str">
        <f t="shared" si="6"/>
        <v>C66MaleMaori</v>
      </c>
      <c r="B451" s="9" t="s">
        <v>202</v>
      </c>
      <c r="C451" s="9" t="s">
        <v>1</v>
      </c>
      <c r="D451" s="9" t="s">
        <v>84</v>
      </c>
      <c r="E451" s="9">
        <v>1</v>
      </c>
      <c r="F451" s="9">
        <v>0.36457828431372502</v>
      </c>
    </row>
    <row r="452" spans="1:6">
      <c r="A452" s="9" t="str">
        <f t="shared" ref="A452:A515" si="7">B452&amp;C452&amp;D452</f>
        <v>C66MaleNon-Maori</v>
      </c>
      <c r="B452" s="9" t="s">
        <v>202</v>
      </c>
      <c r="C452" s="9" t="s">
        <v>1</v>
      </c>
      <c r="D452" s="9" t="s">
        <v>85</v>
      </c>
      <c r="E452" s="9">
        <v>18</v>
      </c>
      <c r="F452" s="9">
        <v>0.56250272978029603</v>
      </c>
    </row>
    <row r="453" spans="1:6">
      <c r="A453" s="9" t="str">
        <f t="shared" si="7"/>
        <v>C67AllSexAllEth</v>
      </c>
      <c r="B453" s="9" t="s">
        <v>204</v>
      </c>
      <c r="C453" s="9" t="s">
        <v>4</v>
      </c>
      <c r="D453" s="9" t="s">
        <v>32</v>
      </c>
      <c r="E453" s="9">
        <v>369</v>
      </c>
      <c r="F453" s="9">
        <v>4.9001352567787304</v>
      </c>
    </row>
    <row r="454" spans="1:6">
      <c r="A454" s="9" t="str">
        <f t="shared" si="7"/>
        <v>C67AllSexMaori</v>
      </c>
      <c r="B454" s="9" t="s">
        <v>204</v>
      </c>
      <c r="C454" s="9" t="s">
        <v>4</v>
      </c>
      <c r="D454" s="9" t="s">
        <v>84</v>
      </c>
      <c r="E454" s="9">
        <v>29</v>
      </c>
      <c r="F454" s="9">
        <v>6.2327963767605601</v>
      </c>
    </row>
    <row r="455" spans="1:6">
      <c r="A455" s="9" t="str">
        <f t="shared" si="7"/>
        <v>C67AllSexNon-Maori</v>
      </c>
      <c r="B455" s="9" t="s">
        <v>204</v>
      </c>
      <c r="C455" s="9" t="s">
        <v>4</v>
      </c>
      <c r="D455" s="9" t="s">
        <v>85</v>
      </c>
      <c r="E455" s="9">
        <v>340</v>
      </c>
      <c r="F455" s="9">
        <v>4.7854518594695099</v>
      </c>
    </row>
    <row r="456" spans="1:6">
      <c r="A456" s="9" t="str">
        <f t="shared" si="7"/>
        <v>C67FemaleAllEth</v>
      </c>
      <c r="B456" s="9" t="s">
        <v>204</v>
      </c>
      <c r="C456" s="9" t="s">
        <v>0</v>
      </c>
      <c r="D456" s="9" t="s">
        <v>32</v>
      </c>
      <c r="E456" s="9">
        <v>99</v>
      </c>
      <c r="F456" s="9">
        <v>2.4617291469856402</v>
      </c>
    </row>
    <row r="457" spans="1:6">
      <c r="A457" s="9" t="str">
        <f t="shared" si="7"/>
        <v>C67FemaleMaori</v>
      </c>
      <c r="B457" s="9" t="s">
        <v>204</v>
      </c>
      <c r="C457" s="9" t="s">
        <v>0</v>
      </c>
      <c r="D457" s="9" t="s">
        <v>84</v>
      </c>
      <c r="E457" s="9">
        <v>14</v>
      </c>
      <c r="F457" s="9">
        <v>5.3234692169100901</v>
      </c>
    </row>
    <row r="458" spans="1:6">
      <c r="A458" s="9" t="str">
        <f t="shared" si="7"/>
        <v>C67FemaleNon-Maori</v>
      </c>
      <c r="B458" s="9" t="s">
        <v>204</v>
      </c>
      <c r="C458" s="9" t="s">
        <v>0</v>
      </c>
      <c r="D458" s="9" t="s">
        <v>85</v>
      </c>
      <c r="E458" s="9">
        <v>85</v>
      </c>
      <c r="F458" s="9">
        <v>2.22976873309474</v>
      </c>
    </row>
    <row r="459" spans="1:6">
      <c r="A459" s="9" t="str">
        <f t="shared" si="7"/>
        <v>C67MaleAllEth</v>
      </c>
      <c r="B459" s="9" t="s">
        <v>204</v>
      </c>
      <c r="C459" s="9" t="s">
        <v>1</v>
      </c>
      <c r="D459" s="9" t="s">
        <v>32</v>
      </c>
      <c r="E459" s="9">
        <v>270</v>
      </c>
      <c r="F459" s="9">
        <v>7.8556779829996</v>
      </c>
    </row>
    <row r="460" spans="1:6">
      <c r="A460" s="9" t="str">
        <f t="shared" si="7"/>
        <v>C67MaleMaori</v>
      </c>
      <c r="B460" s="9" t="s">
        <v>204</v>
      </c>
      <c r="C460" s="9" t="s">
        <v>1</v>
      </c>
      <c r="D460" s="9" t="s">
        <v>84</v>
      </c>
      <c r="E460" s="9">
        <v>15</v>
      </c>
      <c r="F460" s="9">
        <v>7.7857063810349798</v>
      </c>
    </row>
    <row r="461" spans="1:6">
      <c r="A461" s="9" t="str">
        <f t="shared" si="7"/>
        <v>C67MaleNon-Maori</v>
      </c>
      <c r="B461" s="9" t="s">
        <v>204</v>
      </c>
      <c r="C461" s="9" t="s">
        <v>1</v>
      </c>
      <c r="D461" s="9" t="s">
        <v>85</v>
      </c>
      <c r="E461" s="9">
        <v>255</v>
      </c>
      <c r="F461" s="9">
        <v>7.8491064656744403</v>
      </c>
    </row>
    <row r="462" spans="1:6">
      <c r="A462" s="9" t="str">
        <f t="shared" si="7"/>
        <v>C68AllSexAllEth</v>
      </c>
      <c r="B462" s="9" t="s">
        <v>206</v>
      </c>
      <c r="C462" s="9" t="s">
        <v>4</v>
      </c>
      <c r="D462" s="9" t="s">
        <v>32</v>
      </c>
      <c r="E462" s="9">
        <v>21</v>
      </c>
      <c r="F462" s="9">
        <v>0.27482282722957602</v>
      </c>
    </row>
    <row r="463" spans="1:6">
      <c r="A463" s="9" t="str">
        <f t="shared" si="7"/>
        <v>C68AllSexMaori</v>
      </c>
      <c r="B463" s="9" t="s">
        <v>206</v>
      </c>
      <c r="C463" s="9" t="s">
        <v>4</v>
      </c>
      <c r="D463" s="9" t="s">
        <v>84</v>
      </c>
      <c r="E463" s="9">
        <v>1</v>
      </c>
      <c r="F463" s="9">
        <v>0.19687055222887601</v>
      </c>
    </row>
    <row r="464" spans="1:6">
      <c r="A464" s="9" t="str">
        <f t="shared" si="7"/>
        <v>C68AllSexNon-Maori</v>
      </c>
      <c r="B464" s="9" t="s">
        <v>206</v>
      </c>
      <c r="C464" s="9" t="s">
        <v>4</v>
      </c>
      <c r="D464" s="9" t="s">
        <v>85</v>
      </c>
      <c r="E464" s="9">
        <v>20</v>
      </c>
      <c r="F464" s="9">
        <v>0.27817097855966899</v>
      </c>
    </row>
    <row r="465" spans="1:6">
      <c r="A465" s="9" t="str">
        <f t="shared" si="7"/>
        <v>C68FemaleAllEth</v>
      </c>
      <c r="B465" s="9" t="s">
        <v>206</v>
      </c>
      <c r="C465" s="9" t="s">
        <v>0</v>
      </c>
      <c r="D465" s="9" t="s">
        <v>32</v>
      </c>
      <c r="E465" s="9">
        <v>7</v>
      </c>
      <c r="F465" s="9">
        <v>0.141824573614697</v>
      </c>
    </row>
    <row r="466" spans="1:6">
      <c r="A466" s="9" t="str">
        <f t="shared" si="7"/>
        <v>C68FemaleMaori</v>
      </c>
      <c r="B466" s="9" t="s">
        <v>206</v>
      </c>
      <c r="C466" s="9" t="s">
        <v>0</v>
      </c>
      <c r="D466" s="9" t="s">
        <v>84</v>
      </c>
    </row>
    <row r="467" spans="1:6">
      <c r="A467" s="9" t="str">
        <f t="shared" si="7"/>
        <v>C68FemaleNon-Maori</v>
      </c>
      <c r="B467" s="9" t="s">
        <v>206</v>
      </c>
      <c r="C467" s="9" t="s">
        <v>0</v>
      </c>
      <c r="D467" s="9" t="s">
        <v>85</v>
      </c>
      <c r="E467" s="9">
        <v>7</v>
      </c>
      <c r="F467" s="9">
        <v>0.15004111160844399</v>
      </c>
    </row>
    <row r="468" spans="1:6">
      <c r="A468" s="9" t="str">
        <f t="shared" si="7"/>
        <v>C68MaleAllEth</v>
      </c>
      <c r="B468" s="9" t="s">
        <v>206</v>
      </c>
      <c r="C468" s="9" t="s">
        <v>1</v>
      </c>
      <c r="D468" s="9" t="s">
        <v>32</v>
      </c>
      <c r="E468" s="9">
        <v>14</v>
      </c>
      <c r="F468" s="9">
        <v>0.41352387898637799</v>
      </c>
    </row>
    <row r="469" spans="1:6">
      <c r="A469" s="9" t="str">
        <f t="shared" si="7"/>
        <v>C68MaleMaori</v>
      </c>
      <c r="B469" s="9" t="s">
        <v>206</v>
      </c>
      <c r="C469" s="9" t="s">
        <v>1</v>
      </c>
      <c r="D469" s="9" t="s">
        <v>84</v>
      </c>
      <c r="E469" s="9">
        <v>1</v>
      </c>
      <c r="F469" s="9">
        <v>0.415002019635344</v>
      </c>
    </row>
    <row r="470" spans="1:6">
      <c r="A470" s="9" t="str">
        <f t="shared" si="7"/>
        <v>C68MaleNon-Maori</v>
      </c>
      <c r="B470" s="9" t="s">
        <v>206</v>
      </c>
      <c r="C470" s="9" t="s">
        <v>1</v>
      </c>
      <c r="D470" s="9" t="s">
        <v>85</v>
      </c>
      <c r="E470" s="9">
        <v>13</v>
      </c>
      <c r="F470" s="9">
        <v>0.41114729493435398</v>
      </c>
    </row>
    <row r="471" spans="1:6">
      <c r="A471" s="9" t="str">
        <f t="shared" si="7"/>
        <v>C69AllSexAllEth</v>
      </c>
      <c r="B471" s="9" t="s">
        <v>208</v>
      </c>
      <c r="C471" s="9" t="s">
        <v>4</v>
      </c>
      <c r="D471" s="9" t="s">
        <v>32</v>
      </c>
      <c r="E471" s="9">
        <v>70</v>
      </c>
      <c r="F471" s="9">
        <v>1.2558031878287601</v>
      </c>
    </row>
    <row r="472" spans="1:6">
      <c r="A472" s="9" t="str">
        <f t="shared" si="7"/>
        <v>C69AllSexMaori</v>
      </c>
      <c r="B472" s="9" t="s">
        <v>208</v>
      </c>
      <c r="C472" s="9" t="s">
        <v>4</v>
      </c>
      <c r="D472" s="9" t="s">
        <v>84</v>
      </c>
      <c r="E472" s="9">
        <v>4</v>
      </c>
      <c r="F472" s="9">
        <v>0.42155640647310799</v>
      </c>
    </row>
    <row r="473" spans="1:6">
      <c r="A473" s="9" t="str">
        <f t="shared" si="7"/>
        <v>C69AllSexNon-Maori</v>
      </c>
      <c r="B473" s="9" t="s">
        <v>208</v>
      </c>
      <c r="C473" s="9" t="s">
        <v>4</v>
      </c>
      <c r="D473" s="9" t="s">
        <v>85</v>
      </c>
      <c r="E473" s="9">
        <v>66</v>
      </c>
      <c r="F473" s="9">
        <v>1.29912763206335</v>
      </c>
    </row>
    <row r="474" spans="1:6">
      <c r="A474" s="9" t="str">
        <f t="shared" si="7"/>
        <v>C69FemaleAllEth</v>
      </c>
      <c r="B474" s="9" t="s">
        <v>208</v>
      </c>
      <c r="C474" s="9" t="s">
        <v>0</v>
      </c>
      <c r="D474" s="9" t="s">
        <v>32</v>
      </c>
      <c r="E474" s="9">
        <v>34</v>
      </c>
      <c r="F474" s="9">
        <v>1.2360027898941499</v>
      </c>
    </row>
    <row r="475" spans="1:6">
      <c r="A475" s="9" t="str">
        <f t="shared" si="7"/>
        <v>C69FemaleMaori</v>
      </c>
      <c r="B475" s="9" t="s">
        <v>208</v>
      </c>
      <c r="C475" s="9" t="s">
        <v>0</v>
      </c>
      <c r="D475" s="9" t="s">
        <v>84</v>
      </c>
    </row>
    <row r="476" spans="1:6">
      <c r="A476" s="9" t="str">
        <f t="shared" si="7"/>
        <v>C69FemaleNon-Maori</v>
      </c>
      <c r="B476" s="9" t="s">
        <v>208</v>
      </c>
      <c r="C476" s="9" t="s">
        <v>0</v>
      </c>
      <c r="D476" s="9" t="s">
        <v>85</v>
      </c>
      <c r="E476" s="9">
        <v>34</v>
      </c>
      <c r="F476" s="9">
        <v>1.4521895999013501</v>
      </c>
    </row>
    <row r="477" spans="1:6">
      <c r="A477" s="9" t="str">
        <f t="shared" si="7"/>
        <v>C69MaleAllEth</v>
      </c>
      <c r="B477" s="9" t="s">
        <v>208</v>
      </c>
      <c r="C477" s="9" t="s">
        <v>1</v>
      </c>
      <c r="D477" s="9" t="s">
        <v>32</v>
      </c>
      <c r="E477" s="9">
        <v>36</v>
      </c>
      <c r="F477" s="9">
        <v>1.27791988117734</v>
      </c>
    </row>
    <row r="478" spans="1:6">
      <c r="A478" s="9" t="str">
        <f t="shared" si="7"/>
        <v>C69MaleMaori</v>
      </c>
      <c r="B478" s="9" t="s">
        <v>208</v>
      </c>
      <c r="C478" s="9" t="s">
        <v>1</v>
      </c>
      <c r="D478" s="9" t="s">
        <v>84</v>
      </c>
      <c r="E478" s="9">
        <v>4</v>
      </c>
      <c r="F478" s="9">
        <v>0.82008334259259297</v>
      </c>
    </row>
    <row r="479" spans="1:6">
      <c r="A479" s="9" t="str">
        <f t="shared" si="7"/>
        <v>C69MaleNon-Maori</v>
      </c>
      <c r="B479" s="9" t="s">
        <v>208</v>
      </c>
      <c r="C479" s="9" t="s">
        <v>1</v>
      </c>
      <c r="D479" s="9" t="s">
        <v>85</v>
      </c>
      <c r="E479" s="9">
        <v>32</v>
      </c>
      <c r="F479" s="9">
        <v>1.15707505488768</v>
      </c>
    </row>
    <row r="480" spans="1:6">
      <c r="A480" s="9" t="str">
        <f t="shared" si="7"/>
        <v>C70AllSexAllEth</v>
      </c>
      <c r="B480" s="9" t="s">
        <v>210</v>
      </c>
      <c r="C480" s="9" t="s">
        <v>4</v>
      </c>
      <c r="D480" s="9" t="s">
        <v>32</v>
      </c>
      <c r="E480" s="9">
        <v>5</v>
      </c>
      <c r="F480" s="9">
        <v>0.11182711036085601</v>
      </c>
    </row>
    <row r="481" spans="1:6">
      <c r="A481" s="9" t="str">
        <f t="shared" si="7"/>
        <v>C70AllSexMaori</v>
      </c>
      <c r="B481" s="9" t="s">
        <v>210</v>
      </c>
      <c r="C481" s="9" t="s">
        <v>4</v>
      </c>
      <c r="D481" s="9" t="s">
        <v>84</v>
      </c>
    </row>
    <row r="482" spans="1:6">
      <c r="A482" s="9" t="str">
        <f t="shared" si="7"/>
        <v>C70AllSexNon-Maori</v>
      </c>
      <c r="B482" s="9" t="s">
        <v>210</v>
      </c>
      <c r="C482" s="9" t="s">
        <v>4</v>
      </c>
      <c r="D482" s="9" t="s">
        <v>85</v>
      </c>
      <c r="E482" s="9">
        <v>5</v>
      </c>
      <c r="F482" s="9">
        <v>0.13482434616828601</v>
      </c>
    </row>
    <row r="483" spans="1:6">
      <c r="A483" s="9" t="str">
        <f t="shared" si="7"/>
        <v>C70FemaleAllEth</v>
      </c>
      <c r="B483" s="9" t="s">
        <v>210</v>
      </c>
      <c r="C483" s="9" t="s">
        <v>0</v>
      </c>
      <c r="D483" s="9" t="s">
        <v>32</v>
      </c>
      <c r="E483" s="9">
        <v>3</v>
      </c>
      <c r="F483" s="9">
        <v>0.14064775879636601</v>
      </c>
    </row>
    <row r="484" spans="1:6">
      <c r="A484" s="9" t="str">
        <f t="shared" si="7"/>
        <v>C70FemaleMaori</v>
      </c>
      <c r="B484" s="9" t="s">
        <v>210</v>
      </c>
      <c r="C484" s="9" t="s">
        <v>0</v>
      </c>
      <c r="D484" s="9" t="s">
        <v>84</v>
      </c>
    </row>
    <row r="485" spans="1:6">
      <c r="A485" s="9" t="str">
        <f t="shared" si="7"/>
        <v>C70FemaleNon-Maori</v>
      </c>
      <c r="B485" s="9" t="s">
        <v>210</v>
      </c>
      <c r="C485" s="9" t="s">
        <v>0</v>
      </c>
      <c r="D485" s="9" t="s">
        <v>85</v>
      </c>
      <c r="E485" s="9">
        <v>3</v>
      </c>
      <c r="F485" s="9">
        <v>0.172809135065187</v>
      </c>
    </row>
    <row r="486" spans="1:6">
      <c r="A486" s="9" t="str">
        <f t="shared" si="7"/>
        <v>C70MaleAllEth</v>
      </c>
      <c r="B486" s="9" t="s">
        <v>210</v>
      </c>
      <c r="C486" s="9" t="s">
        <v>1</v>
      </c>
      <c r="D486" s="9" t="s">
        <v>32</v>
      </c>
      <c r="E486" s="9">
        <v>2</v>
      </c>
      <c r="F486" s="66">
        <v>8.1043524574331394E-2</v>
      </c>
    </row>
    <row r="487" spans="1:6">
      <c r="A487" s="9" t="str">
        <f t="shared" si="7"/>
        <v>C70MaleMaori</v>
      </c>
      <c r="B487" s="9" t="s">
        <v>210</v>
      </c>
      <c r="C487" s="9" t="s">
        <v>1</v>
      </c>
      <c r="D487" s="9" t="s">
        <v>84</v>
      </c>
    </row>
    <row r="488" spans="1:6">
      <c r="A488" s="9" t="str">
        <f t="shared" si="7"/>
        <v>C70MaleNon-Maori</v>
      </c>
      <c r="B488" s="9" t="s">
        <v>210</v>
      </c>
      <c r="C488" s="9" t="s">
        <v>1</v>
      </c>
      <c r="D488" s="9" t="s">
        <v>85</v>
      </c>
      <c r="E488" s="9">
        <v>2</v>
      </c>
      <c r="F488" s="9">
        <v>9.4503460105829995E-2</v>
      </c>
    </row>
    <row r="489" spans="1:6">
      <c r="A489" s="9" t="str">
        <f t="shared" si="7"/>
        <v>C71AllSexAllEth</v>
      </c>
      <c r="B489" s="9" t="s">
        <v>212</v>
      </c>
      <c r="C489" s="9" t="s">
        <v>4</v>
      </c>
      <c r="D489" s="9" t="s">
        <v>32</v>
      </c>
      <c r="E489" s="9">
        <v>322</v>
      </c>
      <c r="F489" s="9">
        <v>5.6791297501353402</v>
      </c>
    </row>
    <row r="490" spans="1:6">
      <c r="A490" s="9" t="str">
        <f t="shared" si="7"/>
        <v>C71AllSexMaori</v>
      </c>
      <c r="B490" s="9" t="s">
        <v>212</v>
      </c>
      <c r="C490" s="9" t="s">
        <v>4</v>
      </c>
      <c r="D490" s="9" t="s">
        <v>84</v>
      </c>
      <c r="E490" s="9">
        <v>36</v>
      </c>
      <c r="F490" s="9">
        <v>5.6619238020929998</v>
      </c>
    </row>
    <row r="491" spans="1:6">
      <c r="A491" s="9" t="str">
        <f t="shared" si="7"/>
        <v>C71AllSexNon-Maori</v>
      </c>
      <c r="B491" s="9" t="s">
        <v>212</v>
      </c>
      <c r="C491" s="9" t="s">
        <v>4</v>
      </c>
      <c r="D491" s="9" t="s">
        <v>85</v>
      </c>
      <c r="E491" s="9">
        <v>286</v>
      </c>
      <c r="F491" s="9">
        <v>5.6103196956177701</v>
      </c>
    </row>
    <row r="492" spans="1:6">
      <c r="A492" s="9" t="str">
        <f t="shared" si="7"/>
        <v>C71FemaleAllEth</v>
      </c>
      <c r="B492" s="9" t="s">
        <v>212</v>
      </c>
      <c r="C492" s="9" t="s">
        <v>0</v>
      </c>
      <c r="D492" s="9" t="s">
        <v>32</v>
      </c>
      <c r="E492" s="9">
        <v>137</v>
      </c>
      <c r="F492" s="9">
        <v>4.7299001779442804</v>
      </c>
    </row>
    <row r="493" spans="1:6">
      <c r="A493" s="9" t="str">
        <f t="shared" si="7"/>
        <v>C71FemaleMaori</v>
      </c>
      <c r="B493" s="9" t="s">
        <v>212</v>
      </c>
      <c r="C493" s="9" t="s">
        <v>0</v>
      </c>
      <c r="D493" s="9" t="s">
        <v>84</v>
      </c>
      <c r="E493" s="9">
        <v>17</v>
      </c>
      <c r="F493" s="9">
        <v>5.3245491926144002</v>
      </c>
    </row>
    <row r="494" spans="1:6">
      <c r="A494" s="9" t="str">
        <f t="shared" si="7"/>
        <v>C71FemaleNon-Maori</v>
      </c>
      <c r="B494" s="9" t="s">
        <v>212</v>
      </c>
      <c r="C494" s="9" t="s">
        <v>0</v>
      </c>
      <c r="D494" s="9" t="s">
        <v>85</v>
      </c>
      <c r="E494" s="9">
        <v>120</v>
      </c>
      <c r="F494" s="9">
        <v>4.6420750946486997</v>
      </c>
    </row>
    <row r="495" spans="1:6">
      <c r="A495" s="9" t="str">
        <f t="shared" si="7"/>
        <v>C71MaleAllEth</v>
      </c>
      <c r="B495" s="9" t="s">
        <v>212</v>
      </c>
      <c r="C495" s="9" t="s">
        <v>1</v>
      </c>
      <c r="D495" s="9" t="s">
        <v>32</v>
      </c>
      <c r="E495" s="9">
        <v>185</v>
      </c>
      <c r="F495" s="9">
        <v>6.7173347049286498</v>
      </c>
    </row>
    <row r="496" spans="1:6">
      <c r="A496" s="9" t="str">
        <f t="shared" si="7"/>
        <v>C71MaleMaori</v>
      </c>
      <c r="B496" s="9" t="s">
        <v>212</v>
      </c>
      <c r="C496" s="9" t="s">
        <v>1</v>
      </c>
      <c r="D496" s="9" t="s">
        <v>84</v>
      </c>
      <c r="E496" s="9">
        <v>19</v>
      </c>
      <c r="F496" s="9">
        <v>5.9001662594935604</v>
      </c>
    </row>
    <row r="497" spans="1:6">
      <c r="A497" s="9" t="str">
        <f t="shared" si="7"/>
        <v>C71MaleNon-Maori</v>
      </c>
      <c r="B497" s="9" t="s">
        <v>212</v>
      </c>
      <c r="C497" s="9" t="s">
        <v>1</v>
      </c>
      <c r="D497" s="9" t="s">
        <v>85</v>
      </c>
      <c r="E497" s="9">
        <v>166</v>
      </c>
      <c r="F497" s="9">
        <v>6.6688594578057101</v>
      </c>
    </row>
    <row r="498" spans="1:6">
      <c r="A498" s="9" t="str">
        <f t="shared" si="7"/>
        <v>C72AllSexAllEth</v>
      </c>
      <c r="B498" s="9" t="s">
        <v>214</v>
      </c>
      <c r="C498" s="9" t="s">
        <v>4</v>
      </c>
      <c r="D498" s="9" t="s">
        <v>32</v>
      </c>
      <c r="E498" s="9">
        <v>9</v>
      </c>
      <c r="F498" s="9">
        <v>0.19367623484920099</v>
      </c>
    </row>
    <row r="499" spans="1:6">
      <c r="A499" s="9" t="str">
        <f t="shared" si="7"/>
        <v>C72AllSexMaori</v>
      </c>
      <c r="B499" s="9" t="s">
        <v>214</v>
      </c>
      <c r="C499" s="9" t="s">
        <v>4</v>
      </c>
      <c r="D499" s="9" t="s">
        <v>84</v>
      </c>
      <c r="E499" s="9">
        <v>2</v>
      </c>
      <c r="F499" s="9">
        <v>0.21797281857006501</v>
      </c>
    </row>
    <row r="500" spans="1:6">
      <c r="A500" s="9" t="str">
        <f t="shared" si="7"/>
        <v>C72AllSexNon-Maori</v>
      </c>
      <c r="B500" s="9" t="s">
        <v>214</v>
      </c>
      <c r="C500" s="9" t="s">
        <v>4</v>
      </c>
      <c r="D500" s="9" t="s">
        <v>85</v>
      </c>
      <c r="E500" s="9">
        <v>7</v>
      </c>
      <c r="F500" s="9">
        <v>0.16048906140750899</v>
      </c>
    </row>
    <row r="501" spans="1:6">
      <c r="A501" s="9" t="str">
        <f t="shared" si="7"/>
        <v>C72FemaleAllEth</v>
      </c>
      <c r="B501" s="9" t="s">
        <v>214</v>
      </c>
      <c r="C501" s="9" t="s">
        <v>0</v>
      </c>
      <c r="D501" s="9" t="s">
        <v>32</v>
      </c>
      <c r="E501" s="9">
        <v>4</v>
      </c>
      <c r="F501" s="9">
        <v>0.174900580262045</v>
      </c>
    </row>
    <row r="502" spans="1:6">
      <c r="A502" s="9" t="str">
        <f t="shared" si="7"/>
        <v>C72FemaleMaori</v>
      </c>
      <c r="B502" s="9" t="s">
        <v>214</v>
      </c>
      <c r="C502" s="9" t="s">
        <v>0</v>
      </c>
      <c r="D502" s="9" t="s">
        <v>84</v>
      </c>
    </row>
    <row r="503" spans="1:6">
      <c r="A503" s="9" t="str">
        <f t="shared" si="7"/>
        <v>C72FemaleNon-Maori</v>
      </c>
      <c r="B503" s="9" t="s">
        <v>214</v>
      </c>
      <c r="C503" s="9" t="s">
        <v>0</v>
      </c>
      <c r="D503" s="9" t="s">
        <v>85</v>
      </c>
      <c r="E503" s="9">
        <v>4</v>
      </c>
      <c r="F503" s="9">
        <v>0.21342690984079399</v>
      </c>
    </row>
    <row r="504" spans="1:6">
      <c r="A504" s="9" t="str">
        <f t="shared" si="7"/>
        <v>C72MaleAllEth</v>
      </c>
      <c r="B504" s="9" t="s">
        <v>214</v>
      </c>
      <c r="C504" s="9" t="s">
        <v>1</v>
      </c>
      <c r="D504" s="9" t="s">
        <v>32</v>
      </c>
      <c r="E504" s="9">
        <v>5</v>
      </c>
      <c r="F504" s="9">
        <v>0.20822471028454501</v>
      </c>
    </row>
    <row r="505" spans="1:6">
      <c r="A505" s="9" t="str">
        <f t="shared" si="7"/>
        <v>C72MaleMaori</v>
      </c>
      <c r="B505" s="9" t="s">
        <v>214</v>
      </c>
      <c r="C505" s="9" t="s">
        <v>1</v>
      </c>
      <c r="D505" s="9" t="s">
        <v>84</v>
      </c>
      <c r="E505" s="9">
        <v>2</v>
      </c>
      <c r="F505" s="9">
        <v>0.424443912182627</v>
      </c>
    </row>
    <row r="506" spans="1:6">
      <c r="A506" s="9" t="str">
        <f t="shared" si="7"/>
        <v>C72MaleNon-Maori</v>
      </c>
      <c r="B506" s="9" t="s">
        <v>214</v>
      </c>
      <c r="C506" s="9" t="s">
        <v>1</v>
      </c>
      <c r="D506" s="9" t="s">
        <v>85</v>
      </c>
      <c r="E506" s="9">
        <v>3</v>
      </c>
      <c r="F506" s="9">
        <v>0.10624694380727299</v>
      </c>
    </row>
    <row r="507" spans="1:6">
      <c r="A507" s="9" t="str">
        <f t="shared" si="7"/>
        <v>C73AllSexAllEth</v>
      </c>
      <c r="B507" s="9" t="s">
        <v>216</v>
      </c>
      <c r="C507" s="9" t="s">
        <v>4</v>
      </c>
      <c r="D507" s="9" t="s">
        <v>32</v>
      </c>
      <c r="E507" s="9">
        <v>298</v>
      </c>
      <c r="F507" s="9">
        <v>5.7544988551601399</v>
      </c>
    </row>
    <row r="508" spans="1:6">
      <c r="A508" s="9" t="str">
        <f t="shared" si="7"/>
        <v>C73AllSexMaori</v>
      </c>
      <c r="B508" s="9" t="s">
        <v>216</v>
      </c>
      <c r="C508" s="9" t="s">
        <v>4</v>
      </c>
      <c r="D508" s="9" t="s">
        <v>84</v>
      </c>
      <c r="E508" s="9">
        <v>55</v>
      </c>
      <c r="F508" s="9">
        <v>9.1561375808998697</v>
      </c>
    </row>
    <row r="509" spans="1:6">
      <c r="A509" s="9" t="str">
        <f t="shared" si="7"/>
        <v>C73AllSexNon-Maori</v>
      </c>
      <c r="B509" s="9" t="s">
        <v>216</v>
      </c>
      <c r="C509" s="9" t="s">
        <v>4</v>
      </c>
      <c r="D509" s="9" t="s">
        <v>85</v>
      </c>
      <c r="E509" s="9">
        <v>243</v>
      </c>
      <c r="F509" s="9">
        <v>5.2182247295260504</v>
      </c>
    </row>
    <row r="510" spans="1:6">
      <c r="A510" s="9" t="str">
        <f t="shared" si="7"/>
        <v>C73FemaleAllEth</v>
      </c>
      <c r="B510" s="9" t="s">
        <v>216</v>
      </c>
      <c r="C510" s="9" t="s">
        <v>0</v>
      </c>
      <c r="D510" s="9" t="s">
        <v>32</v>
      </c>
      <c r="E510" s="9">
        <v>213</v>
      </c>
      <c r="F510" s="9">
        <v>8.2417839501719197</v>
      </c>
    </row>
    <row r="511" spans="1:6">
      <c r="A511" s="9" t="str">
        <f t="shared" si="7"/>
        <v>C73FemaleMaori</v>
      </c>
      <c r="B511" s="9" t="s">
        <v>216</v>
      </c>
      <c r="C511" s="9" t="s">
        <v>0</v>
      </c>
      <c r="D511" s="9" t="s">
        <v>84</v>
      </c>
      <c r="E511" s="9">
        <v>41</v>
      </c>
      <c r="F511" s="9">
        <v>12.742971302758001</v>
      </c>
    </row>
    <row r="512" spans="1:6">
      <c r="A512" s="9" t="str">
        <f t="shared" si="7"/>
        <v>C73FemaleNon-Maori</v>
      </c>
      <c r="B512" s="9" t="s">
        <v>216</v>
      </c>
      <c r="C512" s="9" t="s">
        <v>0</v>
      </c>
      <c r="D512" s="9" t="s">
        <v>85</v>
      </c>
      <c r="E512" s="9">
        <v>172</v>
      </c>
      <c r="F512" s="9">
        <v>7.4987042039211698</v>
      </c>
    </row>
    <row r="513" spans="1:6">
      <c r="A513" s="9" t="str">
        <f t="shared" si="7"/>
        <v>C73MaleAllEth</v>
      </c>
      <c r="B513" s="9" t="s">
        <v>216</v>
      </c>
      <c r="C513" s="9" t="s">
        <v>1</v>
      </c>
      <c r="D513" s="9" t="s">
        <v>32</v>
      </c>
      <c r="E513" s="9">
        <v>85</v>
      </c>
      <c r="F513" s="9">
        <v>3.0844825163913301</v>
      </c>
    </row>
    <row r="514" spans="1:6">
      <c r="A514" s="9" t="str">
        <f t="shared" si="7"/>
        <v>C73MaleMaori</v>
      </c>
      <c r="B514" s="9" t="s">
        <v>216</v>
      </c>
      <c r="C514" s="9" t="s">
        <v>1</v>
      </c>
      <c r="D514" s="9" t="s">
        <v>84</v>
      </c>
      <c r="E514" s="9">
        <v>14</v>
      </c>
      <c r="F514" s="9">
        <v>4.9860799240348896</v>
      </c>
    </row>
    <row r="515" spans="1:6">
      <c r="A515" s="9" t="str">
        <f t="shared" si="7"/>
        <v>C73MaleNon-Maori</v>
      </c>
      <c r="B515" s="9" t="s">
        <v>216</v>
      </c>
      <c r="C515" s="9" t="s">
        <v>1</v>
      </c>
      <c r="D515" s="9" t="s">
        <v>85</v>
      </c>
      <c r="E515" s="9">
        <v>71</v>
      </c>
      <c r="F515" s="9">
        <v>2.7952704020764498</v>
      </c>
    </row>
    <row r="516" spans="1:6">
      <c r="A516" s="9" t="str">
        <f t="shared" ref="A516:A579" si="8">B516&amp;C516&amp;D516</f>
        <v>C74AllSexAllEth</v>
      </c>
      <c r="B516" s="9" t="s">
        <v>218</v>
      </c>
      <c r="C516" s="9" t="s">
        <v>4</v>
      </c>
      <c r="D516" s="9" t="s">
        <v>32</v>
      </c>
      <c r="E516" s="9">
        <v>21</v>
      </c>
      <c r="F516" s="9">
        <v>0.46773709734688002</v>
      </c>
    </row>
    <row r="517" spans="1:6">
      <c r="A517" s="9" t="str">
        <f t="shared" si="8"/>
        <v>C74AllSexMaori</v>
      </c>
      <c r="B517" s="9" t="s">
        <v>218</v>
      </c>
      <c r="C517" s="9" t="s">
        <v>4</v>
      </c>
      <c r="D517" s="9" t="s">
        <v>84</v>
      </c>
      <c r="E517" s="9">
        <v>5</v>
      </c>
      <c r="F517" s="9">
        <v>0.80461452353296203</v>
      </c>
    </row>
    <row r="518" spans="1:6">
      <c r="A518" s="9" t="str">
        <f t="shared" si="8"/>
        <v>C74AllSexNon-Maori</v>
      </c>
      <c r="B518" s="9" t="s">
        <v>218</v>
      </c>
      <c r="C518" s="9" t="s">
        <v>4</v>
      </c>
      <c r="D518" s="9" t="s">
        <v>85</v>
      </c>
      <c r="E518" s="9">
        <v>16</v>
      </c>
      <c r="F518" s="9">
        <v>0.48291743874599602</v>
      </c>
    </row>
    <row r="519" spans="1:6">
      <c r="A519" s="9" t="str">
        <f t="shared" si="8"/>
        <v>C74FemaleAllEth</v>
      </c>
      <c r="B519" s="9" t="s">
        <v>218</v>
      </c>
      <c r="C519" s="9" t="s">
        <v>0</v>
      </c>
      <c r="D519" s="9" t="s">
        <v>32</v>
      </c>
      <c r="E519" s="9">
        <v>11</v>
      </c>
      <c r="F519" s="9">
        <v>0.45055075427722702</v>
      </c>
    </row>
    <row r="520" spans="1:6">
      <c r="A520" s="9" t="str">
        <f t="shared" si="8"/>
        <v>C74FemaleMaori</v>
      </c>
      <c r="B520" s="9" t="s">
        <v>218</v>
      </c>
      <c r="C520" s="9" t="s">
        <v>0</v>
      </c>
      <c r="D520" s="9" t="s">
        <v>84</v>
      </c>
      <c r="E520" s="9">
        <v>3</v>
      </c>
      <c r="F520" s="9">
        <v>0.85579394999161496</v>
      </c>
    </row>
    <row r="521" spans="1:6">
      <c r="A521" s="9" t="str">
        <f t="shared" si="8"/>
        <v>C74FemaleNon-Maori</v>
      </c>
      <c r="B521" s="9" t="s">
        <v>218</v>
      </c>
      <c r="C521" s="9" t="s">
        <v>0</v>
      </c>
      <c r="D521" s="9" t="s">
        <v>85</v>
      </c>
      <c r="E521" s="9">
        <v>8</v>
      </c>
      <c r="F521" s="9">
        <v>0.430684630629806</v>
      </c>
    </row>
    <row r="522" spans="1:6">
      <c r="A522" s="9" t="str">
        <f t="shared" si="8"/>
        <v>C74MaleAllEth</v>
      </c>
      <c r="B522" s="9" t="s">
        <v>218</v>
      </c>
      <c r="C522" s="9" t="s">
        <v>1</v>
      </c>
      <c r="D522" s="9" t="s">
        <v>32</v>
      </c>
      <c r="E522" s="9">
        <v>10</v>
      </c>
      <c r="F522" s="9">
        <v>0.47810302581214897</v>
      </c>
    </row>
    <row r="523" spans="1:6">
      <c r="A523" s="9" t="str">
        <f t="shared" si="8"/>
        <v>C74MaleMaori</v>
      </c>
      <c r="B523" s="9" t="s">
        <v>218</v>
      </c>
      <c r="C523" s="9" t="s">
        <v>1</v>
      </c>
      <c r="D523" s="9" t="s">
        <v>84</v>
      </c>
      <c r="E523" s="9">
        <v>2</v>
      </c>
      <c r="F523" s="9">
        <v>0.74570956481606698</v>
      </c>
    </row>
    <row r="524" spans="1:6">
      <c r="A524" s="9" t="str">
        <f t="shared" si="8"/>
        <v>C74MaleNon-Maori</v>
      </c>
      <c r="B524" s="9" t="s">
        <v>218</v>
      </c>
      <c r="C524" s="9" t="s">
        <v>1</v>
      </c>
      <c r="D524" s="9" t="s">
        <v>85</v>
      </c>
      <c r="E524" s="9">
        <v>8</v>
      </c>
      <c r="F524" s="9">
        <v>0.52708630539142198</v>
      </c>
    </row>
    <row r="525" spans="1:6">
      <c r="A525" s="9" t="str">
        <f t="shared" si="8"/>
        <v>C75AllSexAllEth</v>
      </c>
      <c r="B525" s="9" t="s">
        <v>220</v>
      </c>
      <c r="C525" s="9" t="s">
        <v>4</v>
      </c>
      <c r="D525" s="9" t="s">
        <v>32</v>
      </c>
      <c r="E525" s="9">
        <v>4</v>
      </c>
      <c r="F525" s="66">
        <v>9.9440687235695102E-2</v>
      </c>
    </row>
    <row r="526" spans="1:6">
      <c r="A526" s="9" t="str">
        <f t="shared" si="8"/>
        <v>C75AllSexMaori</v>
      </c>
      <c r="B526" s="9" t="s">
        <v>220</v>
      </c>
      <c r="C526" s="9" t="s">
        <v>4</v>
      </c>
      <c r="D526" s="9" t="s">
        <v>84</v>
      </c>
      <c r="E526" s="9">
        <v>1</v>
      </c>
      <c r="F526" s="9">
        <v>0.112583716951788</v>
      </c>
    </row>
    <row r="527" spans="1:6">
      <c r="A527" s="9" t="str">
        <f t="shared" si="8"/>
        <v>C75AllSexNon-Maori</v>
      </c>
      <c r="B527" s="9" t="s">
        <v>220</v>
      </c>
      <c r="C527" s="9" t="s">
        <v>4</v>
      </c>
      <c r="D527" s="9" t="s">
        <v>85</v>
      </c>
      <c r="E527" s="9">
        <v>3</v>
      </c>
      <c r="F527" s="66">
        <v>8.7253846861473305E-2</v>
      </c>
    </row>
    <row r="528" spans="1:6">
      <c r="A528" s="9" t="str">
        <f t="shared" si="8"/>
        <v>C75FemaleAllEth</v>
      </c>
      <c r="B528" s="9" t="s">
        <v>220</v>
      </c>
      <c r="C528" s="9" t="s">
        <v>0</v>
      </c>
      <c r="D528" s="9" t="s">
        <v>32</v>
      </c>
      <c r="E528" s="9">
        <v>2</v>
      </c>
      <c r="F528" s="9">
        <v>0.118762528442778</v>
      </c>
    </row>
    <row r="529" spans="1:6">
      <c r="A529" s="9" t="str">
        <f t="shared" si="8"/>
        <v>C75FemaleMaori</v>
      </c>
      <c r="B529" s="9" t="s">
        <v>220</v>
      </c>
      <c r="C529" s="9" t="s">
        <v>0</v>
      </c>
      <c r="D529" s="9" t="s">
        <v>84</v>
      </c>
      <c r="E529" s="9">
        <v>1</v>
      </c>
      <c r="F529" s="9">
        <v>0.231220644130956</v>
      </c>
    </row>
    <row r="530" spans="1:6">
      <c r="A530" s="9" t="str">
        <f t="shared" si="8"/>
        <v>C75FemaleNon-Maori</v>
      </c>
      <c r="B530" s="9" t="s">
        <v>220</v>
      </c>
      <c r="C530" s="9" t="s">
        <v>0</v>
      </c>
      <c r="D530" s="9" t="s">
        <v>85</v>
      </c>
      <c r="E530" s="9">
        <v>1</v>
      </c>
      <c r="F530" s="66">
        <v>7.8303953912013793E-2</v>
      </c>
    </row>
    <row r="531" spans="1:6">
      <c r="A531" s="9" t="str">
        <f t="shared" si="8"/>
        <v>C75MaleAllEth</v>
      </c>
      <c r="B531" s="9" t="s">
        <v>220</v>
      </c>
      <c r="C531" s="9" t="s">
        <v>1</v>
      </c>
      <c r="D531" s="9" t="s">
        <v>32</v>
      </c>
      <c r="E531" s="9">
        <v>2</v>
      </c>
      <c r="F531" s="66">
        <v>8.3162709460092396E-2</v>
      </c>
    </row>
    <row r="532" spans="1:6">
      <c r="A532" s="9" t="str">
        <f t="shared" si="8"/>
        <v>C75MaleMaori</v>
      </c>
      <c r="B532" s="9" t="s">
        <v>220</v>
      </c>
      <c r="C532" s="9" t="s">
        <v>1</v>
      </c>
      <c r="D532" s="9" t="s">
        <v>84</v>
      </c>
    </row>
    <row r="533" spans="1:6">
      <c r="A533" s="9" t="str">
        <f t="shared" si="8"/>
        <v>C75MaleNon-Maori</v>
      </c>
      <c r="B533" s="9" t="s">
        <v>220</v>
      </c>
      <c r="C533" s="9" t="s">
        <v>1</v>
      </c>
      <c r="D533" s="9" t="s">
        <v>85</v>
      </c>
      <c r="E533" s="9">
        <v>2</v>
      </c>
      <c r="F533" s="66">
        <v>9.7364766440174499E-2</v>
      </c>
    </row>
    <row r="534" spans="1:6">
      <c r="A534" s="9" t="str">
        <f t="shared" si="8"/>
        <v>C76AllSexAllEth</v>
      </c>
      <c r="B534" s="9" t="s">
        <v>222</v>
      </c>
      <c r="C534" s="9" t="s">
        <v>4</v>
      </c>
      <c r="D534" s="9" t="s">
        <v>32</v>
      </c>
      <c r="E534" s="9">
        <v>18</v>
      </c>
      <c r="F534" s="9">
        <v>0.22589080135464801</v>
      </c>
    </row>
    <row r="535" spans="1:6">
      <c r="A535" s="9" t="str">
        <f t="shared" si="8"/>
        <v>C76AllSexMaori</v>
      </c>
      <c r="B535" s="9" t="s">
        <v>222</v>
      </c>
      <c r="C535" s="9" t="s">
        <v>4</v>
      </c>
      <c r="D535" s="9" t="s">
        <v>84</v>
      </c>
      <c r="E535" s="9">
        <v>3</v>
      </c>
      <c r="F535" s="9">
        <v>0.63714266785167295</v>
      </c>
    </row>
    <row r="536" spans="1:6">
      <c r="A536" s="9" t="str">
        <f t="shared" si="8"/>
        <v>C76AllSexNon-Maori</v>
      </c>
      <c r="B536" s="9" t="s">
        <v>222</v>
      </c>
      <c r="C536" s="9" t="s">
        <v>4</v>
      </c>
      <c r="D536" s="9" t="s">
        <v>85</v>
      </c>
      <c r="E536" s="9">
        <v>15</v>
      </c>
      <c r="F536" s="9">
        <v>0.198653232382381</v>
      </c>
    </row>
    <row r="537" spans="1:6">
      <c r="A537" s="9" t="str">
        <f t="shared" si="8"/>
        <v>C76FemaleAllEth</v>
      </c>
      <c r="B537" s="9" t="s">
        <v>222</v>
      </c>
      <c r="C537" s="9" t="s">
        <v>0</v>
      </c>
      <c r="D537" s="9" t="s">
        <v>32</v>
      </c>
      <c r="E537" s="9">
        <v>11</v>
      </c>
      <c r="F537" s="9">
        <v>0.239093104775676</v>
      </c>
    </row>
    <row r="538" spans="1:6">
      <c r="A538" s="9" t="str">
        <f t="shared" si="8"/>
        <v>C76FemaleMaori</v>
      </c>
      <c r="B538" s="9" t="s">
        <v>222</v>
      </c>
      <c r="C538" s="9" t="s">
        <v>0</v>
      </c>
      <c r="D538" s="9" t="s">
        <v>84</v>
      </c>
      <c r="E538" s="9">
        <v>1</v>
      </c>
      <c r="F538" s="9">
        <v>0.26707070646766201</v>
      </c>
    </row>
    <row r="539" spans="1:6">
      <c r="A539" s="9" t="str">
        <f t="shared" si="8"/>
        <v>C76FemaleNon-Maori</v>
      </c>
      <c r="B539" s="9" t="s">
        <v>222</v>
      </c>
      <c r="C539" s="9" t="s">
        <v>0</v>
      </c>
      <c r="D539" s="9" t="s">
        <v>85</v>
      </c>
      <c r="E539" s="9">
        <v>10</v>
      </c>
      <c r="F539" s="9">
        <v>0.232142002630394</v>
      </c>
    </row>
    <row r="540" spans="1:6">
      <c r="A540" s="9" t="str">
        <f t="shared" si="8"/>
        <v>C76MaleAllEth</v>
      </c>
      <c r="B540" s="9" t="s">
        <v>222</v>
      </c>
      <c r="C540" s="9" t="s">
        <v>1</v>
      </c>
      <c r="D540" s="9" t="s">
        <v>32</v>
      </c>
      <c r="E540" s="9">
        <v>7</v>
      </c>
      <c r="F540" s="9">
        <v>0.20249923965045399</v>
      </c>
    </row>
    <row r="541" spans="1:6">
      <c r="A541" s="9" t="str">
        <f t="shared" si="8"/>
        <v>C76MaleMaori</v>
      </c>
      <c r="B541" s="9" t="s">
        <v>222</v>
      </c>
      <c r="C541" s="9" t="s">
        <v>1</v>
      </c>
      <c r="D541" s="9" t="s">
        <v>84</v>
      </c>
      <c r="E541" s="9">
        <v>2</v>
      </c>
      <c r="F541" s="9">
        <v>1.125532</v>
      </c>
    </row>
    <row r="542" spans="1:6">
      <c r="A542" s="9" t="str">
        <f t="shared" si="8"/>
        <v>C76MaleNon-Maori</v>
      </c>
      <c r="B542" s="9" t="s">
        <v>222</v>
      </c>
      <c r="C542" s="9" t="s">
        <v>1</v>
      </c>
      <c r="D542" s="9" t="s">
        <v>85</v>
      </c>
      <c r="E542" s="9">
        <v>5</v>
      </c>
      <c r="F542" s="9">
        <v>0.15204738747833901</v>
      </c>
    </row>
    <row r="543" spans="1:6">
      <c r="A543" s="9" t="str">
        <f t="shared" si="8"/>
        <v>C77–C79AllSexAllEth</v>
      </c>
      <c r="B543" s="9" t="s">
        <v>352</v>
      </c>
      <c r="C543" s="9" t="s">
        <v>4</v>
      </c>
      <c r="D543" s="9" t="s">
        <v>32</v>
      </c>
      <c r="E543" s="9">
        <v>371</v>
      </c>
      <c r="F543" s="9">
        <v>5.0052641655707202</v>
      </c>
    </row>
    <row r="544" spans="1:6">
      <c r="A544" s="9" t="str">
        <f t="shared" si="8"/>
        <v>C77–C79AllSexMaori</v>
      </c>
      <c r="B544" s="9" t="s">
        <v>352</v>
      </c>
      <c r="C544" s="9" t="s">
        <v>4</v>
      </c>
      <c r="D544" s="9" t="s">
        <v>84</v>
      </c>
      <c r="E544" s="9">
        <v>52</v>
      </c>
      <c r="F544" s="9">
        <v>10.1845872308024</v>
      </c>
    </row>
    <row r="545" spans="1:6">
      <c r="A545" s="9" t="str">
        <f t="shared" si="8"/>
        <v>C77–C79AllSexNon-Maori</v>
      </c>
      <c r="B545" s="9" t="s">
        <v>352</v>
      </c>
      <c r="C545" s="9" t="s">
        <v>4</v>
      </c>
      <c r="D545" s="9" t="s">
        <v>85</v>
      </c>
      <c r="E545" s="9">
        <v>319</v>
      </c>
      <c r="F545" s="9">
        <v>4.5136964205145897</v>
      </c>
    </row>
    <row r="546" spans="1:6">
      <c r="A546" s="9" t="str">
        <f t="shared" si="8"/>
        <v>C77–C79FemaleAllEth</v>
      </c>
      <c r="B546" s="9" t="s">
        <v>352</v>
      </c>
      <c r="C546" s="9" t="s">
        <v>0</v>
      </c>
      <c r="D546" s="9" t="s">
        <v>32</v>
      </c>
      <c r="E546" s="9">
        <v>186</v>
      </c>
      <c r="F546" s="9">
        <v>4.58415073077275</v>
      </c>
    </row>
    <row r="547" spans="1:6">
      <c r="A547" s="9" t="str">
        <f t="shared" si="8"/>
        <v>C77–C79FemaleMaori</v>
      </c>
      <c r="B547" s="9" t="s">
        <v>352</v>
      </c>
      <c r="C547" s="9" t="s">
        <v>0</v>
      </c>
      <c r="D547" s="9" t="s">
        <v>84</v>
      </c>
      <c r="E547" s="9">
        <v>29</v>
      </c>
      <c r="F547" s="9">
        <v>10.4889533712771</v>
      </c>
    </row>
    <row r="548" spans="1:6">
      <c r="A548" s="9" t="str">
        <f t="shared" si="8"/>
        <v>C77–C79FemaleNon-Maori</v>
      </c>
      <c r="B548" s="9" t="s">
        <v>352</v>
      </c>
      <c r="C548" s="9" t="s">
        <v>0</v>
      </c>
      <c r="D548" s="9" t="s">
        <v>85</v>
      </c>
      <c r="E548" s="9">
        <v>157</v>
      </c>
      <c r="F548" s="9">
        <v>4.0009030489765403</v>
      </c>
    </row>
    <row r="549" spans="1:6">
      <c r="A549" s="9" t="str">
        <f t="shared" si="8"/>
        <v>C77–C79MaleAllEth</v>
      </c>
      <c r="B549" s="9" t="s">
        <v>352</v>
      </c>
      <c r="C549" s="9" t="s">
        <v>1</v>
      </c>
      <c r="D549" s="9" t="s">
        <v>32</v>
      </c>
      <c r="E549" s="9">
        <v>185</v>
      </c>
      <c r="F549" s="9">
        <v>5.5027750565777396</v>
      </c>
    </row>
    <row r="550" spans="1:6">
      <c r="A550" s="9" t="str">
        <f t="shared" si="8"/>
        <v>C77–C79MaleMaori</v>
      </c>
      <c r="B550" s="9" t="s">
        <v>352</v>
      </c>
      <c r="C550" s="9" t="s">
        <v>1</v>
      </c>
      <c r="D550" s="9" t="s">
        <v>84</v>
      </c>
      <c r="E550" s="9">
        <v>23</v>
      </c>
      <c r="F550" s="9">
        <v>9.7790640125000206</v>
      </c>
    </row>
    <row r="551" spans="1:6">
      <c r="A551" s="9" t="str">
        <f t="shared" si="8"/>
        <v>C77–C79MaleNon-Maori</v>
      </c>
      <c r="B551" s="9" t="s">
        <v>352</v>
      </c>
      <c r="C551" s="9" t="s">
        <v>1</v>
      </c>
      <c r="D551" s="9" t="s">
        <v>85</v>
      </c>
      <c r="E551" s="9">
        <v>162</v>
      </c>
      <c r="F551" s="9">
        <v>5.1105753801606104</v>
      </c>
    </row>
    <row r="552" spans="1:6">
      <c r="A552" s="9" t="str">
        <f t="shared" si="8"/>
        <v>C80AllSexAllEth</v>
      </c>
      <c r="B552" s="9" t="s">
        <v>225</v>
      </c>
      <c r="C552" s="9" t="s">
        <v>4</v>
      </c>
      <c r="D552" s="9" t="s">
        <v>32</v>
      </c>
      <c r="E552" s="9">
        <v>46</v>
      </c>
      <c r="F552" s="9">
        <v>0.49091260948219201</v>
      </c>
    </row>
    <row r="553" spans="1:6">
      <c r="A553" s="9" t="str">
        <f t="shared" si="8"/>
        <v>C80AllSexMaori</v>
      </c>
      <c r="B553" s="9" t="s">
        <v>225</v>
      </c>
      <c r="C553" s="9" t="s">
        <v>4</v>
      </c>
      <c r="D553" s="9" t="s">
        <v>84</v>
      </c>
      <c r="E553" s="9">
        <v>3</v>
      </c>
      <c r="F553" s="9">
        <v>0.83290597808308697</v>
      </c>
    </row>
    <row r="554" spans="1:6">
      <c r="A554" s="9" t="str">
        <f t="shared" si="8"/>
        <v>C80AllSexNon-Maori</v>
      </c>
      <c r="B554" s="9" t="s">
        <v>225</v>
      </c>
      <c r="C554" s="9" t="s">
        <v>4</v>
      </c>
      <c r="D554" s="9" t="s">
        <v>85</v>
      </c>
      <c r="E554" s="9">
        <v>43</v>
      </c>
      <c r="F554" s="9">
        <v>0.47528572240871603</v>
      </c>
    </row>
    <row r="555" spans="1:6">
      <c r="A555" s="9" t="str">
        <f t="shared" si="8"/>
        <v>C80FemaleAllEth</v>
      </c>
      <c r="B555" s="9" t="s">
        <v>225</v>
      </c>
      <c r="C555" s="9" t="s">
        <v>0</v>
      </c>
      <c r="D555" s="9" t="s">
        <v>32</v>
      </c>
      <c r="E555" s="9">
        <v>31</v>
      </c>
      <c r="F555" s="9">
        <v>0.54355591139368598</v>
      </c>
    </row>
    <row r="556" spans="1:6">
      <c r="A556" s="9" t="str">
        <f t="shared" si="8"/>
        <v>C80FemaleMaori</v>
      </c>
      <c r="B556" s="9" t="s">
        <v>225</v>
      </c>
      <c r="C556" s="9" t="s">
        <v>0</v>
      </c>
      <c r="D556" s="9" t="s">
        <v>84</v>
      </c>
      <c r="E556" s="9">
        <v>3</v>
      </c>
      <c r="F556" s="9">
        <v>1.41106255824396</v>
      </c>
    </row>
    <row r="557" spans="1:6">
      <c r="A557" s="9" t="str">
        <f t="shared" si="8"/>
        <v>C80FemaleNon-Maori</v>
      </c>
      <c r="B557" s="9" t="s">
        <v>225</v>
      </c>
      <c r="C557" s="9" t="s">
        <v>0</v>
      </c>
      <c r="D557" s="9" t="s">
        <v>85</v>
      </c>
      <c r="E557" s="9">
        <v>28</v>
      </c>
      <c r="F557" s="9">
        <v>0.49601478866193899</v>
      </c>
    </row>
    <row r="558" spans="1:6">
      <c r="A558" s="9" t="str">
        <f t="shared" si="8"/>
        <v>C80MaleAllEth</v>
      </c>
      <c r="B558" s="9" t="s">
        <v>225</v>
      </c>
      <c r="C558" s="9" t="s">
        <v>1</v>
      </c>
      <c r="D558" s="9" t="s">
        <v>32</v>
      </c>
      <c r="E558" s="9">
        <v>15</v>
      </c>
      <c r="F558" s="9">
        <v>0.40311327865262297</v>
      </c>
    </row>
    <row r="559" spans="1:6">
      <c r="A559" s="9" t="str">
        <f t="shared" si="8"/>
        <v>C80MaleMaori</v>
      </c>
      <c r="B559" s="9" t="s">
        <v>225</v>
      </c>
      <c r="C559" s="9" t="s">
        <v>1</v>
      </c>
      <c r="D559" s="9" t="s">
        <v>84</v>
      </c>
    </row>
    <row r="560" spans="1:6">
      <c r="A560" s="9" t="str">
        <f t="shared" si="8"/>
        <v>C80MaleNon-Maori</v>
      </c>
      <c r="B560" s="9" t="s">
        <v>225</v>
      </c>
      <c r="C560" s="9" t="s">
        <v>1</v>
      </c>
      <c r="D560" s="9" t="s">
        <v>85</v>
      </c>
      <c r="E560" s="9">
        <v>15</v>
      </c>
      <c r="F560" s="9">
        <v>0.42511575403108498</v>
      </c>
    </row>
    <row r="561" spans="1:6">
      <c r="A561" s="9" t="str">
        <f t="shared" si="8"/>
        <v>C81AllSexAllEth</v>
      </c>
      <c r="B561" s="9" t="s">
        <v>227</v>
      </c>
      <c r="C561" s="9" t="s">
        <v>4</v>
      </c>
      <c r="D561" s="9" t="s">
        <v>32</v>
      </c>
      <c r="E561" s="9">
        <v>117</v>
      </c>
      <c r="F561" s="9">
        <v>2.56853778620708</v>
      </c>
    </row>
    <row r="562" spans="1:6">
      <c r="A562" s="9" t="str">
        <f t="shared" si="8"/>
        <v>C81AllSexMaori</v>
      </c>
      <c r="B562" s="9" t="s">
        <v>227</v>
      </c>
      <c r="C562" s="9" t="s">
        <v>4</v>
      </c>
      <c r="D562" s="9" t="s">
        <v>84</v>
      </c>
      <c r="E562" s="9">
        <v>13</v>
      </c>
      <c r="F562" s="9">
        <v>1.9563025568533301</v>
      </c>
    </row>
    <row r="563" spans="1:6">
      <c r="A563" s="9" t="str">
        <f t="shared" si="8"/>
        <v>C81AllSexNon-Maori</v>
      </c>
      <c r="B563" s="9" t="s">
        <v>227</v>
      </c>
      <c r="C563" s="9" t="s">
        <v>4</v>
      </c>
      <c r="D563" s="9" t="s">
        <v>85</v>
      </c>
      <c r="E563" s="9">
        <v>104</v>
      </c>
      <c r="F563" s="9">
        <v>2.6886081586870199</v>
      </c>
    </row>
    <row r="564" spans="1:6">
      <c r="A564" s="9" t="str">
        <f t="shared" si="8"/>
        <v>C81FemaleAllEth</v>
      </c>
      <c r="B564" s="9" t="s">
        <v>227</v>
      </c>
      <c r="C564" s="9" t="s">
        <v>0</v>
      </c>
      <c r="D564" s="9" t="s">
        <v>32</v>
      </c>
      <c r="E564" s="9">
        <v>51</v>
      </c>
      <c r="F564" s="9">
        <v>2.2552718870128299</v>
      </c>
    </row>
    <row r="565" spans="1:6">
      <c r="A565" s="9" t="str">
        <f t="shared" si="8"/>
        <v>C81FemaleMaori</v>
      </c>
      <c r="B565" s="9" t="s">
        <v>227</v>
      </c>
      <c r="C565" s="9" t="s">
        <v>0</v>
      </c>
      <c r="D565" s="9" t="s">
        <v>84</v>
      </c>
      <c r="E565" s="9">
        <v>8</v>
      </c>
      <c r="F565" s="9">
        <v>2.3007764937760098</v>
      </c>
    </row>
    <row r="566" spans="1:6">
      <c r="A566" s="9" t="str">
        <f t="shared" si="8"/>
        <v>C81FemaleNon-Maori</v>
      </c>
      <c r="B566" s="9" t="s">
        <v>227</v>
      </c>
      <c r="C566" s="9" t="s">
        <v>0</v>
      </c>
      <c r="D566" s="9" t="s">
        <v>85</v>
      </c>
      <c r="E566" s="9">
        <v>43</v>
      </c>
      <c r="F566" s="9">
        <v>2.26591816617815</v>
      </c>
    </row>
    <row r="567" spans="1:6">
      <c r="A567" s="9" t="str">
        <f t="shared" si="8"/>
        <v>C81MaleAllEth</v>
      </c>
      <c r="B567" s="9" t="s">
        <v>227</v>
      </c>
      <c r="C567" s="9" t="s">
        <v>1</v>
      </c>
      <c r="D567" s="9" t="s">
        <v>32</v>
      </c>
      <c r="E567" s="9">
        <v>66</v>
      </c>
      <c r="F567" s="9">
        <v>2.9249834298259398</v>
      </c>
    </row>
    <row r="568" spans="1:6">
      <c r="A568" s="9" t="str">
        <f t="shared" si="8"/>
        <v>C81MaleMaori</v>
      </c>
      <c r="B568" s="9" t="s">
        <v>227</v>
      </c>
      <c r="C568" s="9" t="s">
        <v>1</v>
      </c>
      <c r="D568" s="9" t="s">
        <v>84</v>
      </c>
      <c r="E568" s="9">
        <v>5</v>
      </c>
      <c r="F568" s="9">
        <v>1.5767024066534101</v>
      </c>
    </row>
    <row r="569" spans="1:6">
      <c r="A569" s="9" t="str">
        <f t="shared" si="8"/>
        <v>C81MaleNon-Maori</v>
      </c>
      <c r="B569" s="9" t="s">
        <v>227</v>
      </c>
      <c r="C569" s="9" t="s">
        <v>1</v>
      </c>
      <c r="D569" s="9" t="s">
        <v>85</v>
      </c>
      <c r="E569" s="9">
        <v>61</v>
      </c>
      <c r="F569" s="9">
        <v>3.1527217141376802</v>
      </c>
    </row>
    <row r="570" spans="1:6">
      <c r="A570" s="9" t="str">
        <f t="shared" si="8"/>
        <v>C82–C85AllSexAllEth</v>
      </c>
      <c r="B570" s="9" t="s">
        <v>126</v>
      </c>
      <c r="C570" s="9" t="s">
        <v>4</v>
      </c>
      <c r="D570" s="9" t="s">
        <v>32</v>
      </c>
      <c r="E570" s="9">
        <v>781</v>
      </c>
      <c r="F570" s="9">
        <v>11.622579897101801</v>
      </c>
    </row>
    <row r="571" spans="1:6">
      <c r="A571" s="9" t="str">
        <f t="shared" si="8"/>
        <v>C82–C85AllSexMaori</v>
      </c>
      <c r="B571" s="9" t="s">
        <v>126</v>
      </c>
      <c r="C571" s="9" t="s">
        <v>4</v>
      </c>
      <c r="D571" s="9" t="s">
        <v>84</v>
      </c>
      <c r="E571" s="9">
        <v>49</v>
      </c>
      <c r="F571" s="9">
        <v>9.4911962055907892</v>
      </c>
    </row>
    <row r="572" spans="1:6">
      <c r="A572" s="9" t="str">
        <f t="shared" si="8"/>
        <v>C82–C85AllSexNon-Maori</v>
      </c>
      <c r="B572" s="9" t="s">
        <v>126</v>
      </c>
      <c r="C572" s="9" t="s">
        <v>4</v>
      </c>
      <c r="D572" s="9" t="s">
        <v>85</v>
      </c>
      <c r="E572" s="9">
        <v>732</v>
      </c>
      <c r="F572" s="9">
        <v>11.890865964604901</v>
      </c>
    </row>
    <row r="573" spans="1:6">
      <c r="A573" s="9" t="str">
        <f t="shared" si="8"/>
        <v>C82–C85FemaleAllEth</v>
      </c>
      <c r="B573" s="9" t="s">
        <v>126</v>
      </c>
      <c r="C573" s="9" t="s">
        <v>0</v>
      </c>
      <c r="D573" s="9" t="s">
        <v>32</v>
      </c>
      <c r="E573" s="9">
        <v>324</v>
      </c>
      <c r="F573" s="9">
        <v>9.0230808646382403</v>
      </c>
    </row>
    <row r="574" spans="1:6">
      <c r="A574" s="9" t="str">
        <f t="shared" si="8"/>
        <v>C82–C85FemaleMaori</v>
      </c>
      <c r="B574" s="9" t="s">
        <v>126</v>
      </c>
      <c r="C574" s="9" t="s">
        <v>0</v>
      </c>
      <c r="D574" s="9" t="s">
        <v>84</v>
      </c>
      <c r="E574" s="9">
        <v>17</v>
      </c>
      <c r="F574" s="9">
        <v>6.2958183200148197</v>
      </c>
    </row>
    <row r="575" spans="1:6">
      <c r="A575" s="9" t="str">
        <f t="shared" si="8"/>
        <v>C82–C85FemaleNon-Maori</v>
      </c>
      <c r="B575" s="9" t="s">
        <v>126</v>
      </c>
      <c r="C575" s="9" t="s">
        <v>0</v>
      </c>
      <c r="D575" s="9" t="s">
        <v>85</v>
      </c>
      <c r="E575" s="9">
        <v>307</v>
      </c>
      <c r="F575" s="9">
        <v>9.3508689094051505</v>
      </c>
    </row>
    <row r="576" spans="1:6">
      <c r="A576" s="9" t="str">
        <f t="shared" si="8"/>
        <v>C82–C85MaleAllEth</v>
      </c>
      <c r="B576" s="9" t="s">
        <v>126</v>
      </c>
      <c r="C576" s="9" t="s">
        <v>1</v>
      </c>
      <c r="D576" s="9" t="s">
        <v>32</v>
      </c>
      <c r="E576" s="9">
        <v>457</v>
      </c>
      <c r="F576" s="9">
        <v>14.5859284509602</v>
      </c>
    </row>
    <row r="577" spans="1:6">
      <c r="A577" s="9" t="str">
        <f t="shared" si="8"/>
        <v>C82–C85MaleMaori</v>
      </c>
      <c r="B577" s="9" t="s">
        <v>126</v>
      </c>
      <c r="C577" s="9" t="s">
        <v>1</v>
      </c>
      <c r="D577" s="9" t="s">
        <v>84</v>
      </c>
      <c r="E577" s="9">
        <v>32</v>
      </c>
      <c r="F577" s="9">
        <v>13.4504024567856</v>
      </c>
    </row>
    <row r="578" spans="1:6">
      <c r="A578" s="9" t="str">
        <f t="shared" si="8"/>
        <v>C82–C85MaleNon-Maori</v>
      </c>
      <c r="B578" s="9" t="s">
        <v>126</v>
      </c>
      <c r="C578" s="9" t="s">
        <v>1</v>
      </c>
      <c r="D578" s="9" t="s">
        <v>85</v>
      </c>
      <c r="E578" s="9">
        <v>425</v>
      </c>
      <c r="F578" s="9">
        <v>14.777950533677499</v>
      </c>
    </row>
    <row r="579" spans="1:6">
      <c r="A579" s="9" t="str">
        <f t="shared" si="8"/>
        <v>C88AllSexAllEth</v>
      </c>
      <c r="B579" s="9" t="s">
        <v>229</v>
      </c>
      <c r="C579" s="9" t="s">
        <v>4</v>
      </c>
      <c r="D579" s="9" t="s">
        <v>32</v>
      </c>
      <c r="E579" s="9">
        <v>15</v>
      </c>
      <c r="F579" s="9">
        <v>0.19884603396759401</v>
      </c>
    </row>
    <row r="580" spans="1:6">
      <c r="A580" s="9" t="str">
        <f t="shared" ref="A580:A641" si="9">B580&amp;C580&amp;D580</f>
        <v>C88AllSexMaori</v>
      </c>
      <c r="B580" s="9" t="s">
        <v>229</v>
      </c>
      <c r="C580" s="9" t="s">
        <v>4</v>
      </c>
      <c r="D580" s="9" t="s">
        <v>84</v>
      </c>
    </row>
    <row r="581" spans="1:6">
      <c r="A581" s="9" t="str">
        <f t="shared" si="9"/>
        <v>C88AllSexNon-Maori</v>
      </c>
      <c r="B581" s="9" t="s">
        <v>229</v>
      </c>
      <c r="C581" s="9" t="s">
        <v>4</v>
      </c>
      <c r="D581" s="9" t="s">
        <v>85</v>
      </c>
      <c r="E581" s="9">
        <v>15</v>
      </c>
      <c r="F581" s="9">
        <v>0.21514258187893001</v>
      </c>
    </row>
    <row r="582" spans="1:6">
      <c r="A582" s="9" t="str">
        <f t="shared" si="9"/>
        <v>C88FemaleAllEth</v>
      </c>
      <c r="B582" s="9" t="s">
        <v>229</v>
      </c>
      <c r="C582" s="9" t="s">
        <v>0</v>
      </c>
      <c r="D582" s="9" t="s">
        <v>32</v>
      </c>
      <c r="E582" s="9">
        <v>3</v>
      </c>
      <c r="F582" s="9">
        <v>7.3427648004522006E-2</v>
      </c>
    </row>
    <row r="583" spans="1:6">
      <c r="A583" s="9" t="str">
        <f t="shared" si="9"/>
        <v>C88FemaleMaori</v>
      </c>
      <c r="B583" s="9" t="s">
        <v>229</v>
      </c>
      <c r="C583" s="9" t="s">
        <v>0</v>
      </c>
      <c r="D583" s="9" t="s">
        <v>84</v>
      </c>
    </row>
    <row r="584" spans="1:6">
      <c r="A584" s="9" t="str">
        <f t="shared" si="9"/>
        <v>C88FemaleNon-Maori</v>
      </c>
      <c r="B584" s="9" t="s">
        <v>229</v>
      </c>
      <c r="C584" s="9" t="s">
        <v>0</v>
      </c>
      <c r="D584" s="9" t="s">
        <v>85</v>
      </c>
      <c r="E584" s="9">
        <v>3</v>
      </c>
      <c r="F584" s="66">
        <v>7.7969489101344505E-2</v>
      </c>
    </row>
    <row r="585" spans="1:6">
      <c r="A585" s="9" t="str">
        <f t="shared" si="9"/>
        <v>C88MaleAllEth</v>
      </c>
      <c r="B585" s="9" t="s">
        <v>229</v>
      </c>
      <c r="C585" s="9" t="s">
        <v>1</v>
      </c>
      <c r="D585" s="9" t="s">
        <v>32</v>
      </c>
      <c r="E585" s="9">
        <v>12</v>
      </c>
      <c r="F585" s="9">
        <v>0.357126378230332</v>
      </c>
    </row>
    <row r="586" spans="1:6">
      <c r="A586" s="9" t="str">
        <f t="shared" si="9"/>
        <v>C88MaleMaori</v>
      </c>
      <c r="B586" s="9" t="s">
        <v>229</v>
      </c>
      <c r="C586" s="9" t="s">
        <v>1</v>
      </c>
      <c r="D586" s="9" t="s">
        <v>84</v>
      </c>
    </row>
    <row r="587" spans="1:6">
      <c r="A587" s="9" t="str">
        <f t="shared" si="9"/>
        <v>C88MaleNon-Maori</v>
      </c>
      <c r="B587" s="9" t="s">
        <v>229</v>
      </c>
      <c r="C587" s="9" t="s">
        <v>1</v>
      </c>
      <c r="D587" s="9" t="s">
        <v>85</v>
      </c>
      <c r="E587" s="9">
        <v>12</v>
      </c>
      <c r="F587" s="9">
        <v>0.38574575179334097</v>
      </c>
    </row>
    <row r="588" spans="1:6">
      <c r="A588" s="9" t="str">
        <f t="shared" si="9"/>
        <v>C90AllSexAllEth</v>
      </c>
      <c r="B588" s="9" t="s">
        <v>231</v>
      </c>
      <c r="C588" s="9" t="s">
        <v>4</v>
      </c>
      <c r="D588" s="9" t="s">
        <v>32</v>
      </c>
      <c r="E588" s="9">
        <v>356</v>
      </c>
      <c r="F588" s="9">
        <v>5.0596055124824701</v>
      </c>
    </row>
    <row r="589" spans="1:6">
      <c r="A589" s="9" t="str">
        <f t="shared" si="9"/>
        <v>C90AllSexMaori</v>
      </c>
      <c r="B589" s="9" t="s">
        <v>231</v>
      </c>
      <c r="C589" s="9" t="s">
        <v>4</v>
      </c>
      <c r="D589" s="9" t="s">
        <v>84</v>
      </c>
      <c r="E589" s="9">
        <v>37</v>
      </c>
      <c r="F589" s="9">
        <v>7.6297366976519898</v>
      </c>
    </row>
    <row r="590" spans="1:6">
      <c r="A590" s="9" t="str">
        <f t="shared" si="9"/>
        <v>C90AllSexNon-Maori</v>
      </c>
      <c r="B590" s="9" t="s">
        <v>231</v>
      </c>
      <c r="C590" s="9" t="s">
        <v>4</v>
      </c>
      <c r="D590" s="9" t="s">
        <v>85</v>
      </c>
      <c r="E590" s="9">
        <v>319</v>
      </c>
      <c r="F590" s="9">
        <v>4.9061882126190204</v>
      </c>
    </row>
    <row r="591" spans="1:6">
      <c r="A591" s="9" t="str">
        <f t="shared" si="9"/>
        <v>C90FemaleAllEth</v>
      </c>
      <c r="B591" s="9" t="s">
        <v>231</v>
      </c>
      <c r="C591" s="9" t="s">
        <v>0</v>
      </c>
      <c r="D591" s="9" t="s">
        <v>32</v>
      </c>
      <c r="E591" s="9">
        <v>128</v>
      </c>
      <c r="F591" s="9">
        <v>3.3732309279192298</v>
      </c>
    </row>
    <row r="592" spans="1:6">
      <c r="A592" s="9" t="str">
        <f t="shared" si="9"/>
        <v>C90FemaleMaori</v>
      </c>
      <c r="B592" s="9" t="s">
        <v>231</v>
      </c>
      <c r="C592" s="9" t="s">
        <v>0</v>
      </c>
      <c r="D592" s="9" t="s">
        <v>84</v>
      </c>
      <c r="E592" s="9">
        <v>12</v>
      </c>
      <c r="F592" s="9">
        <v>4.6580362787534897</v>
      </c>
    </row>
    <row r="593" spans="1:6">
      <c r="A593" s="9" t="str">
        <f t="shared" si="9"/>
        <v>C90FemaleNon-Maori</v>
      </c>
      <c r="B593" s="9" t="s">
        <v>231</v>
      </c>
      <c r="C593" s="9" t="s">
        <v>0</v>
      </c>
      <c r="D593" s="9" t="s">
        <v>85</v>
      </c>
      <c r="E593" s="9">
        <v>116</v>
      </c>
      <c r="F593" s="9">
        <v>3.3300743141356901</v>
      </c>
    </row>
    <row r="594" spans="1:6">
      <c r="A594" s="9" t="str">
        <f t="shared" si="9"/>
        <v>C90MaleAllEth</v>
      </c>
      <c r="B594" s="9" t="s">
        <v>231</v>
      </c>
      <c r="C594" s="9" t="s">
        <v>1</v>
      </c>
      <c r="D594" s="9" t="s">
        <v>32</v>
      </c>
      <c r="E594" s="9">
        <v>228</v>
      </c>
      <c r="F594" s="9">
        <v>6.9526026530702101</v>
      </c>
    </row>
    <row r="595" spans="1:6">
      <c r="A595" s="9" t="str">
        <f t="shared" si="9"/>
        <v>C90MaleMaori</v>
      </c>
      <c r="B595" s="9" t="s">
        <v>231</v>
      </c>
      <c r="C595" s="9" t="s">
        <v>1</v>
      </c>
      <c r="D595" s="9" t="s">
        <v>84</v>
      </c>
      <c r="E595" s="9">
        <v>25</v>
      </c>
      <c r="F595" s="9">
        <v>11.143767380487899</v>
      </c>
    </row>
    <row r="596" spans="1:6">
      <c r="A596" s="9" t="str">
        <f t="shared" si="9"/>
        <v>C90MaleNon-Maori</v>
      </c>
      <c r="B596" s="9" t="s">
        <v>231</v>
      </c>
      <c r="C596" s="9" t="s">
        <v>1</v>
      </c>
      <c r="D596" s="9" t="s">
        <v>85</v>
      </c>
      <c r="E596" s="9">
        <v>203</v>
      </c>
      <c r="F596" s="9">
        <v>6.6714246989911397</v>
      </c>
    </row>
    <row r="597" spans="1:6">
      <c r="A597" s="9" t="str">
        <f t="shared" si="9"/>
        <v>C91–C95AllSexAllEth</v>
      </c>
      <c r="B597" s="9" t="s">
        <v>128</v>
      </c>
      <c r="C597" s="9" t="s">
        <v>4</v>
      </c>
      <c r="D597" s="9" t="s">
        <v>32</v>
      </c>
      <c r="E597" s="9">
        <v>647</v>
      </c>
      <c r="F597" s="9">
        <v>10.438488946675401</v>
      </c>
    </row>
    <row r="598" spans="1:6">
      <c r="A598" s="9" t="str">
        <f t="shared" si="9"/>
        <v>C91–C95AllSexMaori</v>
      </c>
      <c r="B598" s="9" t="s">
        <v>128</v>
      </c>
      <c r="C598" s="9" t="s">
        <v>4</v>
      </c>
      <c r="D598" s="9" t="s">
        <v>84</v>
      </c>
      <c r="E598" s="9">
        <v>80</v>
      </c>
      <c r="F598" s="9">
        <v>14.240208057066299</v>
      </c>
    </row>
    <row r="599" spans="1:6">
      <c r="A599" s="9" t="str">
        <f t="shared" si="9"/>
        <v>C91–C95AllSexNon-Maori</v>
      </c>
      <c r="B599" s="9" t="s">
        <v>128</v>
      </c>
      <c r="C599" s="9" t="s">
        <v>4</v>
      </c>
      <c r="D599" s="9" t="s">
        <v>85</v>
      </c>
      <c r="E599" s="9">
        <v>567</v>
      </c>
      <c r="F599" s="9">
        <v>10.001456360739001</v>
      </c>
    </row>
    <row r="600" spans="1:6">
      <c r="A600" s="9" t="str">
        <f t="shared" si="9"/>
        <v>C91–C95FemaleAllEth</v>
      </c>
      <c r="B600" s="9" t="s">
        <v>128</v>
      </c>
      <c r="C600" s="9" t="s">
        <v>0</v>
      </c>
      <c r="D600" s="9" t="s">
        <v>32</v>
      </c>
      <c r="E600" s="9">
        <v>252</v>
      </c>
      <c r="F600" s="9">
        <v>7.6331934258979901</v>
      </c>
    </row>
    <row r="601" spans="1:6">
      <c r="A601" s="9" t="str">
        <f t="shared" si="9"/>
        <v>C91–C95FemaleMaori</v>
      </c>
      <c r="B601" s="9" t="s">
        <v>128</v>
      </c>
      <c r="C601" s="9" t="s">
        <v>0</v>
      </c>
      <c r="D601" s="9" t="s">
        <v>84</v>
      </c>
      <c r="E601" s="9">
        <v>35</v>
      </c>
      <c r="F601" s="9">
        <v>11.768435105808599</v>
      </c>
    </row>
    <row r="602" spans="1:6">
      <c r="A602" s="9" t="str">
        <f t="shared" si="9"/>
        <v>C91–C95FemaleNon-Maori</v>
      </c>
      <c r="B602" s="9" t="s">
        <v>128</v>
      </c>
      <c r="C602" s="9" t="s">
        <v>0</v>
      </c>
      <c r="D602" s="9" t="s">
        <v>85</v>
      </c>
      <c r="E602" s="9">
        <v>217</v>
      </c>
      <c r="F602" s="66">
        <v>7.1542046360869396</v>
      </c>
    </row>
    <row r="603" spans="1:6">
      <c r="A603" s="9" t="str">
        <f t="shared" si="9"/>
        <v>C91–C95MaleAllEth</v>
      </c>
      <c r="B603" s="9" t="s">
        <v>128</v>
      </c>
      <c r="C603" s="9" t="s">
        <v>1</v>
      </c>
      <c r="D603" s="9" t="s">
        <v>32</v>
      </c>
      <c r="E603" s="9">
        <v>395</v>
      </c>
      <c r="F603" s="9">
        <v>13.5588227963518</v>
      </c>
    </row>
    <row r="604" spans="1:6">
      <c r="A604" s="9" t="str">
        <f t="shared" si="9"/>
        <v>C91–C95MaleMaori</v>
      </c>
      <c r="B604" s="9" t="s">
        <v>128</v>
      </c>
      <c r="C604" s="9" t="s">
        <v>1</v>
      </c>
      <c r="D604" s="9" t="s">
        <v>84</v>
      </c>
      <c r="E604" s="9">
        <v>45</v>
      </c>
      <c r="F604" s="9">
        <v>17.303943938764601</v>
      </c>
    </row>
    <row r="605" spans="1:6">
      <c r="A605" s="9" t="str">
        <f t="shared" si="9"/>
        <v>C91–C95MaleNon-Maori</v>
      </c>
      <c r="B605" s="9" t="s">
        <v>128</v>
      </c>
      <c r="C605" s="9" t="s">
        <v>1</v>
      </c>
      <c r="D605" s="9" t="s">
        <v>85</v>
      </c>
      <c r="E605" s="9">
        <v>350</v>
      </c>
      <c r="F605" s="9">
        <v>13.1464820026772</v>
      </c>
    </row>
    <row r="606" spans="1:6">
      <c r="A606" s="9" t="str">
        <f t="shared" si="9"/>
        <v>C96AllSexAllEth</v>
      </c>
      <c r="B606" s="9" t="s">
        <v>233</v>
      </c>
      <c r="C606" s="9" t="s">
        <v>4</v>
      </c>
      <c r="D606" s="9" t="s">
        <v>32</v>
      </c>
      <c r="E606" s="9">
        <v>8</v>
      </c>
      <c r="F606" s="9">
        <v>0.16359750104528401</v>
      </c>
    </row>
    <row r="607" spans="1:6">
      <c r="A607" s="9" t="str">
        <f t="shared" si="9"/>
        <v>C96AllSexMaori</v>
      </c>
      <c r="B607" s="9" t="s">
        <v>233</v>
      </c>
      <c r="C607" s="9" t="s">
        <v>4</v>
      </c>
      <c r="D607" s="9" t="s">
        <v>84</v>
      </c>
      <c r="E607" s="9">
        <v>1</v>
      </c>
      <c r="F607" s="9">
        <v>0.105389101618277</v>
      </c>
    </row>
    <row r="608" spans="1:6">
      <c r="A608" s="9" t="str">
        <f t="shared" si="9"/>
        <v>C96AllSexNon-Maori</v>
      </c>
      <c r="B608" s="9" t="s">
        <v>233</v>
      </c>
      <c r="C608" s="9" t="s">
        <v>4</v>
      </c>
      <c r="D608" s="9" t="s">
        <v>85</v>
      </c>
      <c r="E608" s="9">
        <v>7</v>
      </c>
      <c r="F608" s="9">
        <v>0.158365680649974</v>
      </c>
    </row>
    <row r="609" spans="1:6">
      <c r="A609" s="9" t="str">
        <f t="shared" si="9"/>
        <v>C96FemaleAllEth</v>
      </c>
      <c r="B609" s="9" t="s">
        <v>233</v>
      </c>
      <c r="C609" s="9" t="s">
        <v>0</v>
      </c>
      <c r="D609" s="9" t="s">
        <v>32</v>
      </c>
      <c r="E609" s="9">
        <v>3</v>
      </c>
      <c r="F609" s="9">
        <v>0.14021881889794999</v>
      </c>
    </row>
    <row r="610" spans="1:6">
      <c r="A610" s="9" t="str">
        <f t="shared" si="9"/>
        <v>C96FemaleMaori</v>
      </c>
      <c r="B610" s="9" t="s">
        <v>233</v>
      </c>
      <c r="C610" s="9" t="s">
        <v>0</v>
      </c>
      <c r="D610" s="9" t="s">
        <v>84</v>
      </c>
      <c r="E610" s="9">
        <v>1</v>
      </c>
      <c r="F610" s="9">
        <v>0.21686826885406499</v>
      </c>
    </row>
    <row r="611" spans="1:6">
      <c r="A611" s="9" t="str">
        <f t="shared" si="9"/>
        <v>C96FemaleNon-Maori</v>
      </c>
      <c r="B611" s="9" t="s">
        <v>233</v>
      </c>
      <c r="C611" s="9" t="s">
        <v>0</v>
      </c>
      <c r="D611" s="9" t="s">
        <v>85</v>
      </c>
      <c r="E611" s="9">
        <v>2</v>
      </c>
      <c r="F611" s="66">
        <v>9.3845339625042698E-2</v>
      </c>
    </row>
    <row r="612" spans="1:6">
      <c r="A612" s="9" t="str">
        <f t="shared" si="9"/>
        <v>C96MaleAllEth</v>
      </c>
      <c r="B612" s="9" t="s">
        <v>233</v>
      </c>
      <c r="C612" s="9" t="s">
        <v>1</v>
      </c>
      <c r="D612" s="9" t="s">
        <v>32</v>
      </c>
      <c r="E612" s="9">
        <v>5</v>
      </c>
      <c r="F612" s="9">
        <v>0.189152448448523</v>
      </c>
    </row>
    <row r="613" spans="1:6">
      <c r="A613" s="9" t="str">
        <f t="shared" si="9"/>
        <v>C96MaleMaori</v>
      </c>
      <c r="B613" s="9" t="s">
        <v>233</v>
      </c>
      <c r="C613" s="9" t="s">
        <v>1</v>
      </c>
      <c r="D613" s="9" t="s">
        <v>84</v>
      </c>
    </row>
    <row r="614" spans="1:6">
      <c r="A614" s="9" t="str">
        <f t="shared" si="9"/>
        <v>C96MaleNon-Maori</v>
      </c>
      <c r="B614" s="9" t="s">
        <v>233</v>
      </c>
      <c r="C614" s="9" t="s">
        <v>1</v>
      </c>
      <c r="D614" s="9" t="s">
        <v>85</v>
      </c>
      <c r="E614" s="9">
        <v>5</v>
      </c>
      <c r="F614" s="9">
        <v>0.22307022808322899</v>
      </c>
    </row>
    <row r="615" spans="1:6">
      <c r="A615" s="9" t="str">
        <f t="shared" si="9"/>
        <v>D45AllSexAllEth</v>
      </c>
      <c r="B615" s="9" t="s">
        <v>235</v>
      </c>
      <c r="C615" s="9" t="s">
        <v>4</v>
      </c>
      <c r="D615" s="9" t="s">
        <v>32</v>
      </c>
      <c r="E615" s="9">
        <v>26</v>
      </c>
      <c r="F615" s="9">
        <v>0.37390584053509401</v>
      </c>
    </row>
    <row r="616" spans="1:6">
      <c r="A616" s="9" t="str">
        <f t="shared" si="9"/>
        <v>D45AllSexMaori</v>
      </c>
      <c r="B616" s="9" t="s">
        <v>235</v>
      </c>
      <c r="C616" s="9" t="s">
        <v>4</v>
      </c>
      <c r="D616" s="9" t="s">
        <v>84</v>
      </c>
      <c r="E616" s="9">
        <v>8</v>
      </c>
      <c r="F616" s="9">
        <v>1.50865779741527</v>
      </c>
    </row>
    <row r="617" spans="1:6">
      <c r="A617" s="9" t="str">
        <f t="shared" si="9"/>
        <v>D45AllSexNon-Maori</v>
      </c>
      <c r="B617" s="9" t="s">
        <v>235</v>
      </c>
      <c r="C617" s="9" t="s">
        <v>4</v>
      </c>
      <c r="D617" s="9" t="s">
        <v>85</v>
      </c>
      <c r="E617" s="9">
        <v>18</v>
      </c>
      <c r="F617" s="9">
        <v>0.23569409372536401</v>
      </c>
    </row>
    <row r="618" spans="1:6">
      <c r="A618" s="9" t="str">
        <f t="shared" si="9"/>
        <v>D45FemaleAllEth</v>
      </c>
      <c r="B618" s="9" t="s">
        <v>235</v>
      </c>
      <c r="C618" s="9" t="s">
        <v>0</v>
      </c>
      <c r="D618" s="9" t="s">
        <v>32</v>
      </c>
      <c r="E618" s="9">
        <v>8</v>
      </c>
      <c r="F618" s="9">
        <v>0.22763410835009701</v>
      </c>
    </row>
    <row r="619" spans="1:6">
      <c r="A619" s="9" t="str">
        <f t="shared" si="9"/>
        <v>D45FemaleMaori</v>
      </c>
      <c r="B619" s="9" t="s">
        <v>235</v>
      </c>
      <c r="C619" s="9" t="s">
        <v>0</v>
      </c>
      <c r="D619" s="9" t="s">
        <v>84</v>
      </c>
      <c r="E619" s="9">
        <v>3</v>
      </c>
      <c r="F619" s="9">
        <v>1.06870495291543</v>
      </c>
    </row>
    <row r="620" spans="1:6">
      <c r="A620" s="9" t="str">
        <f t="shared" si="9"/>
        <v>D45FemaleNon-Maori</v>
      </c>
      <c r="B620" s="9" t="s">
        <v>235</v>
      </c>
      <c r="C620" s="9" t="s">
        <v>0</v>
      </c>
      <c r="D620" s="9" t="s">
        <v>85</v>
      </c>
      <c r="E620" s="9">
        <v>5</v>
      </c>
      <c r="F620" s="9">
        <v>0.14425175685483699</v>
      </c>
    </row>
    <row r="621" spans="1:6">
      <c r="A621" s="9" t="str">
        <f t="shared" si="9"/>
        <v>D45MaleAllEth</v>
      </c>
      <c r="B621" s="9" t="s">
        <v>235</v>
      </c>
      <c r="C621" s="9" t="s">
        <v>1</v>
      </c>
      <c r="D621" s="9" t="s">
        <v>32</v>
      </c>
      <c r="E621" s="9">
        <v>18</v>
      </c>
      <c r="F621" s="9">
        <v>0.56870394230923205</v>
      </c>
    </row>
    <row r="622" spans="1:6">
      <c r="A622" s="9" t="str">
        <f t="shared" si="9"/>
        <v>D45MaleMaori</v>
      </c>
      <c r="B622" s="9" t="s">
        <v>235</v>
      </c>
      <c r="C622" s="9" t="s">
        <v>1</v>
      </c>
      <c r="D622" s="9" t="s">
        <v>84</v>
      </c>
      <c r="E622" s="9">
        <v>5</v>
      </c>
      <c r="F622" s="9">
        <v>2.0629850963171599</v>
      </c>
    </row>
    <row r="623" spans="1:6">
      <c r="A623" s="9" t="str">
        <f t="shared" si="9"/>
        <v>D45MaleNon-Maori</v>
      </c>
      <c r="B623" s="9" t="s">
        <v>235</v>
      </c>
      <c r="C623" s="9" t="s">
        <v>1</v>
      </c>
      <c r="D623" s="9" t="s">
        <v>85</v>
      </c>
      <c r="E623" s="9">
        <v>13</v>
      </c>
      <c r="F623" s="9">
        <v>0.370063591230755</v>
      </c>
    </row>
    <row r="624" spans="1:6">
      <c r="A624" s="9" t="str">
        <f t="shared" si="9"/>
        <v>D46AllSexAllEth</v>
      </c>
      <c r="B624" s="9" t="s">
        <v>237</v>
      </c>
      <c r="C624" s="9" t="s">
        <v>4</v>
      </c>
      <c r="D624" s="9" t="s">
        <v>32</v>
      </c>
      <c r="E624" s="9">
        <v>206</v>
      </c>
      <c r="F624" s="9">
        <v>2.6422474054910299</v>
      </c>
    </row>
    <row r="625" spans="1:6">
      <c r="A625" s="9" t="str">
        <f t="shared" si="9"/>
        <v>D46AllSexMaori</v>
      </c>
      <c r="B625" s="9" t="s">
        <v>237</v>
      </c>
      <c r="C625" s="9" t="s">
        <v>4</v>
      </c>
      <c r="D625" s="9" t="s">
        <v>84</v>
      </c>
      <c r="E625" s="9">
        <v>22</v>
      </c>
      <c r="F625" s="9">
        <v>5.4814115156892402</v>
      </c>
    </row>
    <row r="626" spans="1:6">
      <c r="A626" s="9" t="str">
        <f t="shared" si="9"/>
        <v>D46AllSexNon-Maori</v>
      </c>
      <c r="B626" s="9" t="s">
        <v>237</v>
      </c>
      <c r="C626" s="9" t="s">
        <v>4</v>
      </c>
      <c r="D626" s="9" t="s">
        <v>85</v>
      </c>
      <c r="E626" s="9">
        <v>184</v>
      </c>
      <c r="F626" s="9">
        <v>2.51542494906671</v>
      </c>
    </row>
    <row r="627" spans="1:6">
      <c r="A627" s="9" t="str">
        <f t="shared" si="9"/>
        <v>D46FemaleAllEth</v>
      </c>
      <c r="B627" s="9" t="s">
        <v>237</v>
      </c>
      <c r="C627" s="9" t="s">
        <v>0</v>
      </c>
      <c r="D627" s="9" t="s">
        <v>32</v>
      </c>
      <c r="E627" s="9">
        <v>76</v>
      </c>
      <c r="F627" s="9">
        <v>1.8381595316347501</v>
      </c>
    </row>
    <row r="628" spans="1:6">
      <c r="A628" s="9" t="str">
        <f t="shared" si="9"/>
        <v>D46FemaleMaori</v>
      </c>
      <c r="B628" s="9" t="s">
        <v>237</v>
      </c>
      <c r="C628" s="9" t="s">
        <v>0</v>
      </c>
      <c r="D628" s="9" t="s">
        <v>84</v>
      </c>
      <c r="E628" s="9">
        <v>4</v>
      </c>
      <c r="F628" s="9">
        <v>1.8636404686917201</v>
      </c>
    </row>
    <row r="629" spans="1:6">
      <c r="A629" s="9" t="str">
        <f t="shared" si="9"/>
        <v>D46FemaleNon-Maori</v>
      </c>
      <c r="B629" s="9" t="s">
        <v>237</v>
      </c>
      <c r="C629" s="9" t="s">
        <v>0</v>
      </c>
      <c r="D629" s="9" t="s">
        <v>85</v>
      </c>
      <c r="E629" s="9">
        <v>72</v>
      </c>
      <c r="F629" s="66">
        <v>1.9005038284100499</v>
      </c>
    </row>
    <row r="630" spans="1:6">
      <c r="A630" s="9" t="str">
        <f t="shared" si="9"/>
        <v>D46MaleAllEth</v>
      </c>
      <c r="B630" s="9" t="s">
        <v>237</v>
      </c>
      <c r="C630" s="9" t="s">
        <v>1</v>
      </c>
      <c r="D630" s="9" t="s">
        <v>32</v>
      </c>
      <c r="E630" s="9">
        <v>130</v>
      </c>
      <c r="F630" s="9">
        <v>3.6750801187489501</v>
      </c>
    </row>
    <row r="631" spans="1:6">
      <c r="A631" s="9" t="str">
        <f t="shared" si="9"/>
        <v>D46MaleMaori</v>
      </c>
      <c r="B631" s="9" t="s">
        <v>237</v>
      </c>
      <c r="C631" s="9" t="s">
        <v>1</v>
      </c>
      <c r="D631" s="9" t="s">
        <v>84</v>
      </c>
      <c r="E631" s="9">
        <v>18</v>
      </c>
      <c r="F631" s="9">
        <v>10.6299111141207</v>
      </c>
    </row>
    <row r="632" spans="1:6">
      <c r="A632" s="9" t="str">
        <f t="shared" si="9"/>
        <v>D46MaleNon-Maori</v>
      </c>
      <c r="B632" s="9" t="s">
        <v>237</v>
      </c>
      <c r="C632" s="9" t="s">
        <v>1</v>
      </c>
      <c r="D632" s="9" t="s">
        <v>85</v>
      </c>
      <c r="E632" s="9">
        <v>112</v>
      </c>
      <c r="F632" s="9">
        <v>3.32926752407537</v>
      </c>
    </row>
    <row r="633" spans="1:6">
      <c r="A633" s="9" t="str">
        <f t="shared" si="9"/>
        <v>D47AllSexAllEth</v>
      </c>
      <c r="B633" s="9" t="s">
        <v>239</v>
      </c>
      <c r="C633" s="9" t="s">
        <v>4</v>
      </c>
      <c r="D633" s="9" t="s">
        <v>32</v>
      </c>
      <c r="E633" s="9">
        <v>69</v>
      </c>
      <c r="F633" s="9">
        <v>0.97431188199582797</v>
      </c>
    </row>
    <row r="634" spans="1:6">
      <c r="A634" s="9" t="str">
        <f t="shared" si="9"/>
        <v>D47AllSexMaori</v>
      </c>
      <c r="B634" s="9" t="s">
        <v>239</v>
      </c>
      <c r="C634" s="9" t="s">
        <v>4</v>
      </c>
      <c r="D634" s="9" t="s">
        <v>84</v>
      </c>
      <c r="E634" s="9">
        <v>8</v>
      </c>
      <c r="F634" s="9">
        <v>1.82151239799008</v>
      </c>
    </row>
    <row r="635" spans="1:6">
      <c r="A635" s="9" t="str">
        <f t="shared" si="9"/>
        <v>D47AllSexNon-Maori</v>
      </c>
      <c r="B635" s="9" t="s">
        <v>239</v>
      </c>
      <c r="C635" s="9" t="s">
        <v>4</v>
      </c>
      <c r="D635" s="9" t="s">
        <v>85</v>
      </c>
      <c r="E635" s="9">
        <v>61</v>
      </c>
      <c r="F635" s="9">
        <v>0.90444679142966999</v>
      </c>
    </row>
    <row r="636" spans="1:6">
      <c r="A636" s="9" t="str">
        <f t="shared" si="9"/>
        <v>D47FemaleAllEth</v>
      </c>
      <c r="B636" s="9" t="s">
        <v>239</v>
      </c>
      <c r="C636" s="9" t="s">
        <v>0</v>
      </c>
      <c r="D636" s="9" t="s">
        <v>32</v>
      </c>
      <c r="E636" s="9">
        <v>30</v>
      </c>
      <c r="F636" s="9">
        <v>0.81850446653740305</v>
      </c>
    </row>
    <row r="637" spans="1:6">
      <c r="A637" s="9" t="str">
        <f t="shared" si="9"/>
        <v>D47FemaleMaori</v>
      </c>
      <c r="B637" s="9" t="s">
        <v>239</v>
      </c>
      <c r="C637" s="9" t="s">
        <v>0</v>
      </c>
      <c r="D637" s="9" t="s">
        <v>84</v>
      </c>
      <c r="E637" s="9">
        <v>4</v>
      </c>
      <c r="F637" s="9">
        <v>1.35512235905373</v>
      </c>
    </row>
    <row r="638" spans="1:6">
      <c r="A638" s="9" t="str">
        <f t="shared" si="9"/>
        <v>D47FemaleNon-Maori</v>
      </c>
      <c r="B638" s="9" t="s">
        <v>239</v>
      </c>
      <c r="C638" s="9" t="s">
        <v>0</v>
      </c>
      <c r="D638" s="9" t="s">
        <v>85</v>
      </c>
      <c r="E638" s="9">
        <v>26</v>
      </c>
      <c r="F638" s="9">
        <v>0.70750717311734201</v>
      </c>
    </row>
    <row r="639" spans="1:6">
      <c r="A639" s="9" t="str">
        <f t="shared" si="9"/>
        <v>D47MaleAllEth</v>
      </c>
      <c r="B639" s="9" t="s">
        <v>239</v>
      </c>
      <c r="C639" s="9" t="s">
        <v>1</v>
      </c>
      <c r="D639" s="9" t="s">
        <v>32</v>
      </c>
      <c r="E639" s="9">
        <v>39</v>
      </c>
      <c r="F639" s="9">
        <v>1.14713328036731</v>
      </c>
    </row>
    <row r="640" spans="1:6">
      <c r="A640" s="9" t="str">
        <f t="shared" si="9"/>
        <v>D47MaleMaori</v>
      </c>
      <c r="B640" s="9" t="s">
        <v>239</v>
      </c>
      <c r="C640" s="9" t="s">
        <v>1</v>
      </c>
      <c r="D640" s="9" t="s">
        <v>84</v>
      </c>
      <c r="E640" s="9">
        <v>4</v>
      </c>
      <c r="F640" s="9">
        <v>2.9062246124762199</v>
      </c>
    </row>
    <row r="641" spans="1:6">
      <c r="A641" s="9" t="str">
        <f t="shared" si="9"/>
        <v>D47MaleNon-Maori</v>
      </c>
      <c r="B641" s="9" t="s">
        <v>239</v>
      </c>
      <c r="C641" s="9" t="s">
        <v>1</v>
      </c>
      <c r="D641" s="9" t="s">
        <v>85</v>
      </c>
      <c r="E641" s="9">
        <v>35</v>
      </c>
      <c r="F641" s="9">
        <v>1.10920732735644</v>
      </c>
    </row>
    <row r="643" spans="1:6">
      <c r="B643" s="9" t="s">
        <v>254</v>
      </c>
    </row>
    <row r="644" spans="1:6">
      <c r="B644" s="9" t="s">
        <v>241</v>
      </c>
      <c r="C644" s="9" t="s">
        <v>3</v>
      </c>
      <c r="D644" s="9" t="s">
        <v>90</v>
      </c>
      <c r="E644" s="9" t="s">
        <v>255</v>
      </c>
      <c r="F644" s="9" t="s">
        <v>256</v>
      </c>
    </row>
    <row r="645" spans="1:6">
      <c r="A645" s="9" t="str">
        <f>B645&amp;C645&amp;D645</f>
        <v>Lip, oral cavity and pharynx AllSexAllEth</v>
      </c>
      <c r="B645" s="9" t="s">
        <v>257</v>
      </c>
      <c r="C645" s="9" t="s">
        <v>4</v>
      </c>
      <c r="D645" s="9" t="s">
        <v>32</v>
      </c>
      <c r="E645" s="9">
        <v>436</v>
      </c>
      <c r="F645" s="9">
        <v>6.7804945955181397</v>
      </c>
    </row>
    <row r="646" spans="1:6">
      <c r="A646" s="9" t="str">
        <f t="shared" ref="A646:A709" si="10">B646&amp;C646&amp;D646</f>
        <v>Lip, oral cavity and pharynx AllSexMaori</v>
      </c>
      <c r="B646" s="9" t="s">
        <v>257</v>
      </c>
      <c r="C646" s="9" t="s">
        <v>4</v>
      </c>
      <c r="D646" s="9" t="s">
        <v>84</v>
      </c>
      <c r="E646" s="9">
        <v>27</v>
      </c>
      <c r="F646" s="9">
        <v>4.5070858650194401</v>
      </c>
    </row>
    <row r="647" spans="1:6">
      <c r="A647" s="9" t="str">
        <f t="shared" si="10"/>
        <v>Lip, oral cavity and pharynx AllSexNon-Maori</v>
      </c>
      <c r="B647" s="9" t="s">
        <v>257</v>
      </c>
      <c r="C647" s="9" t="s">
        <v>4</v>
      </c>
      <c r="D647" s="9" t="s">
        <v>85</v>
      </c>
      <c r="E647" s="9">
        <v>409</v>
      </c>
      <c r="F647" s="9">
        <v>6.9532287736541898</v>
      </c>
    </row>
    <row r="648" spans="1:6">
      <c r="A648" s="9" t="str">
        <f t="shared" si="10"/>
        <v>Lip, oral cavity and pharynx FemaleAllEth</v>
      </c>
      <c r="B648" s="9" t="s">
        <v>257</v>
      </c>
      <c r="C648" s="9" t="s">
        <v>0</v>
      </c>
      <c r="D648" s="9" t="s">
        <v>32</v>
      </c>
      <c r="E648" s="9">
        <v>166</v>
      </c>
      <c r="F648" s="9">
        <v>4.7233994337266703</v>
      </c>
    </row>
    <row r="649" spans="1:6">
      <c r="A649" s="9" t="str">
        <f t="shared" si="10"/>
        <v>Lip, oral cavity and pharynx FemaleMaori</v>
      </c>
      <c r="B649" s="9" t="s">
        <v>257</v>
      </c>
      <c r="C649" s="9" t="s">
        <v>0</v>
      </c>
      <c r="D649" s="9" t="s">
        <v>84</v>
      </c>
      <c r="E649" s="9">
        <v>9</v>
      </c>
      <c r="F649" s="9">
        <v>2.7630446763532501</v>
      </c>
    </row>
    <row r="650" spans="1:6">
      <c r="A650" s="9" t="str">
        <f t="shared" si="10"/>
        <v>Lip, oral cavity and pharynx FemaleNon-Maori</v>
      </c>
      <c r="B650" s="9" t="s">
        <v>257</v>
      </c>
      <c r="C650" s="9" t="s">
        <v>0</v>
      </c>
      <c r="D650" s="9" t="s">
        <v>85</v>
      </c>
      <c r="E650" s="9">
        <v>157</v>
      </c>
      <c r="F650" s="9">
        <v>4.8722800957054302</v>
      </c>
    </row>
    <row r="651" spans="1:6">
      <c r="A651" s="9" t="str">
        <f t="shared" si="10"/>
        <v>Lip, oral cavity and pharynx MaleAllEth</v>
      </c>
      <c r="B651" s="9" t="s">
        <v>257</v>
      </c>
      <c r="C651" s="9" t="s">
        <v>1</v>
      </c>
      <c r="D651" s="9" t="s">
        <v>32</v>
      </c>
      <c r="E651" s="9">
        <v>270</v>
      </c>
      <c r="F651" s="9">
        <v>9.0052930366297694</v>
      </c>
    </row>
    <row r="652" spans="1:6">
      <c r="A652" s="9" t="str">
        <f t="shared" si="10"/>
        <v>Lip, oral cavity and pharynx MaleMaori</v>
      </c>
      <c r="B652" s="9" t="s">
        <v>257</v>
      </c>
      <c r="C652" s="9" t="s">
        <v>1</v>
      </c>
      <c r="D652" s="9" t="s">
        <v>84</v>
      </c>
      <c r="E652" s="9">
        <v>18</v>
      </c>
      <c r="F652" s="9">
        <v>6.5870258488234601</v>
      </c>
    </row>
    <row r="653" spans="1:6">
      <c r="A653" s="9" t="str">
        <f t="shared" si="10"/>
        <v>Lip, oral cavity and pharynx MaleNon-Maori</v>
      </c>
      <c r="B653" s="9" t="s">
        <v>257</v>
      </c>
      <c r="C653" s="9" t="s">
        <v>1</v>
      </c>
      <c r="D653" s="9" t="s">
        <v>85</v>
      </c>
      <c r="E653" s="9">
        <v>252</v>
      </c>
      <c r="F653" s="9">
        <v>9.1849489844107008</v>
      </c>
    </row>
    <row r="654" spans="1:6">
      <c r="A654" s="9" t="str">
        <f t="shared" si="10"/>
        <v>Digestive organs AllSexAllEth</v>
      </c>
      <c r="B654" s="9" t="s">
        <v>258</v>
      </c>
      <c r="C654" s="9" t="s">
        <v>4</v>
      </c>
      <c r="D654" s="9" t="s">
        <v>32</v>
      </c>
      <c r="E654" s="9">
        <v>4902</v>
      </c>
      <c r="F654" s="9">
        <v>69.093403831029207</v>
      </c>
    </row>
    <row r="655" spans="1:6">
      <c r="A655" s="9" t="str">
        <f t="shared" si="10"/>
        <v>Digestive organs AllSexMaori</v>
      </c>
      <c r="B655" s="9" t="s">
        <v>258</v>
      </c>
      <c r="C655" s="9" t="s">
        <v>4</v>
      </c>
      <c r="D655" s="9" t="s">
        <v>84</v>
      </c>
      <c r="E655" s="9">
        <v>446</v>
      </c>
      <c r="F655" s="9">
        <v>88.235474817110997</v>
      </c>
    </row>
    <row r="656" spans="1:6">
      <c r="A656" s="9" t="str">
        <f t="shared" si="10"/>
        <v>Digestive organs AllSexNon-Maori</v>
      </c>
      <c r="B656" s="9" t="s">
        <v>258</v>
      </c>
      <c r="C656" s="9" t="s">
        <v>4</v>
      </c>
      <c r="D656" s="9" t="s">
        <v>85</v>
      </c>
      <c r="E656" s="9">
        <v>4456</v>
      </c>
      <c r="F656" s="9">
        <v>67.196718967401395</v>
      </c>
    </row>
    <row r="657" spans="1:6">
      <c r="A657" s="9" t="str">
        <f t="shared" si="10"/>
        <v>Digestive organs FemaleAllEth</v>
      </c>
      <c r="B657" s="9" t="s">
        <v>258</v>
      </c>
      <c r="C657" s="9" t="s">
        <v>0</v>
      </c>
      <c r="D657" s="9" t="s">
        <v>32</v>
      </c>
      <c r="E657" s="9">
        <v>2215</v>
      </c>
      <c r="F657" s="9">
        <v>57.938084098230703</v>
      </c>
    </row>
    <row r="658" spans="1:6">
      <c r="A658" s="9" t="str">
        <f t="shared" si="10"/>
        <v>Digestive organs FemaleMaori</v>
      </c>
      <c r="B658" s="9" t="s">
        <v>258</v>
      </c>
      <c r="C658" s="9" t="s">
        <v>0</v>
      </c>
      <c r="D658" s="9" t="s">
        <v>84</v>
      </c>
      <c r="E658" s="9">
        <v>180</v>
      </c>
      <c r="F658" s="9">
        <v>65.257874419962107</v>
      </c>
    </row>
    <row r="659" spans="1:6">
      <c r="A659" s="9" t="str">
        <f t="shared" si="10"/>
        <v>Digestive organs FemaleNon-Maori</v>
      </c>
      <c r="B659" s="9" t="s">
        <v>258</v>
      </c>
      <c r="C659" s="9" t="s">
        <v>0</v>
      </c>
      <c r="D659" s="9" t="s">
        <v>85</v>
      </c>
      <c r="E659" s="9">
        <v>2035</v>
      </c>
      <c r="F659" s="9">
        <v>57.016888268219603</v>
      </c>
    </row>
    <row r="660" spans="1:6">
      <c r="A660" s="9" t="str">
        <f t="shared" si="10"/>
        <v>Digestive organs MaleAllEth</v>
      </c>
      <c r="B660" s="9" t="s">
        <v>258</v>
      </c>
      <c r="C660" s="9" t="s">
        <v>1</v>
      </c>
      <c r="D660" s="9" t="s">
        <v>32</v>
      </c>
      <c r="E660" s="9">
        <v>2687</v>
      </c>
      <c r="F660" s="9">
        <v>81.7216848467652</v>
      </c>
    </row>
    <row r="661" spans="1:6">
      <c r="A661" s="9" t="str">
        <f t="shared" si="10"/>
        <v>Digestive organs MaleMaori</v>
      </c>
      <c r="B661" s="9" t="s">
        <v>258</v>
      </c>
      <c r="C661" s="9" t="s">
        <v>1</v>
      </c>
      <c r="D661" s="9" t="s">
        <v>84</v>
      </c>
      <c r="E661" s="9">
        <v>266</v>
      </c>
      <c r="F661" s="9">
        <v>116.27391816471101</v>
      </c>
    </row>
    <row r="662" spans="1:6">
      <c r="A662" s="9" t="str">
        <f t="shared" si="10"/>
        <v>Digestive organs MaleNon-Maori</v>
      </c>
      <c r="B662" s="9" t="s">
        <v>258</v>
      </c>
      <c r="C662" s="9" t="s">
        <v>1</v>
      </c>
      <c r="D662" s="9" t="s">
        <v>85</v>
      </c>
      <c r="E662" s="9">
        <v>2421</v>
      </c>
      <c r="F662" s="9">
        <v>78.688751114945504</v>
      </c>
    </row>
    <row r="663" spans="1:6">
      <c r="A663" s="9" t="str">
        <f t="shared" si="10"/>
        <v>Respiratory and intrathoracic organs AllSexAllEth</v>
      </c>
      <c r="B663" s="9" t="s">
        <v>259</v>
      </c>
      <c r="C663" s="9" t="s">
        <v>4</v>
      </c>
      <c r="D663" s="9" t="s">
        <v>32</v>
      </c>
      <c r="E663" s="9">
        <v>2165</v>
      </c>
      <c r="F663" s="9">
        <v>30.493552440292799</v>
      </c>
    </row>
    <row r="664" spans="1:6">
      <c r="A664" s="9" t="str">
        <f t="shared" si="10"/>
        <v>Respiratory and intrathoracic organs AllSexMaori</v>
      </c>
      <c r="B664" s="9" t="s">
        <v>259</v>
      </c>
      <c r="C664" s="9" t="s">
        <v>4</v>
      </c>
      <c r="D664" s="9" t="s">
        <v>84</v>
      </c>
      <c r="E664" s="9">
        <v>441</v>
      </c>
      <c r="F664" s="9">
        <v>86.261952262860504</v>
      </c>
    </row>
    <row r="665" spans="1:6">
      <c r="A665" s="9" t="str">
        <f t="shared" si="10"/>
        <v>Respiratory and intrathoracic organs AllSexNon-Maori</v>
      </c>
      <c r="B665" s="9" t="s">
        <v>259</v>
      </c>
      <c r="C665" s="9" t="s">
        <v>4</v>
      </c>
      <c r="D665" s="9" t="s">
        <v>85</v>
      </c>
      <c r="E665" s="9">
        <v>1724</v>
      </c>
      <c r="F665" s="9">
        <v>25.683076995366701</v>
      </c>
    </row>
    <row r="666" spans="1:6">
      <c r="A666" s="9" t="str">
        <f t="shared" si="10"/>
        <v>Respiratory and intrathoracic organs FemaleAllEth</v>
      </c>
      <c r="B666" s="9" t="s">
        <v>259</v>
      </c>
      <c r="C666" s="9" t="s">
        <v>0</v>
      </c>
      <c r="D666" s="9" t="s">
        <v>32</v>
      </c>
      <c r="E666" s="9">
        <v>1031</v>
      </c>
      <c r="F666" s="9">
        <v>27.947669985069101</v>
      </c>
    </row>
    <row r="667" spans="1:6">
      <c r="A667" s="9" t="str">
        <f t="shared" si="10"/>
        <v>Respiratory and intrathoracic organs FemaleMaori</v>
      </c>
      <c r="B667" s="9" t="s">
        <v>259</v>
      </c>
      <c r="C667" s="9" t="s">
        <v>0</v>
      </c>
      <c r="D667" s="9" t="s">
        <v>84</v>
      </c>
      <c r="E667" s="9">
        <v>240</v>
      </c>
      <c r="F667" s="9">
        <v>86.4614507154877</v>
      </c>
    </row>
    <row r="668" spans="1:6">
      <c r="A668" s="9" t="str">
        <f t="shared" si="10"/>
        <v>Respiratory and intrathoracic organs FemaleNon-Maori</v>
      </c>
      <c r="B668" s="9" t="s">
        <v>259</v>
      </c>
      <c r="C668" s="9" t="s">
        <v>0</v>
      </c>
      <c r="D668" s="9" t="s">
        <v>85</v>
      </c>
      <c r="E668" s="9">
        <v>791</v>
      </c>
      <c r="F668" s="9">
        <v>22.720395295264201</v>
      </c>
    </row>
    <row r="669" spans="1:6">
      <c r="A669" s="9" t="str">
        <f t="shared" si="10"/>
        <v>Respiratory and intrathoracic organs MaleAllEth</v>
      </c>
      <c r="B669" s="9" t="s">
        <v>259</v>
      </c>
      <c r="C669" s="9" t="s">
        <v>1</v>
      </c>
      <c r="D669" s="9" t="s">
        <v>32</v>
      </c>
      <c r="E669" s="9">
        <v>1134</v>
      </c>
      <c r="F669" s="9">
        <v>33.880739657753999</v>
      </c>
    </row>
    <row r="670" spans="1:6">
      <c r="A670" s="9" t="str">
        <f t="shared" si="10"/>
        <v>Respiratory and intrathoracic organs MaleMaori</v>
      </c>
      <c r="B670" s="9" t="s">
        <v>259</v>
      </c>
      <c r="C670" s="9" t="s">
        <v>1</v>
      </c>
      <c r="D670" s="9" t="s">
        <v>84</v>
      </c>
      <c r="E670" s="9">
        <v>201</v>
      </c>
      <c r="F670" s="9">
        <v>87.059571794027306</v>
      </c>
    </row>
    <row r="671" spans="1:6">
      <c r="A671" s="9" t="str">
        <f t="shared" si="10"/>
        <v>Respiratory and intrathoracic organs MaleNon-Maori</v>
      </c>
      <c r="B671" s="9" t="s">
        <v>259</v>
      </c>
      <c r="C671" s="9" t="s">
        <v>1</v>
      </c>
      <c r="D671" s="9" t="s">
        <v>85</v>
      </c>
      <c r="E671" s="9">
        <v>933</v>
      </c>
      <c r="F671" s="9">
        <v>29.495176403825401</v>
      </c>
    </row>
    <row r="672" spans="1:6">
      <c r="A672" s="9" t="str">
        <f t="shared" si="10"/>
        <v>Bone and articular cartilage AllSexAllEth</v>
      </c>
      <c r="B672" s="9" t="s">
        <v>260</v>
      </c>
      <c r="C672" s="9" t="s">
        <v>4</v>
      </c>
      <c r="D672" s="9" t="s">
        <v>32</v>
      </c>
      <c r="E672" s="9">
        <v>51</v>
      </c>
      <c r="F672" s="9">
        <v>1.12591517834343</v>
      </c>
    </row>
    <row r="673" spans="1:6">
      <c r="A673" s="9" t="str">
        <f t="shared" si="10"/>
        <v>Bone and articular cartilage AllSexMaori</v>
      </c>
      <c r="B673" s="9" t="s">
        <v>260</v>
      </c>
      <c r="C673" s="9" t="s">
        <v>4</v>
      </c>
      <c r="D673" s="9" t="s">
        <v>84</v>
      </c>
      <c r="E673" s="9">
        <v>9</v>
      </c>
      <c r="F673" s="9">
        <v>1.30923349386955</v>
      </c>
    </row>
    <row r="674" spans="1:6">
      <c r="A674" s="9" t="str">
        <f t="shared" si="10"/>
        <v>Bone and articular cartilage AllSexNon-Maori</v>
      </c>
      <c r="B674" s="9" t="s">
        <v>260</v>
      </c>
      <c r="C674" s="9" t="s">
        <v>4</v>
      </c>
      <c r="D674" s="9" t="s">
        <v>85</v>
      </c>
      <c r="E674" s="9">
        <v>42</v>
      </c>
      <c r="F674" s="9">
        <v>1.12430402416686</v>
      </c>
    </row>
    <row r="675" spans="1:6">
      <c r="A675" s="9" t="str">
        <f t="shared" si="10"/>
        <v>Bone and articular cartilage FemaleAllEth</v>
      </c>
      <c r="B675" s="9" t="s">
        <v>260</v>
      </c>
      <c r="C675" s="9" t="s">
        <v>0</v>
      </c>
      <c r="D675" s="9" t="s">
        <v>32</v>
      </c>
      <c r="E675" s="9">
        <v>21</v>
      </c>
      <c r="F675" s="9">
        <v>0.91889469081823805</v>
      </c>
    </row>
    <row r="676" spans="1:6">
      <c r="A676" s="9" t="str">
        <f t="shared" si="10"/>
        <v>Bone and articular cartilage FemaleMaori</v>
      </c>
      <c r="B676" s="9" t="s">
        <v>260</v>
      </c>
      <c r="C676" s="9" t="s">
        <v>0</v>
      </c>
      <c r="D676" s="9" t="s">
        <v>84</v>
      </c>
      <c r="E676" s="9">
        <v>5</v>
      </c>
      <c r="F676" s="9">
        <v>1.4592836976942101</v>
      </c>
    </row>
    <row r="677" spans="1:6">
      <c r="A677" s="9" t="str">
        <f t="shared" si="10"/>
        <v>Bone and articular cartilage FemaleNon-Maori</v>
      </c>
      <c r="B677" s="9" t="s">
        <v>260</v>
      </c>
      <c r="C677" s="9" t="s">
        <v>0</v>
      </c>
      <c r="D677" s="9" t="s">
        <v>85</v>
      </c>
      <c r="E677" s="9">
        <v>16</v>
      </c>
      <c r="F677" s="9">
        <v>0.87733319951565503</v>
      </c>
    </row>
    <row r="678" spans="1:6">
      <c r="A678" s="9" t="str">
        <f t="shared" si="10"/>
        <v>Bone and articular cartilage MaleAllEth</v>
      </c>
      <c r="B678" s="9" t="s">
        <v>260</v>
      </c>
      <c r="C678" s="9" t="s">
        <v>1</v>
      </c>
      <c r="D678" s="9" t="s">
        <v>32</v>
      </c>
      <c r="E678" s="9">
        <v>30</v>
      </c>
      <c r="F678" s="9">
        <v>1.34299482776181</v>
      </c>
    </row>
    <row r="679" spans="1:6">
      <c r="A679" s="9" t="str">
        <f t="shared" si="10"/>
        <v>Bone and articular cartilage MaleMaori</v>
      </c>
      <c r="B679" s="9" t="s">
        <v>260</v>
      </c>
      <c r="C679" s="9" t="s">
        <v>1</v>
      </c>
      <c r="D679" s="9" t="s">
        <v>84</v>
      </c>
      <c r="E679" s="9">
        <v>4</v>
      </c>
      <c r="F679" s="9">
        <v>1.12867944114567</v>
      </c>
    </row>
    <row r="680" spans="1:6">
      <c r="A680" s="9" t="str">
        <f t="shared" si="10"/>
        <v>Bone and articular cartilage MaleNon-Maori</v>
      </c>
      <c r="B680" s="9" t="s">
        <v>260</v>
      </c>
      <c r="C680" s="9" t="s">
        <v>1</v>
      </c>
      <c r="D680" s="9" t="s">
        <v>85</v>
      </c>
      <c r="E680" s="9">
        <v>26</v>
      </c>
      <c r="F680" s="9">
        <v>1.3856114090865199</v>
      </c>
    </row>
    <row r="681" spans="1:6">
      <c r="A681" s="9" t="str">
        <f t="shared" si="10"/>
        <v>Skin AllSexAllEth</v>
      </c>
      <c r="B681" s="9" t="s">
        <v>261</v>
      </c>
      <c r="C681" s="9" t="s">
        <v>4</v>
      </c>
      <c r="D681" s="9" t="s">
        <v>32</v>
      </c>
      <c r="E681" s="9">
        <v>2530</v>
      </c>
      <c r="F681" s="9">
        <v>39.449477031777697</v>
      </c>
    </row>
    <row r="682" spans="1:6">
      <c r="A682" s="9" t="str">
        <f t="shared" si="10"/>
        <v>Skin AllSexMaori</v>
      </c>
      <c r="B682" s="9" t="s">
        <v>261</v>
      </c>
      <c r="C682" s="9" t="s">
        <v>4</v>
      </c>
      <c r="D682" s="9" t="s">
        <v>84</v>
      </c>
      <c r="E682" s="9">
        <v>45</v>
      </c>
      <c r="F682" s="9">
        <v>7.8910454795207103</v>
      </c>
    </row>
    <row r="683" spans="1:6">
      <c r="A683" s="9" t="str">
        <f t="shared" si="10"/>
        <v>Skin AllSexNon-Maori</v>
      </c>
      <c r="B683" s="9" t="s">
        <v>261</v>
      </c>
      <c r="C683" s="9" t="s">
        <v>4</v>
      </c>
      <c r="D683" s="9" t="s">
        <v>85</v>
      </c>
      <c r="E683" s="9">
        <v>2485</v>
      </c>
      <c r="F683" s="9">
        <v>42.714129709453303</v>
      </c>
    </row>
    <row r="684" spans="1:6">
      <c r="A684" s="9" t="str">
        <f t="shared" si="10"/>
        <v>Skin FemaleAllEth</v>
      </c>
      <c r="B684" s="9" t="s">
        <v>261</v>
      </c>
      <c r="C684" s="9" t="s">
        <v>0</v>
      </c>
      <c r="D684" s="9" t="s">
        <v>32</v>
      </c>
      <c r="E684" s="9">
        <v>1198</v>
      </c>
      <c r="F684" s="9">
        <v>37.301753687159902</v>
      </c>
    </row>
    <row r="685" spans="1:6">
      <c r="A685" s="9" t="str">
        <f t="shared" si="10"/>
        <v>Skin FemaleMaori</v>
      </c>
      <c r="B685" s="9" t="s">
        <v>261</v>
      </c>
      <c r="C685" s="9" t="s">
        <v>0</v>
      </c>
      <c r="D685" s="9" t="s">
        <v>84</v>
      </c>
      <c r="E685" s="9">
        <v>28</v>
      </c>
      <c r="F685" s="9">
        <v>9.1468206839798096</v>
      </c>
    </row>
    <row r="686" spans="1:6">
      <c r="A686" s="9" t="str">
        <f t="shared" si="10"/>
        <v>Skin FemaleNon-Maori</v>
      </c>
      <c r="B686" s="9" t="s">
        <v>261</v>
      </c>
      <c r="C686" s="9" t="s">
        <v>0</v>
      </c>
      <c r="D686" s="9" t="s">
        <v>85</v>
      </c>
      <c r="E686" s="9">
        <v>1170</v>
      </c>
      <c r="F686" s="9">
        <v>40.591717068454003</v>
      </c>
    </row>
    <row r="687" spans="1:6">
      <c r="A687" s="9" t="str">
        <f t="shared" si="10"/>
        <v>Skin MaleAllEth</v>
      </c>
      <c r="B687" s="9" t="s">
        <v>261</v>
      </c>
      <c r="C687" s="9" t="s">
        <v>1</v>
      </c>
      <c r="D687" s="9" t="s">
        <v>32</v>
      </c>
      <c r="E687" s="9">
        <v>1332</v>
      </c>
      <c r="F687" s="9">
        <v>42.385849323296597</v>
      </c>
    </row>
    <row r="688" spans="1:6">
      <c r="A688" s="9" t="str">
        <f t="shared" si="10"/>
        <v>Skin MaleMaori</v>
      </c>
      <c r="B688" s="9" t="s">
        <v>261</v>
      </c>
      <c r="C688" s="9" t="s">
        <v>1</v>
      </c>
      <c r="D688" s="9" t="s">
        <v>84</v>
      </c>
      <c r="E688" s="9">
        <v>17</v>
      </c>
      <c r="F688" s="9">
        <v>6.5840911745464803</v>
      </c>
    </row>
    <row r="689" spans="1:6">
      <c r="A689" s="9" t="str">
        <f t="shared" si="10"/>
        <v>Skin MaleNon-Maori</v>
      </c>
      <c r="B689" s="9" t="s">
        <v>261</v>
      </c>
      <c r="C689" s="9" t="s">
        <v>1</v>
      </c>
      <c r="D689" s="9" t="s">
        <v>85</v>
      </c>
      <c r="E689" s="9">
        <v>1315</v>
      </c>
      <c r="F689" s="9">
        <v>45.647561517337998</v>
      </c>
    </row>
    <row r="690" spans="1:6">
      <c r="A690" s="9" t="str">
        <f t="shared" si="10"/>
        <v>Mesothelial and soft tissueAllSexAllEth</v>
      </c>
      <c r="B690" s="9" t="s">
        <v>262</v>
      </c>
      <c r="C690" s="9" t="s">
        <v>4</v>
      </c>
      <c r="D690" s="9" t="s">
        <v>32</v>
      </c>
      <c r="E690" s="9">
        <v>258</v>
      </c>
      <c r="F690" s="9">
        <v>4.1327661376201696</v>
      </c>
    </row>
    <row r="691" spans="1:6">
      <c r="A691" s="9" t="str">
        <f t="shared" si="10"/>
        <v>Mesothelial and soft tissueAllSexMaori</v>
      </c>
      <c r="B691" s="9" t="s">
        <v>262</v>
      </c>
      <c r="C691" s="9" t="s">
        <v>4</v>
      </c>
      <c r="D691" s="9" t="s">
        <v>84</v>
      </c>
      <c r="E691" s="9">
        <v>17</v>
      </c>
      <c r="F691" s="9">
        <v>3.1118368262065399</v>
      </c>
    </row>
    <row r="692" spans="1:6">
      <c r="A692" s="9" t="str">
        <f t="shared" si="10"/>
        <v>Mesothelial and soft tissueAllSexNon-Maori</v>
      </c>
      <c r="B692" s="9" t="s">
        <v>262</v>
      </c>
      <c r="C692" s="9" t="s">
        <v>4</v>
      </c>
      <c r="D692" s="9" t="s">
        <v>85</v>
      </c>
      <c r="E692" s="9">
        <v>241</v>
      </c>
      <c r="F692" s="9">
        <v>4.3134459952137396</v>
      </c>
    </row>
    <row r="693" spans="1:6">
      <c r="A693" s="9" t="str">
        <f t="shared" si="10"/>
        <v>Mesothelial and soft tissueFemaleAllEth</v>
      </c>
      <c r="B693" s="9" t="s">
        <v>262</v>
      </c>
      <c r="C693" s="9" t="s">
        <v>0</v>
      </c>
      <c r="D693" s="9" t="s">
        <v>32</v>
      </c>
      <c r="E693" s="9">
        <v>95</v>
      </c>
      <c r="F693" s="9">
        <v>3.1739612941943398</v>
      </c>
    </row>
    <row r="694" spans="1:6">
      <c r="A694" s="9" t="str">
        <f t="shared" si="10"/>
        <v>Mesothelial and soft tissueFemaleMaori</v>
      </c>
      <c r="B694" s="9" t="s">
        <v>262</v>
      </c>
      <c r="C694" s="9" t="s">
        <v>0</v>
      </c>
      <c r="D694" s="9" t="s">
        <v>84</v>
      </c>
      <c r="E694" s="9">
        <v>10</v>
      </c>
      <c r="F694" s="9">
        <v>3.56047258099185</v>
      </c>
    </row>
    <row r="695" spans="1:6">
      <c r="A695" s="9" t="str">
        <f t="shared" si="10"/>
        <v>Mesothelial and soft tissueFemaleNon-Maori</v>
      </c>
      <c r="B695" s="9" t="s">
        <v>262</v>
      </c>
      <c r="C695" s="9" t="s">
        <v>0</v>
      </c>
      <c r="D695" s="9" t="s">
        <v>85</v>
      </c>
      <c r="E695" s="9">
        <v>85</v>
      </c>
      <c r="F695" s="9">
        <v>3.25718622651006</v>
      </c>
    </row>
    <row r="696" spans="1:6">
      <c r="A696" s="9" t="str">
        <f t="shared" si="10"/>
        <v>Mesothelial and soft tissueMaleAllEth</v>
      </c>
      <c r="B696" s="9" t="s">
        <v>262</v>
      </c>
      <c r="C696" s="9" t="s">
        <v>1</v>
      </c>
      <c r="D696" s="9" t="s">
        <v>32</v>
      </c>
      <c r="E696" s="9">
        <v>163</v>
      </c>
      <c r="F696" s="9">
        <v>5.2881401728854298</v>
      </c>
    </row>
    <row r="697" spans="1:6">
      <c r="A697" s="9" t="str">
        <f t="shared" si="10"/>
        <v>Mesothelial and soft tissueMaleMaori</v>
      </c>
      <c r="B697" s="9" t="s">
        <v>262</v>
      </c>
      <c r="C697" s="9" t="s">
        <v>1</v>
      </c>
      <c r="D697" s="9" t="s">
        <v>84</v>
      </c>
      <c r="E697" s="9">
        <v>7</v>
      </c>
      <c r="F697" s="9">
        <v>2.5274921957084202</v>
      </c>
    </row>
    <row r="698" spans="1:6">
      <c r="A698" s="9" t="str">
        <f t="shared" si="10"/>
        <v>Mesothelial and soft tissueMaleNon-Maori</v>
      </c>
      <c r="B698" s="9" t="s">
        <v>262</v>
      </c>
      <c r="C698" s="9" t="s">
        <v>1</v>
      </c>
      <c r="D698" s="9" t="s">
        <v>85</v>
      </c>
      <c r="E698" s="9">
        <v>156</v>
      </c>
      <c r="F698" s="9">
        <v>5.5682619756483804</v>
      </c>
    </row>
    <row r="699" spans="1:6">
      <c r="A699" s="9" t="str">
        <f t="shared" si="10"/>
        <v>BreastAllSexAllEth</v>
      </c>
      <c r="B699" s="9" t="s">
        <v>119</v>
      </c>
      <c r="C699" s="9" t="s">
        <v>4</v>
      </c>
      <c r="D699" s="9" t="s">
        <v>32</v>
      </c>
      <c r="E699" s="9">
        <v>3046</v>
      </c>
      <c r="F699" s="9">
        <v>49.6501474468906</v>
      </c>
    </row>
    <row r="700" spans="1:6">
      <c r="A700" s="9" t="str">
        <f t="shared" si="10"/>
        <v>BreastAllSexMaori</v>
      </c>
      <c r="B700" s="9" t="s">
        <v>119</v>
      </c>
      <c r="C700" s="9" t="s">
        <v>4</v>
      </c>
      <c r="D700" s="9" t="s">
        <v>84</v>
      </c>
      <c r="E700" s="9">
        <v>382</v>
      </c>
      <c r="F700" s="9">
        <v>67.707699761657494</v>
      </c>
    </row>
    <row r="701" spans="1:6">
      <c r="A701" s="9" t="str">
        <f t="shared" si="10"/>
        <v>BreastAllSexNon-Maori</v>
      </c>
      <c r="B701" s="9" t="s">
        <v>119</v>
      </c>
      <c r="C701" s="9" t="s">
        <v>4</v>
      </c>
      <c r="D701" s="9" t="s">
        <v>85</v>
      </c>
      <c r="E701" s="9">
        <v>2664</v>
      </c>
      <c r="F701" s="9">
        <v>47.945507315751499</v>
      </c>
    </row>
    <row r="702" spans="1:6">
      <c r="A702" s="9" t="str">
        <f t="shared" si="10"/>
        <v>BreastFemaleAllEth</v>
      </c>
      <c r="B702" s="9" t="s">
        <v>119</v>
      </c>
      <c r="C702" s="9" t="s">
        <v>0</v>
      </c>
      <c r="D702" s="9" t="s">
        <v>32</v>
      </c>
      <c r="E702" s="9">
        <v>3020</v>
      </c>
      <c r="F702" s="9">
        <v>94.405175951292193</v>
      </c>
    </row>
    <row r="703" spans="1:6">
      <c r="A703" s="9" t="str">
        <f t="shared" si="10"/>
        <v>BreastFemaleMaori</v>
      </c>
      <c r="B703" s="9" t="s">
        <v>119</v>
      </c>
      <c r="C703" s="9" t="s">
        <v>0</v>
      </c>
      <c r="D703" s="9" t="s">
        <v>84</v>
      </c>
      <c r="E703" s="9">
        <v>381</v>
      </c>
      <c r="F703" s="9">
        <v>125.39642011842599</v>
      </c>
    </row>
    <row r="704" spans="1:6">
      <c r="A704" s="9" t="str">
        <f t="shared" si="10"/>
        <v>BreastFemaleNon-Maori</v>
      </c>
      <c r="B704" s="9" t="s">
        <v>119</v>
      </c>
      <c r="C704" s="9" t="s">
        <v>0</v>
      </c>
      <c r="D704" s="9" t="s">
        <v>85</v>
      </c>
      <c r="E704" s="9">
        <v>2639</v>
      </c>
      <c r="F704" s="9">
        <v>91.382036641031803</v>
      </c>
    </row>
    <row r="705" spans="1:6">
      <c r="A705" s="9" t="str">
        <f t="shared" si="10"/>
        <v>BreastMaleAllEth</v>
      </c>
      <c r="B705" s="9" t="s">
        <v>119</v>
      </c>
      <c r="C705" s="9" t="s">
        <v>1</v>
      </c>
      <c r="D705" s="9" t="s">
        <v>32</v>
      </c>
      <c r="E705" s="9">
        <v>26</v>
      </c>
      <c r="F705" s="9">
        <v>0.80492782559937404</v>
      </c>
    </row>
    <row r="706" spans="1:6">
      <c r="A706" s="9" t="str">
        <f t="shared" si="10"/>
        <v>BreastMaleMaori</v>
      </c>
      <c r="B706" s="9" t="s">
        <v>119</v>
      </c>
      <c r="C706" s="9" t="s">
        <v>1</v>
      </c>
      <c r="D706" s="9" t="s">
        <v>84</v>
      </c>
      <c r="E706" s="9">
        <v>1</v>
      </c>
      <c r="F706" s="9">
        <v>0.415002019635344</v>
      </c>
    </row>
    <row r="707" spans="1:6">
      <c r="A707" s="9" t="str">
        <f t="shared" si="10"/>
        <v>BreastMaleNon-Maori</v>
      </c>
      <c r="B707" s="9" t="s">
        <v>119</v>
      </c>
      <c r="C707" s="9" t="s">
        <v>1</v>
      </c>
      <c r="D707" s="9" t="s">
        <v>85</v>
      </c>
      <c r="E707" s="9">
        <v>25</v>
      </c>
      <c r="F707" s="9">
        <v>0.84189936684376199</v>
      </c>
    </row>
    <row r="708" spans="1:6">
      <c r="A708" s="9" t="str">
        <f t="shared" si="10"/>
        <v>Female genital organsAllSexAllEth</v>
      </c>
      <c r="B708" s="9" t="s">
        <v>263</v>
      </c>
      <c r="C708" s="9" t="s">
        <v>4</v>
      </c>
      <c r="D708" s="9" t="s">
        <v>32</v>
      </c>
      <c r="E708" s="9" t="s">
        <v>271</v>
      </c>
      <c r="F708" s="9" t="s">
        <v>271</v>
      </c>
    </row>
    <row r="709" spans="1:6">
      <c r="A709" s="9" t="str">
        <f t="shared" si="10"/>
        <v>Female genital organsAllSexMaori</v>
      </c>
      <c r="B709" s="9" t="s">
        <v>263</v>
      </c>
      <c r="C709" s="9" t="s">
        <v>4</v>
      </c>
      <c r="D709" s="9" t="s">
        <v>84</v>
      </c>
      <c r="E709" s="9" t="s">
        <v>271</v>
      </c>
      <c r="F709" s="9" t="s">
        <v>271</v>
      </c>
    </row>
    <row r="710" spans="1:6">
      <c r="A710" s="9" t="str">
        <f t="shared" ref="A710:A770" si="11">B710&amp;C710&amp;D710</f>
        <v>Female genital organsAllSexNon-Maori</v>
      </c>
      <c r="B710" s="9" t="s">
        <v>263</v>
      </c>
      <c r="C710" s="9" t="s">
        <v>4</v>
      </c>
      <c r="D710" s="9" t="s">
        <v>85</v>
      </c>
      <c r="E710" s="9" t="s">
        <v>271</v>
      </c>
      <c r="F710" s="9" t="s">
        <v>271</v>
      </c>
    </row>
    <row r="711" spans="1:6">
      <c r="A711" s="9" t="str">
        <f t="shared" si="11"/>
        <v>Female genital organsFemaleAllEth</v>
      </c>
      <c r="B711" s="9" t="s">
        <v>263</v>
      </c>
      <c r="C711" s="9" t="s">
        <v>0</v>
      </c>
      <c r="D711" s="9" t="s">
        <v>32</v>
      </c>
      <c r="E711" s="9">
        <v>1126</v>
      </c>
      <c r="F711" s="9">
        <v>35.431128360110698</v>
      </c>
    </row>
    <row r="712" spans="1:6">
      <c r="A712" s="9" t="str">
        <f t="shared" si="11"/>
        <v>Female genital organsFemaleMaori</v>
      </c>
      <c r="B712" s="9" t="s">
        <v>263</v>
      </c>
      <c r="C712" s="9" t="s">
        <v>0</v>
      </c>
      <c r="D712" s="9" t="s">
        <v>84</v>
      </c>
      <c r="E712" s="9">
        <v>147</v>
      </c>
      <c r="F712" s="9">
        <v>48.777047242795703</v>
      </c>
    </row>
    <row r="713" spans="1:6">
      <c r="A713" s="9" t="str">
        <f t="shared" si="11"/>
        <v>Female genital organsFemaleNon-Maori</v>
      </c>
      <c r="B713" s="9" t="s">
        <v>263</v>
      </c>
      <c r="C713" s="9" t="s">
        <v>0</v>
      </c>
      <c r="D713" s="9" t="s">
        <v>85</v>
      </c>
      <c r="E713" s="9">
        <v>979</v>
      </c>
      <c r="F713" s="9">
        <v>33.885471022724097</v>
      </c>
    </row>
    <row r="714" spans="1:6">
      <c r="A714" s="9" t="str">
        <f t="shared" si="11"/>
        <v>Female genital organsMaleAllEth</v>
      </c>
      <c r="B714" s="9" t="s">
        <v>263</v>
      </c>
      <c r="C714" s="9" t="s">
        <v>1</v>
      </c>
      <c r="D714" s="9" t="s">
        <v>32</v>
      </c>
      <c r="E714" s="9" t="s">
        <v>271</v>
      </c>
      <c r="F714" s="9" t="s">
        <v>271</v>
      </c>
    </row>
    <row r="715" spans="1:6">
      <c r="A715" s="9" t="str">
        <f t="shared" si="11"/>
        <v>Female genital organsMaleMaori</v>
      </c>
      <c r="B715" s="9" t="s">
        <v>263</v>
      </c>
      <c r="C715" s="9" t="s">
        <v>1</v>
      </c>
      <c r="D715" s="9" t="s">
        <v>84</v>
      </c>
      <c r="E715" s="9" t="s">
        <v>271</v>
      </c>
      <c r="F715" s="9" t="s">
        <v>271</v>
      </c>
    </row>
    <row r="716" spans="1:6">
      <c r="A716" s="9" t="str">
        <f t="shared" si="11"/>
        <v>Female genital organsMaleNon-Maori</v>
      </c>
      <c r="B716" s="9" t="s">
        <v>263</v>
      </c>
      <c r="C716" s="9" t="s">
        <v>1</v>
      </c>
      <c r="D716" s="9" t="s">
        <v>85</v>
      </c>
      <c r="E716" s="9" t="s">
        <v>271</v>
      </c>
      <c r="F716" s="9" t="s">
        <v>271</v>
      </c>
    </row>
    <row r="717" spans="1:6">
      <c r="A717" s="9" t="str">
        <f t="shared" si="11"/>
        <v>Male genital organsAllSexAllEth</v>
      </c>
      <c r="B717" s="9" t="s">
        <v>264</v>
      </c>
      <c r="C717" s="9" t="s">
        <v>4</v>
      </c>
      <c r="D717" s="9" t="s">
        <v>32</v>
      </c>
      <c r="E717" s="9" t="s">
        <v>271</v>
      </c>
      <c r="F717" s="9" t="s">
        <v>271</v>
      </c>
    </row>
    <row r="718" spans="1:6">
      <c r="A718" s="9" t="str">
        <f t="shared" si="11"/>
        <v>Male genital organsAllSexMaori</v>
      </c>
      <c r="B718" s="9" t="s">
        <v>264</v>
      </c>
      <c r="C718" s="9" t="s">
        <v>4</v>
      </c>
      <c r="D718" s="9" t="s">
        <v>84</v>
      </c>
      <c r="E718" s="9" t="s">
        <v>271</v>
      </c>
      <c r="F718" s="9" t="s">
        <v>271</v>
      </c>
    </row>
    <row r="719" spans="1:6">
      <c r="A719" s="9" t="str">
        <f t="shared" si="11"/>
        <v>Male genital organsAllSexNon-Maori</v>
      </c>
      <c r="B719" s="9" t="s">
        <v>264</v>
      </c>
      <c r="C719" s="9" t="s">
        <v>4</v>
      </c>
      <c r="D719" s="9" t="s">
        <v>85</v>
      </c>
      <c r="E719" s="9" t="s">
        <v>271</v>
      </c>
      <c r="F719" s="9" t="s">
        <v>271</v>
      </c>
    </row>
    <row r="720" spans="1:6">
      <c r="A720" s="9" t="str">
        <f t="shared" si="11"/>
        <v>Male genital organsFemaleAllEth</v>
      </c>
      <c r="B720" s="9" t="s">
        <v>264</v>
      </c>
      <c r="C720" s="9" t="s">
        <v>0</v>
      </c>
      <c r="D720" s="9" t="s">
        <v>32</v>
      </c>
      <c r="E720" s="9" t="s">
        <v>271</v>
      </c>
      <c r="F720" s="9" t="s">
        <v>271</v>
      </c>
    </row>
    <row r="721" spans="1:6">
      <c r="A721" s="9" t="str">
        <f t="shared" si="11"/>
        <v>Male genital organsFemaleMaori</v>
      </c>
      <c r="B721" s="9" t="s">
        <v>264</v>
      </c>
      <c r="C721" s="9" t="s">
        <v>0</v>
      </c>
      <c r="D721" s="9" t="s">
        <v>84</v>
      </c>
      <c r="E721" s="9" t="s">
        <v>271</v>
      </c>
      <c r="F721" s="9" t="s">
        <v>271</v>
      </c>
    </row>
    <row r="722" spans="1:6">
      <c r="A722" s="9" t="str">
        <f t="shared" si="11"/>
        <v>Male genital organsFemaleNon-Maori</v>
      </c>
      <c r="B722" s="9" t="s">
        <v>264</v>
      </c>
      <c r="C722" s="9" t="s">
        <v>0</v>
      </c>
      <c r="D722" s="9" t="s">
        <v>85</v>
      </c>
      <c r="E722" s="9" t="s">
        <v>271</v>
      </c>
      <c r="F722" s="9" t="s">
        <v>271</v>
      </c>
    </row>
    <row r="723" spans="1:6">
      <c r="A723" s="9" t="str">
        <f t="shared" si="11"/>
        <v>Male genital organsMaleAllEth</v>
      </c>
      <c r="B723" s="9" t="s">
        <v>264</v>
      </c>
      <c r="C723" s="9" t="s">
        <v>1</v>
      </c>
      <c r="D723" s="9" t="s">
        <v>32</v>
      </c>
      <c r="E723" s="9">
        <v>3288</v>
      </c>
      <c r="F723" s="9">
        <v>102.78158221679099</v>
      </c>
    </row>
    <row r="724" spans="1:6">
      <c r="A724" s="9" t="str">
        <f t="shared" si="11"/>
        <v>Male genital organsMaleMaori</v>
      </c>
      <c r="B724" s="9" t="s">
        <v>264</v>
      </c>
      <c r="C724" s="9" t="s">
        <v>1</v>
      </c>
      <c r="D724" s="9" t="s">
        <v>84</v>
      </c>
      <c r="E724" s="9">
        <v>239</v>
      </c>
      <c r="F724" s="9">
        <v>104.27107446048799</v>
      </c>
    </row>
    <row r="725" spans="1:6">
      <c r="A725" s="9" t="str">
        <f t="shared" si="11"/>
        <v>Male genital organsMaleNon-Maori</v>
      </c>
      <c r="B725" s="9" t="s">
        <v>264</v>
      </c>
      <c r="C725" s="9" t="s">
        <v>1</v>
      </c>
      <c r="D725" s="9" t="s">
        <v>85</v>
      </c>
      <c r="E725" s="9">
        <v>3049</v>
      </c>
      <c r="F725" s="9">
        <v>102.907644905943</v>
      </c>
    </row>
    <row r="726" spans="1:6">
      <c r="A726" s="9" t="str">
        <f t="shared" si="11"/>
        <v>Urinary tractAllSexAllEth</v>
      </c>
      <c r="B726" s="9" t="s">
        <v>265</v>
      </c>
      <c r="C726" s="9" t="s">
        <v>4</v>
      </c>
      <c r="D726" s="9" t="s">
        <v>32</v>
      </c>
      <c r="E726" s="9">
        <v>975</v>
      </c>
      <c r="F726" s="9">
        <v>14.1441104615258</v>
      </c>
    </row>
    <row r="727" spans="1:6">
      <c r="A727" s="9" t="str">
        <f t="shared" si="11"/>
        <v>Urinary tractAllSexMaori</v>
      </c>
      <c r="B727" s="9" t="s">
        <v>265</v>
      </c>
      <c r="C727" s="9" t="s">
        <v>4</v>
      </c>
      <c r="D727" s="9" t="s">
        <v>84</v>
      </c>
      <c r="E727" s="9">
        <v>88</v>
      </c>
      <c r="F727" s="9">
        <v>16.624825893125401</v>
      </c>
    </row>
    <row r="728" spans="1:6">
      <c r="A728" s="9" t="str">
        <f t="shared" si="11"/>
        <v>Urinary tractAllSexNon-Maori</v>
      </c>
      <c r="B728" s="9" t="s">
        <v>265</v>
      </c>
      <c r="C728" s="9" t="s">
        <v>4</v>
      </c>
      <c r="D728" s="9" t="s">
        <v>85</v>
      </c>
      <c r="E728" s="9">
        <v>887</v>
      </c>
      <c r="F728" s="9">
        <v>13.8766276140919</v>
      </c>
    </row>
    <row r="729" spans="1:6">
      <c r="A729" s="9" t="str">
        <f t="shared" si="11"/>
        <v>Urinary tractFemaleAllEth</v>
      </c>
      <c r="B729" s="9" t="s">
        <v>265</v>
      </c>
      <c r="C729" s="9" t="s">
        <v>0</v>
      </c>
      <c r="D729" s="9" t="s">
        <v>32</v>
      </c>
      <c r="E729" s="9">
        <v>296</v>
      </c>
      <c r="F729" s="9">
        <v>8.1961587187885403</v>
      </c>
    </row>
    <row r="730" spans="1:6">
      <c r="A730" s="9" t="str">
        <f t="shared" si="11"/>
        <v>Urinary tractFemaleMaori</v>
      </c>
      <c r="B730" s="9" t="s">
        <v>265</v>
      </c>
      <c r="C730" s="9" t="s">
        <v>0</v>
      </c>
      <c r="D730" s="9" t="s">
        <v>84</v>
      </c>
      <c r="E730" s="9">
        <v>33</v>
      </c>
      <c r="F730" s="9">
        <v>11.3277361242954</v>
      </c>
    </row>
    <row r="731" spans="1:6">
      <c r="A731" s="9" t="str">
        <f t="shared" si="11"/>
        <v>Urinary tractFemaleNon-Maori</v>
      </c>
      <c r="B731" s="9" t="s">
        <v>265</v>
      </c>
      <c r="C731" s="9" t="s">
        <v>0</v>
      </c>
      <c r="D731" s="9" t="s">
        <v>85</v>
      </c>
      <c r="E731" s="9">
        <v>263</v>
      </c>
      <c r="F731" s="9">
        <v>7.8757060179157801</v>
      </c>
    </row>
    <row r="732" spans="1:6">
      <c r="A732" s="9" t="str">
        <f t="shared" si="11"/>
        <v>Urinary tractMaleAllEth</v>
      </c>
      <c r="B732" s="9" t="s">
        <v>265</v>
      </c>
      <c r="C732" s="9" t="s">
        <v>1</v>
      </c>
      <c r="D732" s="9" t="s">
        <v>32</v>
      </c>
      <c r="E732" s="9">
        <v>679</v>
      </c>
      <c r="F732" s="9">
        <v>20.982666464193301</v>
      </c>
    </row>
    <row r="733" spans="1:6">
      <c r="A733" s="9" t="str">
        <f t="shared" si="11"/>
        <v>Urinary tractMaleMaori</v>
      </c>
      <c r="B733" s="9" t="s">
        <v>265</v>
      </c>
      <c r="C733" s="9" t="s">
        <v>1</v>
      </c>
      <c r="D733" s="9" t="s">
        <v>84</v>
      </c>
      <c r="E733" s="9">
        <v>55</v>
      </c>
      <c r="F733" s="9">
        <v>23.151308907862699</v>
      </c>
    </row>
    <row r="734" spans="1:6">
      <c r="A734" s="9" t="str">
        <f t="shared" si="11"/>
        <v>Urinary tractMaleNon-Maori</v>
      </c>
      <c r="B734" s="9" t="s">
        <v>265</v>
      </c>
      <c r="C734" s="9" t="s">
        <v>1</v>
      </c>
      <c r="D734" s="9" t="s">
        <v>85</v>
      </c>
      <c r="E734" s="9">
        <v>624</v>
      </c>
      <c r="F734" s="9">
        <v>20.740286385288901</v>
      </c>
    </row>
    <row r="735" spans="1:6">
      <c r="A735" s="9" t="str">
        <f t="shared" si="11"/>
        <v>Eye, brain and other parts of central nervous systemAllSexAllEth</v>
      </c>
      <c r="B735" s="9" t="s">
        <v>266</v>
      </c>
      <c r="C735" s="9" t="s">
        <v>4</v>
      </c>
      <c r="D735" s="9" t="s">
        <v>32</v>
      </c>
      <c r="E735" s="9">
        <v>406</v>
      </c>
      <c r="F735" s="9">
        <v>7.2404362831741604</v>
      </c>
    </row>
    <row r="736" spans="1:6">
      <c r="A736" s="9" t="str">
        <f t="shared" si="11"/>
        <v>Eye, brain and other parts of central nervous systemAllSexMaori</v>
      </c>
      <c r="B736" s="9" t="s">
        <v>266</v>
      </c>
      <c r="C736" s="9" t="s">
        <v>4</v>
      </c>
      <c r="D736" s="9" t="s">
        <v>84</v>
      </c>
      <c r="E736" s="9">
        <v>42</v>
      </c>
      <c r="F736" s="9">
        <v>6.3014530271361702</v>
      </c>
    </row>
    <row r="737" spans="1:6">
      <c r="A737" s="9" t="str">
        <f t="shared" si="11"/>
        <v>Eye, brain and other parts of central nervous systemAllSexNon-Maori</v>
      </c>
      <c r="B737" s="9" t="s">
        <v>266</v>
      </c>
      <c r="C737" s="9" t="s">
        <v>4</v>
      </c>
      <c r="D737" s="9" t="s">
        <v>85</v>
      </c>
      <c r="E737" s="9">
        <v>364</v>
      </c>
      <c r="F737" s="9">
        <v>7.2047607352569196</v>
      </c>
    </row>
    <row r="738" spans="1:6">
      <c r="A738" s="9" t="str">
        <f t="shared" si="11"/>
        <v>Eye, brain and other parts of central nervous systemFemaleAllEth</v>
      </c>
      <c r="B738" s="9" t="s">
        <v>266</v>
      </c>
      <c r="C738" s="9" t="s">
        <v>0</v>
      </c>
      <c r="D738" s="9" t="s">
        <v>32</v>
      </c>
      <c r="E738" s="9">
        <v>178</v>
      </c>
      <c r="F738" s="9">
        <v>6.2814513068968401</v>
      </c>
    </row>
    <row r="739" spans="1:6">
      <c r="A739" s="9" t="str">
        <f t="shared" si="11"/>
        <v>Eye, brain and other parts of central nervous systemFemaleMaori</v>
      </c>
      <c r="B739" s="9" t="s">
        <v>266</v>
      </c>
      <c r="C739" s="9" t="s">
        <v>0</v>
      </c>
      <c r="D739" s="9" t="s">
        <v>84</v>
      </c>
      <c r="E739" s="9">
        <v>17</v>
      </c>
      <c r="F739" s="9">
        <v>5.3245491926144002</v>
      </c>
    </row>
    <row r="740" spans="1:6">
      <c r="A740" s="9" t="str">
        <f t="shared" si="11"/>
        <v>Eye, brain and other parts of central nervous systemFemaleNon-Maori</v>
      </c>
      <c r="B740" s="9" t="s">
        <v>266</v>
      </c>
      <c r="C740" s="9" t="s">
        <v>0</v>
      </c>
      <c r="D740" s="9" t="s">
        <v>85</v>
      </c>
      <c r="E740" s="9">
        <v>161</v>
      </c>
      <c r="F740" s="9">
        <v>6.4805007394560299</v>
      </c>
    </row>
    <row r="741" spans="1:6">
      <c r="A741" s="9" t="str">
        <f t="shared" si="11"/>
        <v>Eye, brain and other parts of central nervous systemMaleAllEth</v>
      </c>
      <c r="B741" s="9" t="s">
        <v>266</v>
      </c>
      <c r="C741" s="9" t="s">
        <v>1</v>
      </c>
      <c r="D741" s="9" t="s">
        <v>32</v>
      </c>
      <c r="E741" s="9">
        <v>228</v>
      </c>
      <c r="F741" s="9">
        <v>8.2845228209648702</v>
      </c>
    </row>
    <row r="742" spans="1:6">
      <c r="A742" s="9" t="str">
        <f t="shared" si="11"/>
        <v>Eye, brain and other parts of central nervous systemMaleMaori</v>
      </c>
      <c r="B742" s="9" t="s">
        <v>266</v>
      </c>
      <c r="C742" s="9" t="s">
        <v>1</v>
      </c>
      <c r="D742" s="9" t="s">
        <v>84</v>
      </c>
      <c r="E742" s="9">
        <v>25</v>
      </c>
      <c r="F742" s="9">
        <v>7.1446935142687797</v>
      </c>
    </row>
    <row r="743" spans="1:6">
      <c r="A743" s="9" t="str">
        <f t="shared" si="11"/>
        <v>Eye, brain and other parts of central nervous systemMaleNon-Maori</v>
      </c>
      <c r="B743" s="9" t="s">
        <v>266</v>
      </c>
      <c r="C743" s="9" t="s">
        <v>1</v>
      </c>
      <c r="D743" s="9" t="s">
        <v>85</v>
      </c>
      <c r="E743" s="9">
        <v>203</v>
      </c>
      <c r="F743" s="9">
        <v>8.0266849166064898</v>
      </c>
    </row>
    <row r="744" spans="1:6">
      <c r="A744" s="9" t="str">
        <f t="shared" si="11"/>
        <v>Thyroid and other endocrine glands AllSexAllEth</v>
      </c>
      <c r="B744" s="9" t="s">
        <v>267</v>
      </c>
      <c r="C744" s="9" t="s">
        <v>4</v>
      </c>
      <c r="D744" s="9" t="s">
        <v>32</v>
      </c>
      <c r="E744" s="9">
        <v>323</v>
      </c>
      <c r="F744" s="9">
        <v>6.3216766397427104</v>
      </c>
    </row>
    <row r="745" spans="1:6">
      <c r="A745" s="9" t="str">
        <f t="shared" si="11"/>
        <v>Thyroid and other endocrine glands AllSexMaori</v>
      </c>
      <c r="B745" s="9" t="s">
        <v>267</v>
      </c>
      <c r="C745" s="9" t="s">
        <v>4</v>
      </c>
      <c r="D745" s="9" t="s">
        <v>84</v>
      </c>
      <c r="E745" s="9">
        <v>61</v>
      </c>
      <c r="F745" s="9">
        <v>10.0733358213846</v>
      </c>
    </row>
    <row r="746" spans="1:6">
      <c r="A746" s="9" t="str">
        <f t="shared" si="11"/>
        <v>Thyroid and other endocrine glands AllSexNon-Maori</v>
      </c>
      <c r="B746" s="9" t="s">
        <v>267</v>
      </c>
      <c r="C746" s="9" t="s">
        <v>4</v>
      </c>
      <c r="D746" s="9" t="s">
        <v>85</v>
      </c>
      <c r="E746" s="9">
        <v>262</v>
      </c>
      <c r="F746" s="9">
        <v>5.7883960151335199</v>
      </c>
    </row>
    <row r="747" spans="1:6">
      <c r="A747" s="9" t="str">
        <f t="shared" si="11"/>
        <v>Thyroid and other endocrine glands FemaleAllEth</v>
      </c>
      <c r="B747" s="9" t="s">
        <v>267</v>
      </c>
      <c r="C747" s="9" t="s">
        <v>0</v>
      </c>
      <c r="D747" s="9" t="s">
        <v>32</v>
      </c>
      <c r="E747" s="9">
        <v>226</v>
      </c>
      <c r="F747" s="9">
        <v>8.8110972328919193</v>
      </c>
    </row>
    <row r="748" spans="1:6">
      <c r="A748" s="9" t="str">
        <f t="shared" si="11"/>
        <v>Thyroid and other endocrine glands FemaleMaori</v>
      </c>
      <c r="B748" s="9" t="s">
        <v>267</v>
      </c>
      <c r="C748" s="9" t="s">
        <v>0</v>
      </c>
      <c r="D748" s="9" t="s">
        <v>84</v>
      </c>
      <c r="E748" s="9">
        <v>45</v>
      </c>
      <c r="F748" s="9">
        <v>13.829985896880601</v>
      </c>
    </row>
    <row r="749" spans="1:6">
      <c r="A749" s="9" t="str">
        <f t="shared" si="11"/>
        <v>Thyroid and other endocrine glands FemaleNon-Maori</v>
      </c>
      <c r="B749" s="9" t="s">
        <v>267</v>
      </c>
      <c r="C749" s="9" t="s">
        <v>0</v>
      </c>
      <c r="D749" s="9" t="s">
        <v>85</v>
      </c>
      <c r="E749" s="9">
        <v>181</v>
      </c>
      <c r="F749" s="9">
        <v>8.0076927884629896</v>
      </c>
    </row>
    <row r="750" spans="1:6">
      <c r="A750" s="9" t="str">
        <f t="shared" si="11"/>
        <v>Thyroid and other endocrine glands MaleAllEth</v>
      </c>
      <c r="B750" s="9" t="s">
        <v>267</v>
      </c>
      <c r="C750" s="9" t="s">
        <v>1</v>
      </c>
      <c r="D750" s="9" t="s">
        <v>32</v>
      </c>
      <c r="E750" s="9">
        <v>97</v>
      </c>
      <c r="F750" s="9">
        <v>3.6457482516635702</v>
      </c>
    </row>
    <row r="751" spans="1:6">
      <c r="A751" s="9" t="str">
        <f t="shared" si="11"/>
        <v>Thyroid and other endocrine glands MaleMaori</v>
      </c>
      <c r="B751" s="9" t="s">
        <v>267</v>
      </c>
      <c r="C751" s="9" t="s">
        <v>1</v>
      </c>
      <c r="D751" s="9" t="s">
        <v>84</v>
      </c>
      <c r="E751" s="9">
        <v>16</v>
      </c>
      <c r="F751" s="9">
        <v>5.73178948885095</v>
      </c>
    </row>
    <row r="752" spans="1:6">
      <c r="A752" s="9" t="str">
        <f t="shared" si="11"/>
        <v>Thyroid and other endocrine glands MaleNon-Maori</v>
      </c>
      <c r="B752" s="9" t="s">
        <v>267</v>
      </c>
      <c r="C752" s="9" t="s">
        <v>1</v>
      </c>
      <c r="D752" s="9" t="s">
        <v>85</v>
      </c>
      <c r="E752" s="9">
        <v>81</v>
      </c>
      <c r="F752" s="9">
        <v>3.4197214739080399</v>
      </c>
    </row>
    <row r="753" spans="1:6">
      <c r="A753" s="9" t="str">
        <f t="shared" si="11"/>
        <v>Ill-defined, secondary and unspecified sites AllSexAllEth</v>
      </c>
      <c r="B753" s="9" t="s">
        <v>268</v>
      </c>
      <c r="C753" s="9" t="s">
        <v>4</v>
      </c>
      <c r="D753" s="9" t="s">
        <v>32</v>
      </c>
      <c r="E753" s="9">
        <v>435</v>
      </c>
      <c r="F753" s="9">
        <v>5.7220675764075599</v>
      </c>
    </row>
    <row r="754" spans="1:6">
      <c r="A754" s="9" t="str">
        <f t="shared" si="11"/>
        <v>Ill-defined, secondary and unspecified sites AllSexMaori</v>
      </c>
      <c r="B754" s="9" t="s">
        <v>268</v>
      </c>
      <c r="C754" s="9" t="s">
        <v>4</v>
      </c>
      <c r="D754" s="9" t="s">
        <v>84</v>
      </c>
      <c r="E754" s="9">
        <v>58</v>
      </c>
      <c r="F754" s="9">
        <v>11.6546358767371</v>
      </c>
    </row>
    <row r="755" spans="1:6">
      <c r="A755" s="9" t="str">
        <f t="shared" si="11"/>
        <v>Ill-defined, secondary and unspecified sites AllSexNon-Maori</v>
      </c>
      <c r="B755" s="9" t="s">
        <v>268</v>
      </c>
      <c r="C755" s="9" t="s">
        <v>4</v>
      </c>
      <c r="D755" s="9" t="s">
        <v>85</v>
      </c>
      <c r="E755" s="9">
        <v>377</v>
      </c>
      <c r="F755" s="9">
        <v>5.1876353753056899</v>
      </c>
    </row>
    <row r="756" spans="1:6">
      <c r="A756" s="9" t="str">
        <f t="shared" si="11"/>
        <v>Ill-defined, secondary and unspecified sites FemaleAllEth</v>
      </c>
      <c r="B756" s="9" t="s">
        <v>268</v>
      </c>
      <c r="C756" s="9" t="s">
        <v>0</v>
      </c>
      <c r="D756" s="9" t="s">
        <v>32</v>
      </c>
      <c r="E756" s="9">
        <v>228</v>
      </c>
      <c r="F756" s="9">
        <v>5.3667997469421103</v>
      </c>
    </row>
    <row r="757" spans="1:6">
      <c r="A757" s="9" t="str">
        <f t="shared" si="11"/>
        <v>Ill-defined, secondary and unspecified sites FemaleMaori</v>
      </c>
      <c r="B757" s="9" t="s">
        <v>268</v>
      </c>
      <c r="C757" s="9" t="s">
        <v>0</v>
      </c>
      <c r="D757" s="9" t="s">
        <v>84</v>
      </c>
      <c r="E757" s="9">
        <v>33</v>
      </c>
      <c r="F757" s="9">
        <v>12.167086635988699</v>
      </c>
    </row>
    <row r="758" spans="1:6">
      <c r="A758" s="9" t="str">
        <f t="shared" si="11"/>
        <v>Ill-defined, secondary and unspecified sites FemaleNon-Maori</v>
      </c>
      <c r="B758" s="9" t="s">
        <v>268</v>
      </c>
      <c r="C758" s="9" t="s">
        <v>0</v>
      </c>
      <c r="D758" s="9" t="s">
        <v>85</v>
      </c>
      <c r="E758" s="9">
        <v>195</v>
      </c>
      <c r="F758" s="9">
        <v>4.7290598402688699</v>
      </c>
    </row>
    <row r="759" spans="1:6">
      <c r="A759" s="9" t="str">
        <f t="shared" si="11"/>
        <v>Ill-defined, secondary and unspecified sites MaleAllEth</v>
      </c>
      <c r="B759" s="9" t="s">
        <v>268</v>
      </c>
      <c r="C759" s="9" t="s">
        <v>1</v>
      </c>
      <c r="D759" s="9" t="s">
        <v>32</v>
      </c>
      <c r="E759" s="9">
        <v>207</v>
      </c>
      <c r="F759" s="9">
        <v>6.1083875748808198</v>
      </c>
    </row>
    <row r="760" spans="1:6">
      <c r="A760" s="9" t="str">
        <f t="shared" si="11"/>
        <v>Ill-defined, secondary and unspecified sites MaleMaori</v>
      </c>
      <c r="B760" s="9" t="s">
        <v>268</v>
      </c>
      <c r="C760" s="9" t="s">
        <v>1</v>
      </c>
      <c r="D760" s="9" t="s">
        <v>84</v>
      </c>
      <c r="E760" s="9">
        <v>25</v>
      </c>
      <c r="F760" s="9">
        <v>10.904596012500001</v>
      </c>
    </row>
    <row r="761" spans="1:6">
      <c r="A761" s="9" t="str">
        <f t="shared" si="11"/>
        <v>Ill-defined, secondary and unspecified sites MaleNon-Maori</v>
      </c>
      <c r="B761" s="9" t="s">
        <v>268</v>
      </c>
      <c r="C761" s="9" t="s">
        <v>1</v>
      </c>
      <c r="D761" s="9" t="s">
        <v>85</v>
      </c>
      <c r="E761" s="9">
        <v>182</v>
      </c>
      <c r="F761" s="9">
        <v>5.68773852167004</v>
      </c>
    </row>
    <row r="762" spans="1:6">
      <c r="A762" s="9" t="str">
        <f t="shared" si="11"/>
        <v>Lymphoid, haematopoietic and related tissueAllSexAllEth</v>
      </c>
      <c r="B762" s="9" t="s">
        <v>269</v>
      </c>
      <c r="C762" s="9" t="s">
        <v>4</v>
      </c>
      <c r="D762" s="9" t="s">
        <v>32</v>
      </c>
      <c r="E762" s="9">
        <v>2225</v>
      </c>
      <c r="F762" s="9">
        <v>34.042120805501597</v>
      </c>
    </row>
    <row r="763" spans="1:6">
      <c r="A763" s="9" t="str">
        <f t="shared" si="11"/>
        <v>Lymphoid, haematopoietic and related tissueAllSexMaori</v>
      </c>
      <c r="B763" s="9" t="s">
        <v>269</v>
      </c>
      <c r="C763" s="9" t="s">
        <v>4</v>
      </c>
      <c r="D763" s="9" t="s">
        <v>84</v>
      </c>
      <c r="E763" s="9">
        <v>218</v>
      </c>
      <c r="F763" s="9">
        <v>42.2344143298753</v>
      </c>
    </row>
    <row r="764" spans="1:6">
      <c r="A764" s="9" t="str">
        <f t="shared" si="11"/>
        <v>Lymphoid, haematopoietic and related tissueAllSexNon-Maori</v>
      </c>
      <c r="B764" s="9" t="s">
        <v>269</v>
      </c>
      <c r="C764" s="9" t="s">
        <v>4</v>
      </c>
      <c r="D764" s="9" t="s">
        <v>85</v>
      </c>
      <c r="E764" s="9">
        <v>2007</v>
      </c>
      <c r="F764" s="9">
        <v>33.516192793400599</v>
      </c>
    </row>
    <row r="765" spans="1:6">
      <c r="A765" s="9" t="str">
        <f t="shared" si="11"/>
        <v>Lymphoid, haematopoietic and related tissueFemaleAllEth</v>
      </c>
      <c r="B765" s="9" t="s">
        <v>269</v>
      </c>
      <c r="C765" s="9" t="s">
        <v>0</v>
      </c>
      <c r="D765" s="9" t="s">
        <v>32</v>
      </c>
      <c r="E765" s="9">
        <v>875</v>
      </c>
      <c r="F765" s="9">
        <v>25.382721678892999</v>
      </c>
    </row>
    <row r="766" spans="1:6">
      <c r="A766" s="9" t="str">
        <f t="shared" si="11"/>
        <v>Lymphoid, haematopoietic and related tissueFemaleMaori</v>
      </c>
      <c r="B766" s="9" t="s">
        <v>269</v>
      </c>
      <c r="C766" s="9" t="s">
        <v>0</v>
      </c>
      <c r="D766" s="9" t="s">
        <v>84</v>
      </c>
      <c r="E766" s="9">
        <v>84</v>
      </c>
      <c r="F766" s="9">
        <v>29.527402247867901</v>
      </c>
    </row>
    <row r="767" spans="1:6">
      <c r="A767" s="9" t="str">
        <f t="shared" si="11"/>
        <v>Lymphoid, haematopoietic and related tissueFemaleNon-Maori</v>
      </c>
      <c r="B767" s="9" t="s">
        <v>269</v>
      </c>
      <c r="C767" s="9" t="s">
        <v>0</v>
      </c>
      <c r="D767" s="9" t="s">
        <v>85</v>
      </c>
      <c r="E767" s="9">
        <v>791</v>
      </c>
      <c r="F767" s="9">
        <v>25.025143612914501</v>
      </c>
    </row>
    <row r="768" spans="1:6">
      <c r="A768" s="9" t="str">
        <f t="shared" si="11"/>
        <v>Lymphoid, haematopoietic and related tissueMaleAllEth</v>
      </c>
      <c r="B768" s="9" t="s">
        <v>269</v>
      </c>
      <c r="C768" s="9" t="s">
        <v>1</v>
      </c>
      <c r="D768" s="9" t="s">
        <v>32</v>
      </c>
      <c r="E768" s="9">
        <v>1350</v>
      </c>
      <c r="F768" s="9">
        <v>43.959533498312503</v>
      </c>
    </row>
    <row r="769" spans="1:6">
      <c r="A769" s="9" t="str">
        <f t="shared" si="11"/>
        <v>Lymphoid, haematopoietic and related tissueMaleMaori</v>
      </c>
      <c r="B769" s="9" t="s">
        <v>269</v>
      </c>
      <c r="C769" s="9" t="s">
        <v>1</v>
      </c>
      <c r="D769" s="9" t="s">
        <v>84</v>
      </c>
      <c r="E769" s="9">
        <v>134</v>
      </c>
      <c r="F769" s="9">
        <v>59.0739370056056</v>
      </c>
    </row>
    <row r="770" spans="1:6">
      <c r="A770" s="9" t="str">
        <f t="shared" si="11"/>
        <v>Lymphoid, haematopoietic and related tissueMaleNon-Maori</v>
      </c>
      <c r="B770" s="9" t="s">
        <v>269</v>
      </c>
      <c r="C770" s="9" t="s">
        <v>1</v>
      </c>
      <c r="D770" s="9" t="s">
        <v>85</v>
      </c>
      <c r="E770" s="9">
        <v>1216</v>
      </c>
      <c r="F770" s="9">
        <v>43.1659333720226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CI55"/>
  <sheetViews>
    <sheetView zoomScaleNormal="100" zoomScaleSheetLayoutView="100" workbookViewId="0">
      <pane ySplit="7" topLeftCell="A8" activePane="bottomLeft" state="frozen"/>
      <selection activeCell="M1" sqref="M1"/>
      <selection pane="bottomLeft" activeCell="M1" sqref="M1"/>
    </sheetView>
  </sheetViews>
  <sheetFormatPr defaultRowHeight="12.75"/>
  <cols>
    <col min="1" max="1" width="9.140625" style="67" customWidth="1"/>
    <col min="2" max="2" width="2.28515625" style="21" customWidth="1"/>
    <col min="3" max="9" width="10.7109375" style="20" customWidth="1"/>
    <col min="10" max="10" width="2.28515625" style="20" customWidth="1"/>
    <col min="11" max="11" width="9.140625" style="20"/>
    <col min="12" max="12" width="11.28515625" style="20" customWidth="1"/>
    <col min="13" max="22" width="10.140625" style="20" customWidth="1"/>
    <col min="23" max="24" width="19.28515625" style="20" customWidth="1"/>
    <col min="25" max="26" width="9.140625" style="20"/>
    <col min="27" max="28" width="9.140625" style="104"/>
    <col min="29" max="30" width="9.140625" style="20"/>
    <col min="31" max="51" width="9.140625" style="68"/>
    <col min="52" max="60" width="9.140625" style="20"/>
    <col min="61" max="70" width="9.140625" style="68"/>
    <col min="71" max="78" width="9.140625" style="20"/>
    <col min="79" max="87" width="9.140625" style="68"/>
    <col min="88" max="16384" width="9.140625" style="20"/>
  </cols>
  <sheetData>
    <row r="1" spans="2:85" ht="18" customHeight="1">
      <c r="H1" s="125"/>
      <c r="I1" s="125"/>
      <c r="J1" s="125"/>
    </row>
    <row r="2" spans="2:85" ht="23.25" customHeight="1">
      <c r="C2" s="13" t="s">
        <v>39</v>
      </c>
      <c r="D2" s="13"/>
      <c r="E2" s="14"/>
      <c r="F2" s="14"/>
      <c r="G2" s="14"/>
      <c r="H2" s="14"/>
      <c r="I2" s="67"/>
      <c r="J2" s="67"/>
      <c r="K2" s="67"/>
      <c r="L2" s="67"/>
    </row>
    <row r="3" spans="2:85">
      <c r="B3" s="20"/>
      <c r="C3" s="12"/>
      <c r="D3" s="14"/>
      <c r="E3" s="14"/>
      <c r="F3" s="14"/>
      <c r="G3" s="14"/>
      <c r="H3" s="14"/>
      <c r="I3" s="67"/>
      <c r="J3" s="67"/>
      <c r="K3" s="67"/>
      <c r="L3" s="67"/>
    </row>
    <row r="4" spans="2:85">
      <c r="B4" s="20"/>
      <c r="C4" s="12"/>
      <c r="D4" s="14"/>
      <c r="E4" s="14"/>
      <c r="F4" s="14"/>
      <c r="G4" s="14"/>
      <c r="H4" s="14"/>
      <c r="I4" s="67"/>
      <c r="J4" s="67"/>
      <c r="K4" s="67"/>
      <c r="L4" s="67"/>
    </row>
    <row r="5" spans="2:85">
      <c r="B5" s="71"/>
      <c r="C5" s="12"/>
      <c r="D5" s="14"/>
      <c r="E5" s="14"/>
      <c r="F5" s="14"/>
      <c r="G5" s="14"/>
      <c r="H5" s="14"/>
      <c r="I5" s="67"/>
      <c r="J5" s="67"/>
      <c r="K5" s="67"/>
      <c r="L5" s="67"/>
      <c r="AF5" s="105"/>
      <c r="AG5" s="105"/>
      <c r="AH5" s="105"/>
      <c r="AI5" s="105"/>
      <c r="AJ5" s="105"/>
      <c r="AK5" s="105"/>
    </row>
    <row r="6" spans="2:85" ht="15">
      <c r="B6" s="71"/>
      <c r="C6" s="19"/>
      <c r="D6" s="19"/>
      <c r="E6" s="31"/>
      <c r="F6" s="32" t="s">
        <v>376</v>
      </c>
      <c r="G6" s="32"/>
      <c r="H6" s="12"/>
      <c r="I6" s="106"/>
      <c r="J6" s="106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AF6" s="105"/>
      <c r="AG6" s="105"/>
      <c r="AH6" s="105"/>
      <c r="AI6" s="105"/>
      <c r="AJ6" s="105"/>
      <c r="AK6" s="105"/>
    </row>
    <row r="7" spans="2:85" ht="15">
      <c r="B7" s="71"/>
      <c r="C7" s="14"/>
      <c r="D7" s="18"/>
      <c r="E7" s="33" t="s">
        <v>1</v>
      </c>
      <c r="F7" s="33" t="s">
        <v>0</v>
      </c>
      <c r="G7" s="33" t="s">
        <v>6</v>
      </c>
      <c r="H7" s="12"/>
      <c r="I7" s="108"/>
      <c r="J7" s="108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10"/>
      <c r="AF7" s="97"/>
      <c r="AG7" s="97"/>
      <c r="AH7" s="97"/>
      <c r="AI7" s="105"/>
      <c r="AJ7" s="105"/>
      <c r="AK7" s="105"/>
    </row>
    <row r="8" spans="2:85" ht="15">
      <c r="B8" s="71"/>
      <c r="C8" s="73"/>
      <c r="D8" s="73"/>
      <c r="E8" s="73"/>
      <c r="F8" s="73"/>
      <c r="G8" s="73"/>
      <c r="H8" s="12"/>
      <c r="I8" s="67"/>
      <c r="J8" s="67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10"/>
      <c r="AF8" s="98"/>
      <c r="AG8" s="98"/>
      <c r="AH8" s="98"/>
      <c r="AI8" s="105"/>
      <c r="AJ8" s="105"/>
      <c r="AK8" s="105"/>
    </row>
    <row r="9" spans="2:85" ht="15">
      <c r="B9" s="71"/>
      <c r="C9" s="87" t="s">
        <v>6</v>
      </c>
      <c r="D9" s="88"/>
      <c r="E9" s="89">
        <f>CE15</f>
        <v>35</v>
      </c>
      <c r="F9" s="89">
        <f>CF15</f>
        <v>15</v>
      </c>
      <c r="G9" s="89">
        <f>CG15</f>
        <v>50</v>
      </c>
      <c r="H9" s="12"/>
      <c r="I9" s="111"/>
      <c r="J9" s="111"/>
      <c r="M9" s="109"/>
      <c r="N9" s="127"/>
      <c r="O9" s="127"/>
      <c r="P9" s="127"/>
      <c r="Q9" s="109"/>
      <c r="R9" s="109"/>
      <c r="S9" s="109"/>
      <c r="T9" s="109"/>
      <c r="U9" s="109"/>
      <c r="V9" s="109"/>
      <c r="W9" s="109"/>
      <c r="X9" s="109"/>
      <c r="Y9" s="110"/>
      <c r="AF9" s="112"/>
      <c r="AG9" s="112"/>
      <c r="AH9" s="112"/>
      <c r="AI9" s="105"/>
      <c r="AJ9" s="105"/>
      <c r="AK9" s="105"/>
    </row>
    <row r="10" spans="2:85" ht="15" customHeight="1">
      <c r="B10" s="71"/>
      <c r="C10" s="74" t="s">
        <v>31</v>
      </c>
      <c r="D10" s="73"/>
      <c r="E10" s="73"/>
      <c r="F10" s="73"/>
      <c r="G10" s="73"/>
      <c r="H10" s="12"/>
      <c r="I10" s="113"/>
      <c r="J10" s="113"/>
      <c r="M10" s="109"/>
      <c r="N10" s="127"/>
      <c r="O10" s="127"/>
      <c r="P10" s="127"/>
      <c r="Q10" s="109"/>
      <c r="R10" s="109"/>
      <c r="S10" s="109"/>
      <c r="T10" s="109"/>
      <c r="U10" s="109"/>
      <c r="V10" s="109"/>
      <c r="W10" s="109"/>
      <c r="X10" s="109"/>
      <c r="Y10" s="110"/>
      <c r="AF10" s="112"/>
      <c r="AG10" s="112"/>
      <c r="AH10" s="112"/>
      <c r="AI10" s="105"/>
      <c r="AJ10" s="105"/>
      <c r="AK10" s="105"/>
    </row>
    <row r="11" spans="2:85" ht="15">
      <c r="B11" s="71"/>
      <c r="C11" s="34" t="s">
        <v>49</v>
      </c>
      <c r="D11" s="14"/>
      <c r="E11" s="26">
        <f t="shared" ref="E11:G12" si="0">CE16</f>
        <v>1</v>
      </c>
      <c r="F11" s="26">
        <f t="shared" si="0"/>
        <v>0</v>
      </c>
      <c r="G11" s="26">
        <f t="shared" si="0"/>
        <v>1</v>
      </c>
      <c r="H11" s="12"/>
      <c r="I11" s="111"/>
      <c r="J11" s="111"/>
      <c r="M11" s="109"/>
      <c r="N11" s="127"/>
      <c r="O11" s="127"/>
      <c r="P11" s="127"/>
      <c r="Q11" s="109"/>
      <c r="R11" s="109"/>
      <c r="S11" s="109"/>
      <c r="T11" s="109"/>
      <c r="U11" s="109"/>
      <c r="V11" s="109"/>
      <c r="W11" s="109"/>
      <c r="X11" s="109"/>
      <c r="Y11" s="110"/>
      <c r="AF11" s="112"/>
      <c r="AG11" s="112"/>
      <c r="AH11" s="112"/>
      <c r="AI11" s="105"/>
      <c r="AJ11" s="105"/>
      <c r="AK11" s="105"/>
      <c r="CC11" s="114"/>
      <c r="CD11" s="114"/>
      <c r="CE11" s="105"/>
      <c r="CF11" s="105"/>
      <c r="CG11" s="105"/>
    </row>
    <row r="12" spans="2:85" ht="15">
      <c r="B12" s="71"/>
      <c r="C12" s="34" t="s">
        <v>50</v>
      </c>
      <c r="D12" s="14"/>
      <c r="E12" s="26">
        <f t="shared" si="0"/>
        <v>34</v>
      </c>
      <c r="F12" s="26">
        <f t="shared" si="0"/>
        <v>15</v>
      </c>
      <c r="G12" s="26">
        <f t="shared" si="0"/>
        <v>49</v>
      </c>
      <c r="H12" s="12"/>
      <c r="I12" s="111"/>
      <c r="J12" s="111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10"/>
      <c r="AF12" s="112"/>
      <c r="AG12" s="112"/>
      <c r="AH12" s="112"/>
      <c r="AI12" s="105"/>
      <c r="AJ12" s="105"/>
      <c r="AK12" s="105"/>
      <c r="CB12" s="11"/>
      <c r="CC12" s="117">
        <v>1</v>
      </c>
      <c r="CD12" s="117"/>
      <c r="CE12" s="15" t="s">
        <v>7</v>
      </c>
      <c r="CF12" s="15"/>
      <c r="CG12" s="15"/>
    </row>
    <row r="13" spans="2:85" ht="15">
      <c r="B13" s="71"/>
      <c r="C13" s="74" t="s">
        <v>43</v>
      </c>
      <c r="D13" s="73"/>
      <c r="E13" s="75"/>
      <c r="F13" s="75"/>
      <c r="G13" s="75"/>
      <c r="H13" s="12"/>
      <c r="I13" s="111"/>
      <c r="J13" s="111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10"/>
      <c r="AF13" s="112"/>
      <c r="AG13" s="112"/>
      <c r="AH13" s="112"/>
      <c r="AI13" s="105"/>
      <c r="AJ13" s="105"/>
      <c r="AK13" s="105"/>
      <c r="CB13" s="11"/>
      <c r="CC13" s="117" t="str">
        <f>VLOOKUP($CC$12,DefinedLists!$A$18:$B$90,2,FALSE)</f>
        <v>Lip - C00</v>
      </c>
      <c r="CD13" s="117"/>
      <c r="CE13" s="100" t="s">
        <v>1</v>
      </c>
      <c r="CF13" s="100" t="s">
        <v>0</v>
      </c>
      <c r="CG13" s="100" t="s">
        <v>4</v>
      </c>
    </row>
    <row r="14" spans="2:85" ht="15">
      <c r="B14" s="71"/>
      <c r="C14" s="34" t="s">
        <v>36</v>
      </c>
      <c r="D14" s="14"/>
      <c r="E14" s="26">
        <f t="shared" ref="E14:G18" si="1">CE18</f>
        <v>0</v>
      </c>
      <c r="F14" s="26">
        <f t="shared" si="1"/>
        <v>0</v>
      </c>
      <c r="G14" s="26">
        <f t="shared" si="1"/>
        <v>0</v>
      </c>
      <c r="H14" s="12"/>
      <c r="I14" s="111"/>
      <c r="J14" s="111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10"/>
      <c r="AF14" s="112"/>
      <c r="AG14" s="112"/>
      <c r="AH14" s="112"/>
      <c r="AI14" s="105"/>
      <c r="AJ14" s="105"/>
      <c r="AK14" s="105"/>
      <c r="CB14" s="11"/>
      <c r="CC14" s="117" t="s">
        <v>31</v>
      </c>
      <c r="CD14" s="117"/>
      <c r="CE14" s="15"/>
      <c r="CF14" s="15"/>
      <c r="CG14" s="101"/>
    </row>
    <row r="15" spans="2:85" ht="15">
      <c r="B15" s="71"/>
      <c r="C15" s="34" t="s">
        <v>37</v>
      </c>
      <c r="D15" s="14"/>
      <c r="E15" s="26">
        <f t="shared" si="1"/>
        <v>4</v>
      </c>
      <c r="F15" s="26">
        <f t="shared" si="1"/>
        <v>1</v>
      </c>
      <c r="G15" s="26">
        <f t="shared" si="1"/>
        <v>5</v>
      </c>
      <c r="H15" s="12"/>
      <c r="I15" s="111"/>
      <c r="J15" s="111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10"/>
      <c r="AF15" s="112"/>
      <c r="AG15" s="112"/>
      <c r="AH15" s="112"/>
      <c r="AI15" s="105"/>
      <c r="AJ15" s="105"/>
      <c r="AK15" s="105"/>
      <c r="CB15" s="11"/>
      <c r="CC15" s="117" t="s">
        <v>32</v>
      </c>
      <c r="CD15" s="117"/>
      <c r="CE15" s="118">
        <f>IF(ISNA(VLOOKUP($CC$13&amp;CE$13&amp;$CC15,L_CancerbyDemo!$A$3:$F$641,5,FALSE)),"-",VLOOKUP($CC$13&amp;CE$13&amp;$CC15,L_CancerbyDemo!$A$3:$F$641,5,FALSE))</f>
        <v>35</v>
      </c>
      <c r="CF15" s="118">
        <f>IF(ISNA(VLOOKUP($CC$13&amp;CF$13&amp;$CC15,L_CancerbyDemo!$A$3:$F$641,5,FALSE)),"-",VLOOKUP($CC$13&amp;CF$13&amp;$CC15,L_CancerbyDemo!$A$3:$F$641,5,FALSE))</f>
        <v>15</v>
      </c>
      <c r="CG15" s="118">
        <f>IF(ISNA(VLOOKUP($CC$13&amp;CG$13&amp;$CC15,L_CancerbyDemo!$A$3:$F$641,5,FALSE)),"-",VLOOKUP($CC$13&amp;CG$13&amp;$CC15,L_CancerbyDemo!$A$3:$F$641,5,FALSE))</f>
        <v>50</v>
      </c>
    </row>
    <row r="16" spans="2:85" ht="15">
      <c r="B16" s="71"/>
      <c r="C16" s="34" t="s">
        <v>38</v>
      </c>
      <c r="D16" s="14"/>
      <c r="E16" s="26">
        <f t="shared" si="1"/>
        <v>16</v>
      </c>
      <c r="F16" s="26">
        <f t="shared" si="1"/>
        <v>5</v>
      </c>
      <c r="G16" s="26">
        <f t="shared" si="1"/>
        <v>21</v>
      </c>
      <c r="H16" s="12"/>
      <c r="I16" s="111"/>
      <c r="J16" s="111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10"/>
      <c r="AF16" s="112"/>
      <c r="AG16" s="112"/>
      <c r="AH16" s="112"/>
      <c r="AI16" s="105"/>
      <c r="AJ16" s="105"/>
      <c r="AK16" s="105"/>
      <c r="CB16" s="11" t="s">
        <v>31</v>
      </c>
      <c r="CC16" s="117" t="s">
        <v>49</v>
      </c>
      <c r="CD16" s="117"/>
      <c r="CE16" s="118">
        <f>IF(ISNA(VLOOKUP($CC$13&amp;CE$13&amp;$CC16,L_CancerbyDemo!$A$3:$F$641,5,FALSE)),"-",VLOOKUP($CC$13&amp;CE$13&amp;$CC16,L_CancerbyDemo!$A$3:$F$641,5,FALSE))</f>
        <v>1</v>
      </c>
      <c r="CF16" s="118">
        <f>IF(ISNA(VLOOKUP($CC$13&amp;CF$13&amp;$CC16,L_CancerbyDemo!$A$3:$F$641,5,FALSE)),"-",VLOOKUP($CC$13&amp;CF$13&amp;$CC16,L_CancerbyDemo!$A$3:$F$641,5,FALSE))</f>
        <v>0</v>
      </c>
      <c r="CG16" s="118">
        <f>IF(ISNA(VLOOKUP($CC$13&amp;CG$13&amp;$CC16,L_CancerbyDemo!$A$3:$F$641,5,FALSE)),"-",VLOOKUP($CC$13&amp;CG$13&amp;$CC16,L_CancerbyDemo!$A$3:$F$641,5,FALSE))</f>
        <v>1</v>
      </c>
    </row>
    <row r="17" spans="2:85" ht="15">
      <c r="B17" s="71"/>
      <c r="C17" s="34" t="s">
        <v>42</v>
      </c>
      <c r="D17" s="14"/>
      <c r="E17" s="26">
        <f t="shared" si="1"/>
        <v>9</v>
      </c>
      <c r="F17" s="26">
        <f t="shared" si="1"/>
        <v>0</v>
      </c>
      <c r="G17" s="26">
        <f t="shared" si="1"/>
        <v>9</v>
      </c>
      <c r="H17" s="12"/>
      <c r="I17" s="111"/>
      <c r="J17" s="111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10"/>
      <c r="AF17" s="112"/>
      <c r="AG17" s="112"/>
      <c r="AH17" s="112"/>
      <c r="AI17" s="105"/>
      <c r="AJ17" s="105"/>
      <c r="AK17" s="105"/>
      <c r="CB17" s="11"/>
      <c r="CC17" s="117" t="s">
        <v>50</v>
      </c>
      <c r="CD17" s="117"/>
      <c r="CE17" s="118">
        <f>IF(ISNA(VLOOKUP($CC$13&amp;CE$13&amp;$CC17,L_CancerbyDemo!$A$3:$F$641,5,FALSE)),"-",VLOOKUP($CC$13&amp;CE$13&amp;$CC17,L_CancerbyDemo!$A$3:$F$641,5,FALSE))</f>
        <v>34</v>
      </c>
      <c r="CF17" s="118">
        <f>IF(ISNA(VLOOKUP($CC$13&amp;CF$13&amp;$CC17,L_CancerbyDemo!$A$3:$F$641,5,FALSE)),"-",VLOOKUP($CC$13&amp;CF$13&amp;$CC17,L_CancerbyDemo!$A$3:$F$641,5,FALSE))</f>
        <v>15</v>
      </c>
      <c r="CG17" s="118">
        <f>IF(ISNA(VLOOKUP($CC$13&amp;CG$13&amp;$CC17,L_CancerbyDemo!$A$3:$F$641,5,FALSE)),"-",VLOOKUP($CC$13&amp;CG$13&amp;$CC17,L_CancerbyDemo!$A$3:$F$641,5,FALSE))</f>
        <v>49</v>
      </c>
    </row>
    <row r="18" spans="2:85" ht="15">
      <c r="B18" s="71"/>
      <c r="C18" s="34" t="s">
        <v>10</v>
      </c>
      <c r="D18" s="12"/>
      <c r="E18" s="26">
        <f t="shared" si="1"/>
        <v>6</v>
      </c>
      <c r="F18" s="26">
        <f t="shared" si="1"/>
        <v>9</v>
      </c>
      <c r="G18" s="26">
        <f t="shared" si="1"/>
        <v>15</v>
      </c>
      <c r="H18" s="12"/>
      <c r="I18" s="111"/>
      <c r="J18" s="111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10"/>
      <c r="AF18" s="112"/>
      <c r="AG18" s="112"/>
      <c r="AH18" s="112"/>
      <c r="AI18" s="105"/>
      <c r="AJ18" s="105"/>
      <c r="AK18" s="105"/>
      <c r="CB18" s="11" t="s">
        <v>57</v>
      </c>
      <c r="CC18" s="117" t="s">
        <v>360</v>
      </c>
      <c r="CD18" s="117"/>
      <c r="CE18" s="118">
        <f>IF(ISNA(VLOOKUP($CC$13&amp;$CC18&amp;CE$13,L_CancerbyDemo!$A$645:$G$1354,5,FALSE)), "0",VLOOKUP($CC$13&amp;$CC18&amp;CE$13,L_CancerbyDemo!$A$645:$G$1354,5,FALSE))</f>
        <v>0</v>
      </c>
      <c r="CF18" s="118">
        <f>IF(ISNA(VLOOKUP($CC$13&amp;$CC18&amp;CF$13,L_CancerbyDemo!$A$645:$G$1354,5,FALSE)), "0",VLOOKUP($CC$13&amp;$CC18&amp;CF$13,L_CancerbyDemo!$A$645:$G$1354,5,FALSE))</f>
        <v>0</v>
      </c>
      <c r="CG18" s="118">
        <f>IF(ISERROR(CE18+CF18),"-",CE18+CF18)</f>
        <v>0</v>
      </c>
    </row>
    <row r="19" spans="2:85" ht="15">
      <c r="B19" s="71"/>
      <c r="C19" s="74" t="s">
        <v>40</v>
      </c>
      <c r="D19" s="73"/>
      <c r="E19" s="75"/>
      <c r="F19" s="75"/>
      <c r="G19" s="75"/>
      <c r="H19" s="12"/>
      <c r="I19" s="111"/>
      <c r="J19" s="111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10"/>
      <c r="AF19" s="112"/>
      <c r="AG19" s="112"/>
      <c r="AH19" s="112"/>
      <c r="AI19" s="105"/>
      <c r="AJ19" s="105"/>
      <c r="AK19" s="105"/>
      <c r="CB19" s="11"/>
      <c r="CC19" s="117" t="s">
        <v>361</v>
      </c>
      <c r="CD19" s="117"/>
      <c r="CE19" s="118">
        <f>IF(ISNA(VLOOKUP($CC$13&amp;$CC19&amp;CE$13,L_CancerbyDemo!$A$645:$G$1354,5,FALSE)), "0",VLOOKUP($CC$13&amp;$CC19&amp;CE$13,L_CancerbyDemo!$A$645:$G$1354,5,FALSE))</f>
        <v>4</v>
      </c>
      <c r="CF19" s="118">
        <f>IF(ISNA(VLOOKUP($CC$13&amp;$CC19&amp;CF$13,L_CancerbyDemo!$A$645:$G$1354,5,FALSE)), "0",VLOOKUP($CC$13&amp;$CC19&amp;CF$13,L_CancerbyDemo!$A$645:$G$1354,5,FALSE))</f>
        <v>1</v>
      </c>
      <c r="CG19" s="118">
        <f t="shared" ref="CG19:CG28" si="2">IF(ISERROR(CE19+CF19),"-",CE19+CF19)</f>
        <v>5</v>
      </c>
    </row>
    <row r="20" spans="2:85" ht="15">
      <c r="B20" s="71"/>
      <c r="C20" s="34">
        <v>1</v>
      </c>
      <c r="D20" s="14"/>
      <c r="E20" s="26">
        <f t="shared" ref="E20:G25" si="3">CE23</f>
        <v>3</v>
      </c>
      <c r="F20" s="26">
        <f t="shared" si="3"/>
        <v>5</v>
      </c>
      <c r="G20" s="26">
        <f t="shared" si="3"/>
        <v>8</v>
      </c>
      <c r="H20" s="12"/>
      <c r="I20" s="111"/>
      <c r="J20" s="111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10"/>
      <c r="AF20" s="112"/>
      <c r="AG20" s="112"/>
      <c r="AH20" s="112"/>
      <c r="AI20" s="105"/>
      <c r="AJ20" s="105"/>
      <c r="AK20" s="105"/>
      <c r="CB20" s="11"/>
      <c r="CC20" s="117" t="s">
        <v>362</v>
      </c>
      <c r="CD20" s="117"/>
      <c r="CE20" s="118">
        <f>IF(ISNA(VLOOKUP($CC$13&amp;$CC20&amp;CE$13,L_CancerbyDemo!$A$645:$G$1354,5,FALSE)), "0",VLOOKUP($CC$13&amp;$CC20&amp;CE$13,L_CancerbyDemo!$A$645:$G$1354,5,FALSE))</f>
        <v>16</v>
      </c>
      <c r="CF20" s="118">
        <f>IF(ISNA(VLOOKUP($CC$13&amp;$CC20&amp;CF$13,L_CancerbyDemo!$A$645:$G$1354,5,FALSE)), "0",VLOOKUP($CC$13&amp;$CC20&amp;CF$13,L_CancerbyDemo!$A$645:$G$1354,5,FALSE))</f>
        <v>5</v>
      </c>
      <c r="CG20" s="118">
        <f t="shared" si="2"/>
        <v>21</v>
      </c>
    </row>
    <row r="21" spans="2:85" ht="15">
      <c r="B21" s="105"/>
      <c r="C21" s="34">
        <v>2</v>
      </c>
      <c r="D21" s="12"/>
      <c r="E21" s="26">
        <f t="shared" si="3"/>
        <v>11</v>
      </c>
      <c r="F21" s="26">
        <f t="shared" si="3"/>
        <v>2</v>
      </c>
      <c r="G21" s="26">
        <f t="shared" si="3"/>
        <v>13</v>
      </c>
      <c r="H21" s="12"/>
      <c r="I21" s="111"/>
      <c r="J21" s="111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10"/>
      <c r="AF21" s="112"/>
      <c r="AG21" s="112"/>
      <c r="AH21" s="112"/>
      <c r="AI21" s="105"/>
      <c r="AJ21" s="105"/>
      <c r="AK21" s="105"/>
      <c r="CB21" s="11"/>
      <c r="CC21" s="117" t="s">
        <v>363</v>
      </c>
      <c r="CD21" s="117"/>
      <c r="CE21" s="118">
        <f>IF(ISNA(VLOOKUP($CC$13&amp;$CC21&amp;CE$13,L_CancerbyDemo!$A$645:$G$1354,5,FALSE)), "0",VLOOKUP($CC$13&amp;$CC21&amp;CE$13,L_CancerbyDemo!$A$645:$G$1354,5,FALSE))</f>
        <v>9</v>
      </c>
      <c r="CF21" s="118">
        <f>IF(ISNA(VLOOKUP($CC$13&amp;$CC21&amp;CF$13,L_CancerbyDemo!$A$645:$G$1354,5,FALSE)), "0",VLOOKUP($CC$13&amp;$CC21&amp;CF$13,L_CancerbyDemo!$A$645:$G$1354,5,FALSE))</f>
        <v>0</v>
      </c>
      <c r="CG21" s="118">
        <f t="shared" si="2"/>
        <v>9</v>
      </c>
    </row>
    <row r="22" spans="2:85" ht="15">
      <c r="B22" s="71"/>
      <c r="C22" s="35">
        <v>3</v>
      </c>
      <c r="D22" s="14"/>
      <c r="E22" s="26">
        <f t="shared" si="3"/>
        <v>9</v>
      </c>
      <c r="F22" s="26">
        <f t="shared" si="3"/>
        <v>2</v>
      </c>
      <c r="G22" s="26">
        <f t="shared" si="3"/>
        <v>11</v>
      </c>
      <c r="H22" s="12"/>
      <c r="I22" s="111"/>
      <c r="J22" s="111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10"/>
      <c r="AF22" s="112"/>
      <c r="AG22" s="112"/>
      <c r="AH22" s="112"/>
      <c r="AI22" s="105"/>
      <c r="AJ22" s="105"/>
      <c r="AK22" s="105"/>
      <c r="CB22" s="11"/>
      <c r="CC22" s="117" t="s">
        <v>10</v>
      </c>
      <c r="CD22" s="117"/>
      <c r="CE22" s="118">
        <f>IF(ISNA(VLOOKUP($CC$13&amp;$CC22&amp;CE$13,L_CancerbyDemo!$A$645:$G$1354,5,FALSE)), "0",VLOOKUP($CC$13&amp;$CC22&amp;CE$13,L_CancerbyDemo!$A$645:$G$1354,5,FALSE))</f>
        <v>6</v>
      </c>
      <c r="CF22" s="118">
        <f>IF(ISNA(VLOOKUP($CC$13&amp;$CC22&amp;CF$13,L_CancerbyDemo!$A$645:$G$1354,5,FALSE)), "0",VLOOKUP($CC$13&amp;$CC22&amp;CF$13,L_CancerbyDemo!$A$645:$G$1354,5,FALSE))</f>
        <v>9</v>
      </c>
      <c r="CG22" s="118">
        <f t="shared" si="2"/>
        <v>15</v>
      </c>
    </row>
    <row r="23" spans="2:85" ht="15">
      <c r="B23" s="71"/>
      <c r="C23" s="34">
        <v>4</v>
      </c>
      <c r="D23" s="14"/>
      <c r="E23" s="26">
        <f t="shared" si="3"/>
        <v>9</v>
      </c>
      <c r="F23" s="26">
        <f t="shared" si="3"/>
        <v>4</v>
      </c>
      <c r="G23" s="26">
        <f t="shared" si="3"/>
        <v>13</v>
      </c>
      <c r="H23" s="12"/>
      <c r="I23" s="111"/>
      <c r="J23" s="111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10"/>
      <c r="AF23" s="112"/>
      <c r="AG23" s="112"/>
      <c r="AH23" s="112"/>
      <c r="AI23" s="115"/>
      <c r="AJ23" s="115"/>
      <c r="AK23" s="105"/>
      <c r="CB23" s="11" t="s">
        <v>40</v>
      </c>
      <c r="CC23" s="117">
        <v>1</v>
      </c>
      <c r="CD23" s="117"/>
      <c r="CE23" s="118">
        <f>IF(ISNA(VLOOKUP($CC$13&amp;CE$13&amp;$CC23,L_CancerbyDemo!$A$1356:$E$2207,5,FALSE)),0,VLOOKUP($CC$13&amp;CE$13&amp;$CC23,L_CancerbyDemo!$A$1356:$E$2207,5,FALSE))</f>
        <v>3</v>
      </c>
      <c r="CF23" s="118">
        <f>IF(ISNA(VLOOKUP($CC$13&amp;CF$13&amp;$CC23,L_CancerbyDemo!$A$1356:$E$2207,5,FALSE)),0,VLOOKUP($CC$13&amp;CF$13&amp;$CC23,L_CancerbyDemo!$A$1356:$E$2207,5,FALSE))</f>
        <v>5</v>
      </c>
      <c r="CG23" s="118">
        <f t="shared" si="2"/>
        <v>8</v>
      </c>
    </row>
    <row r="24" spans="2:85" ht="15">
      <c r="B24" s="71"/>
      <c r="C24" s="34">
        <v>5</v>
      </c>
      <c r="D24" s="12"/>
      <c r="E24" s="26">
        <f t="shared" si="3"/>
        <v>3</v>
      </c>
      <c r="F24" s="26">
        <f t="shared" si="3"/>
        <v>2</v>
      </c>
      <c r="G24" s="26">
        <f t="shared" si="3"/>
        <v>5</v>
      </c>
      <c r="H24" s="12"/>
      <c r="I24" s="111"/>
      <c r="J24" s="111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10"/>
      <c r="AF24" s="112"/>
      <c r="AG24" s="112"/>
      <c r="AH24" s="112"/>
      <c r="AI24" s="105"/>
      <c r="AJ24" s="105"/>
      <c r="AK24" s="105"/>
      <c r="CB24" s="11"/>
      <c r="CC24" s="117">
        <v>2</v>
      </c>
      <c r="CD24" s="117"/>
      <c r="CE24" s="118">
        <f>IF(ISNA(VLOOKUP($CC$13&amp;CE$13&amp;$CC24,L_CancerbyDemo!$A$1356:$E$2207,5,FALSE)),0,VLOOKUP($CC$13&amp;CE$13&amp;$CC24,L_CancerbyDemo!$A$1356:$E$2207,5,FALSE))</f>
        <v>11</v>
      </c>
      <c r="CF24" s="118">
        <f>IF(ISNA(VLOOKUP($CC$13&amp;CF$13&amp;$CC24,L_CancerbyDemo!$A$1356:$E$2207,5,FALSE)),0,VLOOKUP($CC$13&amp;CF$13&amp;$CC24,L_CancerbyDemo!$A$1356:$E$2207,5,FALSE))</f>
        <v>2</v>
      </c>
      <c r="CG24" s="118">
        <f t="shared" si="2"/>
        <v>13</v>
      </c>
    </row>
    <row r="25" spans="2:85" ht="15">
      <c r="B25" s="71"/>
      <c r="C25" s="12" t="s">
        <v>44</v>
      </c>
      <c r="D25" s="12"/>
      <c r="E25" s="26">
        <f t="shared" si="3"/>
        <v>0</v>
      </c>
      <c r="F25" s="26">
        <f t="shared" si="3"/>
        <v>0</v>
      </c>
      <c r="G25" s="26">
        <f t="shared" si="3"/>
        <v>0</v>
      </c>
      <c r="H25" s="12"/>
      <c r="I25" s="111"/>
      <c r="J25" s="111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10"/>
      <c r="AF25" s="112"/>
      <c r="AG25" s="112"/>
      <c r="AH25" s="112"/>
      <c r="AI25" s="105"/>
      <c r="AJ25" s="105"/>
      <c r="AK25" s="105"/>
      <c r="CB25" s="11"/>
      <c r="CC25" s="117">
        <v>3</v>
      </c>
      <c r="CD25" s="117"/>
      <c r="CE25" s="118">
        <f>IF(ISNA(VLOOKUP($CC$13&amp;CE$13&amp;$CC25,L_CancerbyDemo!$A$1356:$E$2207,5,FALSE)),0,VLOOKUP($CC$13&amp;CE$13&amp;$CC25,L_CancerbyDemo!$A$1356:$E$2207,5,FALSE))</f>
        <v>9</v>
      </c>
      <c r="CF25" s="118">
        <f>IF(ISNA(VLOOKUP($CC$13&amp;CF$13&amp;$CC25,L_CancerbyDemo!$A$1356:$E$2207,5,FALSE)),0,VLOOKUP($CC$13&amp;CF$13&amp;$CC25,L_CancerbyDemo!$A$1356:$E$2207,5,FALSE))</f>
        <v>2</v>
      </c>
      <c r="CG25" s="118">
        <f t="shared" si="2"/>
        <v>11</v>
      </c>
    </row>
    <row r="26" spans="2:85" ht="15">
      <c r="B26" s="71"/>
      <c r="C26" s="76" t="s">
        <v>82</v>
      </c>
      <c r="D26" s="77"/>
      <c r="E26" s="75"/>
      <c r="F26" s="75"/>
      <c r="G26" s="75"/>
      <c r="H26" s="12"/>
      <c r="I26" s="111"/>
      <c r="J26" s="111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10"/>
      <c r="AF26" s="112"/>
      <c r="AG26" s="112"/>
      <c r="AH26" s="112"/>
      <c r="AI26" s="105"/>
      <c r="AJ26" s="105"/>
      <c r="AK26" s="105"/>
      <c r="CB26" s="11"/>
      <c r="CC26" s="117">
        <v>4</v>
      </c>
      <c r="CD26" s="117"/>
      <c r="CE26" s="118">
        <f>IF(ISNA(VLOOKUP($CC$13&amp;CE$13&amp;$CC26,L_CancerbyDemo!$A$1356:$E$2207,5,FALSE)),0,VLOOKUP($CC$13&amp;CE$13&amp;$CC26,L_CancerbyDemo!$A$1356:$E$2207,5,FALSE))</f>
        <v>9</v>
      </c>
      <c r="CF26" s="118">
        <f>IF(ISNA(VLOOKUP($CC$13&amp;CF$13&amp;$CC26,L_CancerbyDemo!$A$1356:$E$2207,5,FALSE)),0,VLOOKUP($CC$13&amp;CF$13&amp;$CC26,L_CancerbyDemo!$A$1356:$E$2207,5,FALSE))</f>
        <v>4</v>
      </c>
      <c r="CG26" s="118">
        <f t="shared" si="2"/>
        <v>13</v>
      </c>
    </row>
    <row r="27" spans="2:85" ht="15">
      <c r="B27" s="71"/>
      <c r="C27" s="12" t="s">
        <v>12</v>
      </c>
      <c r="D27" s="16"/>
      <c r="E27" s="26">
        <f t="shared" ref="E27:E47" si="4">CE29</f>
        <v>1</v>
      </c>
      <c r="F27" s="26">
        <f t="shared" ref="F27:F47" si="5">CF29</f>
        <v>0</v>
      </c>
      <c r="G27" s="26">
        <f t="shared" ref="G27:G47" si="6">CG29</f>
        <v>1</v>
      </c>
      <c r="H27" s="12"/>
      <c r="I27" s="111"/>
      <c r="J27" s="111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10"/>
      <c r="AF27" s="112"/>
      <c r="AG27" s="112"/>
      <c r="AH27" s="112"/>
      <c r="AI27" s="105"/>
      <c r="AJ27" s="105"/>
      <c r="AK27" s="105"/>
      <c r="CB27" s="11"/>
      <c r="CC27" s="117">
        <v>5</v>
      </c>
      <c r="CD27" s="117"/>
      <c r="CE27" s="118">
        <f>IF(ISNA(VLOOKUP($CC$13&amp;CE$13&amp;$CC27,L_CancerbyDemo!$A$1356:$E$2207,5,FALSE)),0,VLOOKUP($CC$13&amp;CE$13&amp;$CC27,L_CancerbyDemo!$A$1356:$E$2207,5,FALSE))</f>
        <v>3</v>
      </c>
      <c r="CF27" s="118">
        <f>IF(ISNA(VLOOKUP($CC$13&amp;CF$13&amp;$CC27,L_CancerbyDemo!$A$1356:$E$2207,5,FALSE)),0,VLOOKUP($CC$13&amp;CF$13&amp;$CC27,L_CancerbyDemo!$A$1356:$E$2207,5,FALSE))</f>
        <v>2</v>
      </c>
      <c r="CG27" s="118">
        <f t="shared" si="2"/>
        <v>5</v>
      </c>
    </row>
    <row r="28" spans="2:85" ht="15">
      <c r="B28" s="71"/>
      <c r="C28" s="12" t="s">
        <v>13</v>
      </c>
      <c r="D28" s="16"/>
      <c r="E28" s="26">
        <f t="shared" si="4"/>
        <v>1</v>
      </c>
      <c r="F28" s="26">
        <f t="shared" si="5"/>
        <v>0</v>
      </c>
      <c r="G28" s="26">
        <f t="shared" si="6"/>
        <v>1</v>
      </c>
      <c r="H28" s="12"/>
      <c r="I28" s="111"/>
      <c r="J28" s="111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10"/>
      <c r="AF28" s="112"/>
      <c r="AG28" s="112"/>
      <c r="AH28" s="112"/>
      <c r="AI28" s="105"/>
      <c r="AJ28" s="105"/>
      <c r="AK28" s="105"/>
      <c r="CB28" s="11"/>
      <c r="CC28" s="11">
        <v>99</v>
      </c>
      <c r="CD28" s="11"/>
      <c r="CE28" s="118">
        <f>IF(ISNA(VLOOKUP($CC$13&amp;CE$13&amp;$CC28,L_CancerbyDemo!$A$1356:$E$2207,5,FALSE)),0,VLOOKUP($CC$13&amp;CE$13&amp;$CC28,L_CancerbyDemo!$A$1356:$E$2207,5,FALSE))</f>
        <v>0</v>
      </c>
      <c r="CF28" s="118">
        <f>IF(ISNA(VLOOKUP($CC$13&amp;CF$13&amp;$CC28,L_CancerbyDemo!$A$1356:$E$2207,5,FALSE)),0,VLOOKUP($CC$13&amp;CF$13&amp;$CC28,L_CancerbyDemo!$A$1356:$E$2207,5,FALSE))</f>
        <v>0</v>
      </c>
      <c r="CG28" s="118">
        <f t="shared" si="2"/>
        <v>0</v>
      </c>
    </row>
    <row r="29" spans="2:85" ht="15">
      <c r="B29" s="71"/>
      <c r="C29" s="14" t="s">
        <v>14</v>
      </c>
      <c r="D29" s="16"/>
      <c r="E29" s="26">
        <f t="shared" si="4"/>
        <v>3</v>
      </c>
      <c r="F29" s="26">
        <f t="shared" si="5"/>
        <v>1</v>
      </c>
      <c r="G29" s="26">
        <f t="shared" si="6"/>
        <v>4</v>
      </c>
      <c r="H29" s="12"/>
      <c r="I29" s="111"/>
      <c r="J29" s="111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10"/>
      <c r="AF29" s="112"/>
      <c r="AG29" s="112"/>
      <c r="AH29" s="112"/>
      <c r="AI29" s="105"/>
      <c r="AJ29" s="105"/>
      <c r="AK29" s="105"/>
      <c r="CB29" s="15" t="s">
        <v>58</v>
      </c>
      <c r="CC29" s="11" t="s">
        <v>12</v>
      </c>
      <c r="CD29" s="117">
        <v>1</v>
      </c>
      <c r="CE29" s="118">
        <f>IF(ISNA(VLOOKUP($CC$13&amp;$CD29&amp;CE$13,L_CancerbyDemo!$A$2211:$F$5192,6,FALSE)),0,VLOOKUP($CC$13&amp;$CD29&amp;CE$13,L_CancerbyDemo!$A$2211:$F$5192,6,FALSE))</f>
        <v>1</v>
      </c>
      <c r="CF29" s="118">
        <f>IF(ISNA(VLOOKUP($CC$13&amp;$CD29&amp;CF$13,L_CancerbyDemo!$A$2211:$F$5192,6,FALSE)),0,VLOOKUP($CC$13&amp;$CD29&amp;CF$13,L_CancerbyDemo!$A$2211:$F$5192,6,FALSE))</f>
        <v>0</v>
      </c>
      <c r="CG29" s="118">
        <f t="shared" ref="CG29:CG49" si="7">IF(ISERROR(CE29+CF29),"-",CE29+CF29)</f>
        <v>1</v>
      </c>
    </row>
    <row r="30" spans="2:85">
      <c r="B30" s="71"/>
      <c r="C30" s="14" t="s">
        <v>15</v>
      </c>
      <c r="D30" s="14"/>
      <c r="E30" s="26">
        <f t="shared" si="4"/>
        <v>2</v>
      </c>
      <c r="F30" s="26">
        <f t="shared" si="5"/>
        <v>0</v>
      </c>
      <c r="G30" s="26">
        <f t="shared" si="6"/>
        <v>2</v>
      </c>
      <c r="H30" s="12"/>
      <c r="I30" s="111"/>
      <c r="J30" s="111"/>
      <c r="AF30" s="112"/>
      <c r="AG30" s="112"/>
      <c r="AH30" s="112"/>
      <c r="AI30" s="105"/>
      <c r="AJ30" s="105"/>
      <c r="AK30" s="105"/>
      <c r="CB30" s="11"/>
      <c r="CC30" s="11" t="s">
        <v>13</v>
      </c>
      <c r="CD30" s="117">
        <v>2</v>
      </c>
      <c r="CE30" s="118">
        <f>IF(ISNA(VLOOKUP($CC$13&amp;$CD30&amp;CE$13,L_CancerbyDemo!$A$2211:$F$5192,6,FALSE)),0,VLOOKUP($CC$13&amp;$CD30&amp;CE$13,L_CancerbyDemo!$A$2211:$F$5192,6,FALSE))</f>
        <v>1</v>
      </c>
      <c r="CF30" s="118">
        <f>IF(ISNA(VLOOKUP($CC$13&amp;$CD30&amp;CF$13,L_CancerbyDemo!$A$2211:$F$5192,6,FALSE)),0,VLOOKUP($CC$13&amp;$CD30&amp;CF$13,L_CancerbyDemo!$A$2211:$F$5192,6,FALSE))</f>
        <v>0</v>
      </c>
      <c r="CG30" s="118">
        <f t="shared" si="7"/>
        <v>1</v>
      </c>
    </row>
    <row r="31" spans="2:85">
      <c r="B31" s="71"/>
      <c r="C31" s="14" t="s">
        <v>16</v>
      </c>
      <c r="D31" s="14"/>
      <c r="E31" s="26">
        <f t="shared" si="4"/>
        <v>0</v>
      </c>
      <c r="F31" s="26">
        <f t="shared" si="5"/>
        <v>2</v>
      </c>
      <c r="G31" s="26">
        <f t="shared" si="6"/>
        <v>2</v>
      </c>
      <c r="H31" s="12"/>
      <c r="I31" s="111"/>
      <c r="J31" s="111"/>
      <c r="AF31" s="112"/>
      <c r="AG31" s="112"/>
      <c r="AH31" s="112"/>
      <c r="AI31" s="105"/>
      <c r="AJ31" s="105"/>
      <c r="AK31" s="105"/>
      <c r="CB31" s="11"/>
      <c r="CC31" s="15" t="s">
        <v>14</v>
      </c>
      <c r="CD31" s="117">
        <v>3</v>
      </c>
      <c r="CE31" s="118">
        <f>IF(ISNA(VLOOKUP($CC$13&amp;$CD31&amp;CE$13,L_CancerbyDemo!$A$2211:$F$5192,6,FALSE)),0,VLOOKUP($CC$13&amp;$CD31&amp;CE$13,L_CancerbyDemo!$A$2211:$F$5192,6,FALSE))</f>
        <v>3</v>
      </c>
      <c r="CF31" s="118">
        <f>IF(ISNA(VLOOKUP($CC$13&amp;$CD31&amp;CF$13,L_CancerbyDemo!$A$2211:$F$5192,6,FALSE)),0,VLOOKUP($CC$13&amp;$CD31&amp;CF$13,L_CancerbyDemo!$A$2211:$F$5192,6,FALSE))</f>
        <v>1</v>
      </c>
      <c r="CG31" s="118">
        <f t="shared" si="7"/>
        <v>4</v>
      </c>
    </row>
    <row r="32" spans="2:85">
      <c r="B32" s="71"/>
      <c r="C32" s="14" t="s">
        <v>17</v>
      </c>
      <c r="D32" s="14"/>
      <c r="E32" s="26">
        <f t="shared" si="4"/>
        <v>0</v>
      </c>
      <c r="F32" s="26">
        <f t="shared" si="5"/>
        <v>0</v>
      </c>
      <c r="G32" s="26">
        <f t="shared" si="6"/>
        <v>0</v>
      </c>
      <c r="H32" s="12"/>
      <c r="I32" s="111"/>
      <c r="J32" s="111"/>
      <c r="AF32" s="112"/>
      <c r="AG32" s="112"/>
      <c r="AH32" s="112"/>
      <c r="AI32" s="105"/>
      <c r="AJ32" s="105"/>
      <c r="AK32" s="105"/>
      <c r="CB32" s="11"/>
      <c r="CC32" s="15" t="s">
        <v>15</v>
      </c>
      <c r="CD32" s="117">
        <v>4</v>
      </c>
      <c r="CE32" s="118">
        <f>IF(ISNA(VLOOKUP($CC$13&amp;$CD32&amp;CE$13,L_CancerbyDemo!$A$2211:$F$5192,6,FALSE)),0,VLOOKUP($CC$13&amp;$CD32&amp;CE$13,L_CancerbyDemo!$A$2211:$F$5192,6,FALSE))</f>
        <v>2</v>
      </c>
      <c r="CF32" s="118">
        <f>IF(ISNA(VLOOKUP($CC$13&amp;$CD32&amp;CF$13,L_CancerbyDemo!$A$2211:$F$5192,6,FALSE)),0,VLOOKUP($CC$13&amp;$CD32&amp;CF$13,L_CancerbyDemo!$A$2211:$F$5192,6,FALSE))</f>
        <v>0</v>
      </c>
      <c r="CG32" s="118">
        <f t="shared" si="7"/>
        <v>2</v>
      </c>
    </row>
    <row r="33" spans="2:85">
      <c r="B33" s="71"/>
      <c r="C33" s="14" t="s">
        <v>18</v>
      </c>
      <c r="D33" s="14"/>
      <c r="E33" s="26">
        <f t="shared" si="4"/>
        <v>0</v>
      </c>
      <c r="F33" s="26">
        <f t="shared" si="5"/>
        <v>0</v>
      </c>
      <c r="G33" s="26">
        <f t="shared" si="6"/>
        <v>0</v>
      </c>
      <c r="H33" s="12"/>
      <c r="I33" s="111"/>
      <c r="J33" s="111"/>
      <c r="AF33" s="112"/>
      <c r="AG33" s="112"/>
      <c r="AH33" s="112"/>
      <c r="AI33" s="105"/>
      <c r="AJ33" s="105"/>
      <c r="AK33" s="105"/>
      <c r="CB33" s="11"/>
      <c r="CC33" s="15" t="s">
        <v>16</v>
      </c>
      <c r="CD33" s="117">
        <v>5</v>
      </c>
      <c r="CE33" s="118">
        <f>IF(ISNA(VLOOKUP($CC$13&amp;$CD33&amp;CE$13,L_CancerbyDemo!$A$2211:$F$5192,6,FALSE)),0,VLOOKUP($CC$13&amp;$CD33&amp;CE$13,L_CancerbyDemo!$A$2211:$F$5192,6,FALSE))</f>
        <v>0</v>
      </c>
      <c r="CF33" s="118">
        <f>IF(ISNA(VLOOKUP($CC$13&amp;$CD33&amp;CF$13,L_CancerbyDemo!$A$2211:$F$5192,6,FALSE)),0,VLOOKUP($CC$13&amp;$CD33&amp;CF$13,L_CancerbyDemo!$A$2211:$F$5192,6,FALSE))</f>
        <v>2</v>
      </c>
      <c r="CG33" s="118">
        <f t="shared" si="7"/>
        <v>2</v>
      </c>
    </row>
    <row r="34" spans="2:85">
      <c r="B34" s="71"/>
      <c r="C34" s="14" t="s">
        <v>19</v>
      </c>
      <c r="D34" s="14"/>
      <c r="E34" s="26">
        <f t="shared" si="4"/>
        <v>0</v>
      </c>
      <c r="F34" s="26">
        <f t="shared" si="5"/>
        <v>1</v>
      </c>
      <c r="G34" s="26">
        <f t="shared" si="6"/>
        <v>1</v>
      </c>
      <c r="H34" s="12"/>
      <c r="I34" s="111"/>
      <c r="J34" s="111"/>
      <c r="AF34" s="112"/>
      <c r="AG34" s="112"/>
      <c r="AH34" s="112"/>
      <c r="AI34" s="105"/>
      <c r="AJ34" s="105"/>
      <c r="AK34" s="105"/>
      <c r="CB34" s="11"/>
      <c r="CC34" s="15" t="s">
        <v>17</v>
      </c>
      <c r="CD34" s="117">
        <v>6</v>
      </c>
      <c r="CE34" s="118">
        <f>IF(ISNA(VLOOKUP($CC$13&amp;$CD34&amp;CE$13,L_CancerbyDemo!$A$2211:$F$5192,6,FALSE)),0,VLOOKUP($CC$13&amp;$CD34&amp;CE$13,L_CancerbyDemo!$A$2211:$F$5192,6,FALSE))</f>
        <v>0</v>
      </c>
      <c r="CF34" s="118">
        <f>IF(ISNA(VLOOKUP($CC$13&amp;$CD34&amp;CF$13,L_CancerbyDemo!$A$2211:$F$5192,6,FALSE)),0,VLOOKUP($CC$13&amp;$CD34&amp;CF$13,L_CancerbyDemo!$A$2211:$F$5192,6,FALSE))</f>
        <v>0</v>
      </c>
      <c r="CG34" s="118">
        <f t="shared" si="7"/>
        <v>0</v>
      </c>
    </row>
    <row r="35" spans="2:85">
      <c r="B35" s="71"/>
      <c r="C35" s="14" t="s">
        <v>41</v>
      </c>
      <c r="D35" s="14"/>
      <c r="E35" s="26">
        <f t="shared" si="4"/>
        <v>3</v>
      </c>
      <c r="F35" s="26">
        <f t="shared" si="5"/>
        <v>1</v>
      </c>
      <c r="G35" s="26">
        <f t="shared" si="6"/>
        <v>4</v>
      </c>
      <c r="H35" s="12"/>
      <c r="I35" s="111"/>
      <c r="J35" s="111"/>
      <c r="AF35" s="112"/>
      <c r="AG35" s="112"/>
      <c r="AH35" s="112"/>
      <c r="AI35" s="105"/>
      <c r="AJ35" s="105"/>
      <c r="AK35" s="105"/>
      <c r="CB35" s="11"/>
      <c r="CC35" s="15" t="s">
        <v>18</v>
      </c>
      <c r="CD35" s="117">
        <v>7</v>
      </c>
      <c r="CE35" s="118">
        <f>IF(ISNA(VLOOKUP($CC$13&amp;$CD35&amp;CE$13,L_CancerbyDemo!$A$2211:$F$5192,6,FALSE)),0,VLOOKUP($CC$13&amp;$CD35&amp;CE$13,L_CancerbyDemo!$A$2211:$F$5192,6,FALSE))</f>
        <v>0</v>
      </c>
      <c r="CF35" s="118">
        <f>IF(ISNA(VLOOKUP($CC$13&amp;$CD35&amp;CF$13,L_CancerbyDemo!$A$2211:$F$5192,6,FALSE)),0,VLOOKUP($CC$13&amp;$CD35&amp;CF$13,L_CancerbyDemo!$A$2211:$F$5192,6,FALSE))</f>
        <v>0</v>
      </c>
      <c r="CG35" s="118">
        <f t="shared" si="7"/>
        <v>0</v>
      </c>
    </row>
    <row r="36" spans="2:85">
      <c r="B36" s="71"/>
      <c r="C36" s="14" t="s">
        <v>20</v>
      </c>
      <c r="D36" s="14"/>
      <c r="E36" s="26">
        <f t="shared" si="4"/>
        <v>0</v>
      </c>
      <c r="F36" s="26">
        <f t="shared" si="5"/>
        <v>0</v>
      </c>
      <c r="G36" s="26">
        <f t="shared" si="6"/>
        <v>0</v>
      </c>
      <c r="H36" s="12"/>
      <c r="I36" s="111"/>
      <c r="J36" s="111"/>
      <c r="AF36" s="112"/>
      <c r="AG36" s="112"/>
      <c r="AH36" s="112"/>
      <c r="AI36" s="105"/>
      <c r="AJ36" s="105"/>
      <c r="AK36" s="105"/>
      <c r="CB36" s="11"/>
      <c r="CC36" s="15" t="s">
        <v>19</v>
      </c>
      <c r="CD36" s="117">
        <v>8</v>
      </c>
      <c r="CE36" s="118">
        <f>IF(ISNA(VLOOKUP($CC$13&amp;$CD36&amp;CE$13,L_CancerbyDemo!$A$2211:$F$5192,6,FALSE)),0,VLOOKUP($CC$13&amp;$CD36&amp;CE$13,L_CancerbyDemo!$A$2211:$F$5192,6,FALSE))</f>
        <v>0</v>
      </c>
      <c r="CF36" s="118">
        <f>IF(ISNA(VLOOKUP($CC$13&amp;$CD36&amp;CF$13,L_CancerbyDemo!$A$2211:$F$5192,6,FALSE)),0,VLOOKUP($CC$13&amp;$CD36&amp;CF$13,L_CancerbyDemo!$A$2211:$F$5192,6,FALSE))</f>
        <v>1</v>
      </c>
      <c r="CG36" s="118">
        <f t="shared" si="7"/>
        <v>1</v>
      </c>
    </row>
    <row r="37" spans="2:85">
      <c r="B37" s="71"/>
      <c r="C37" s="14" t="s">
        <v>21</v>
      </c>
      <c r="D37" s="14"/>
      <c r="E37" s="26">
        <f t="shared" si="4"/>
        <v>3</v>
      </c>
      <c r="F37" s="26">
        <f t="shared" si="5"/>
        <v>1</v>
      </c>
      <c r="G37" s="26">
        <f t="shared" si="6"/>
        <v>4</v>
      </c>
      <c r="H37" s="12"/>
      <c r="I37" s="111"/>
      <c r="J37" s="111"/>
      <c r="AF37" s="112"/>
      <c r="AG37" s="112"/>
      <c r="AH37" s="112"/>
      <c r="AI37" s="105"/>
      <c r="AJ37" s="105"/>
      <c r="AK37" s="105"/>
      <c r="CB37" s="11"/>
      <c r="CC37" s="15" t="s">
        <v>41</v>
      </c>
      <c r="CD37" s="117">
        <v>9</v>
      </c>
      <c r="CE37" s="118">
        <f>IF(ISNA(VLOOKUP($CC$13&amp;$CD37&amp;CE$13,L_CancerbyDemo!$A$2211:$F$5192,6,FALSE)),0,VLOOKUP($CC$13&amp;$CD37&amp;CE$13,L_CancerbyDemo!$A$2211:$F$5192,6,FALSE))</f>
        <v>3</v>
      </c>
      <c r="CF37" s="118">
        <f>IF(ISNA(VLOOKUP($CC$13&amp;$CD37&amp;CF$13,L_CancerbyDemo!$A$2211:$F$5192,6,FALSE)),0,VLOOKUP($CC$13&amp;$CD37&amp;CF$13,L_CancerbyDemo!$A$2211:$F$5192,6,FALSE))</f>
        <v>1</v>
      </c>
      <c r="CG37" s="118">
        <f t="shared" si="7"/>
        <v>4</v>
      </c>
    </row>
    <row r="38" spans="2:85">
      <c r="B38" s="71"/>
      <c r="C38" s="14" t="s">
        <v>22</v>
      </c>
      <c r="D38" s="14"/>
      <c r="E38" s="26">
        <f t="shared" si="4"/>
        <v>0</v>
      </c>
      <c r="F38" s="26">
        <f t="shared" si="5"/>
        <v>0</v>
      </c>
      <c r="G38" s="26">
        <f t="shared" si="6"/>
        <v>0</v>
      </c>
      <c r="H38" s="12"/>
      <c r="I38" s="111"/>
      <c r="J38" s="111"/>
      <c r="AF38" s="112"/>
      <c r="AG38" s="112"/>
      <c r="AH38" s="112"/>
      <c r="AI38" s="105"/>
      <c r="AJ38" s="105"/>
      <c r="AK38" s="105"/>
      <c r="CB38" s="11"/>
      <c r="CC38" s="15" t="s">
        <v>20</v>
      </c>
      <c r="CD38" s="117">
        <v>10</v>
      </c>
      <c r="CE38" s="118">
        <f>IF(ISNA(VLOOKUP($CC$13&amp;$CD38&amp;CE$13,L_CancerbyDemo!$A$2211:$F$5192,6,FALSE)),0,VLOOKUP($CC$13&amp;$CD38&amp;CE$13,L_CancerbyDemo!$A$2211:$F$5192,6,FALSE))</f>
        <v>0</v>
      </c>
      <c r="CF38" s="118">
        <f>IF(ISNA(VLOOKUP($CC$13&amp;$CD38&amp;CF$13,L_CancerbyDemo!$A$2211:$F$5192,6,FALSE)),0,VLOOKUP($CC$13&amp;$CD38&amp;CF$13,L_CancerbyDemo!$A$2211:$F$5192,6,FALSE))</f>
        <v>0</v>
      </c>
      <c r="CG38" s="118">
        <f t="shared" si="7"/>
        <v>0</v>
      </c>
    </row>
    <row r="39" spans="2:85">
      <c r="B39" s="71"/>
      <c r="C39" s="14" t="s">
        <v>30</v>
      </c>
      <c r="D39" s="14"/>
      <c r="E39" s="26">
        <f t="shared" si="4"/>
        <v>3</v>
      </c>
      <c r="F39" s="26">
        <f t="shared" si="5"/>
        <v>1</v>
      </c>
      <c r="G39" s="26">
        <f t="shared" si="6"/>
        <v>4</v>
      </c>
      <c r="H39" s="12"/>
      <c r="I39" s="111"/>
      <c r="J39" s="111"/>
      <c r="AF39" s="112"/>
      <c r="AG39" s="112"/>
      <c r="AH39" s="112"/>
      <c r="AI39" s="105"/>
      <c r="AJ39" s="105"/>
      <c r="AK39" s="105"/>
      <c r="CB39" s="11"/>
      <c r="CC39" s="15" t="s">
        <v>21</v>
      </c>
      <c r="CD39" s="117">
        <v>11</v>
      </c>
      <c r="CE39" s="118">
        <f>IF(ISNA(VLOOKUP($CC$13&amp;$CD39&amp;CE$13,L_CancerbyDemo!$A$2211:$F$5192,6,FALSE)),0,VLOOKUP($CC$13&amp;$CD39&amp;CE$13,L_CancerbyDemo!$A$2211:$F$5192,6,FALSE))</f>
        <v>3</v>
      </c>
      <c r="CF39" s="118">
        <f>IF(ISNA(VLOOKUP($CC$13&amp;$CD39&amp;CF$13,L_CancerbyDemo!$A$2211:$F$5192,6,FALSE)),0,VLOOKUP($CC$13&amp;$CD39&amp;CF$13,L_CancerbyDemo!$A$2211:$F$5192,6,FALSE))</f>
        <v>1</v>
      </c>
      <c r="CG39" s="118">
        <f t="shared" si="7"/>
        <v>4</v>
      </c>
    </row>
    <row r="40" spans="2:85">
      <c r="B40" s="71"/>
      <c r="C40" s="14" t="s">
        <v>23</v>
      </c>
      <c r="D40" s="14"/>
      <c r="E40" s="26">
        <f t="shared" si="4"/>
        <v>4</v>
      </c>
      <c r="F40" s="26">
        <f t="shared" si="5"/>
        <v>2</v>
      </c>
      <c r="G40" s="26">
        <f t="shared" si="6"/>
        <v>6</v>
      </c>
      <c r="H40" s="12"/>
      <c r="I40" s="111"/>
      <c r="J40" s="111"/>
      <c r="AF40" s="112"/>
      <c r="AG40" s="112"/>
      <c r="AH40" s="112"/>
      <c r="AI40" s="105"/>
      <c r="AJ40" s="105"/>
      <c r="AK40" s="105"/>
      <c r="CB40" s="11"/>
      <c r="CC40" s="15" t="s">
        <v>22</v>
      </c>
      <c r="CD40" s="117">
        <v>12</v>
      </c>
      <c r="CE40" s="118">
        <f>IF(ISNA(VLOOKUP($CC$13&amp;$CD40&amp;CE$13,L_CancerbyDemo!$A$2211:$F$5192,6,FALSE)),0,VLOOKUP($CC$13&amp;$CD40&amp;CE$13,L_CancerbyDemo!$A$2211:$F$5192,6,FALSE))</f>
        <v>0</v>
      </c>
      <c r="CF40" s="118">
        <f>IF(ISNA(VLOOKUP($CC$13&amp;$CD40&amp;CF$13,L_CancerbyDemo!$A$2211:$F$5192,6,FALSE)),0,VLOOKUP($CC$13&amp;$CD40&amp;CF$13,L_CancerbyDemo!$A$2211:$F$5192,6,FALSE))</f>
        <v>0</v>
      </c>
      <c r="CG40" s="118">
        <f t="shared" si="7"/>
        <v>0</v>
      </c>
    </row>
    <row r="41" spans="2:85">
      <c r="B41" s="71"/>
      <c r="C41" s="14" t="s">
        <v>24</v>
      </c>
      <c r="D41" s="14"/>
      <c r="E41" s="26">
        <f t="shared" si="4"/>
        <v>0</v>
      </c>
      <c r="F41" s="26">
        <f t="shared" si="5"/>
        <v>0</v>
      </c>
      <c r="G41" s="26">
        <f t="shared" si="6"/>
        <v>0</v>
      </c>
      <c r="H41" s="12"/>
      <c r="I41" s="111"/>
      <c r="J41" s="111"/>
      <c r="AF41" s="112"/>
      <c r="AG41" s="112"/>
      <c r="AH41" s="112"/>
      <c r="AI41" s="105"/>
      <c r="AJ41" s="105"/>
      <c r="AK41" s="105"/>
      <c r="CB41" s="11"/>
      <c r="CC41" s="15" t="s">
        <v>30</v>
      </c>
      <c r="CD41" s="117">
        <v>13</v>
      </c>
      <c r="CE41" s="118">
        <f>IF(ISNA(VLOOKUP($CC$13&amp;$CD41&amp;CE$13,L_CancerbyDemo!$A$2211:$F$5192,6,FALSE)),0,VLOOKUP($CC$13&amp;$CD41&amp;CE$13,L_CancerbyDemo!$A$2211:$F$5192,6,FALSE))</f>
        <v>3</v>
      </c>
      <c r="CF41" s="118">
        <f>IF(ISNA(VLOOKUP($CC$13&amp;$CD41&amp;CF$13,L_CancerbyDemo!$A$2211:$F$5192,6,FALSE)),0,VLOOKUP($CC$13&amp;$CD41&amp;CF$13,L_CancerbyDemo!$A$2211:$F$5192,6,FALSE))</f>
        <v>1</v>
      </c>
      <c r="CG41" s="118">
        <f t="shared" si="7"/>
        <v>4</v>
      </c>
    </row>
    <row r="42" spans="2:85">
      <c r="B42" s="71"/>
      <c r="C42" s="14" t="s">
        <v>25</v>
      </c>
      <c r="D42" s="14"/>
      <c r="E42" s="26">
        <f t="shared" si="4"/>
        <v>5</v>
      </c>
      <c r="F42" s="26">
        <f t="shared" si="5"/>
        <v>1</v>
      </c>
      <c r="G42" s="26">
        <f t="shared" si="6"/>
        <v>6</v>
      </c>
      <c r="H42" s="12"/>
      <c r="I42" s="111"/>
      <c r="J42" s="111"/>
      <c r="AF42" s="112"/>
      <c r="AG42" s="112"/>
      <c r="AH42" s="112"/>
      <c r="AI42" s="105"/>
      <c r="AJ42" s="105"/>
      <c r="AK42" s="105"/>
      <c r="CB42" s="11"/>
      <c r="CC42" s="15" t="s">
        <v>23</v>
      </c>
      <c r="CD42" s="117">
        <v>14</v>
      </c>
      <c r="CE42" s="118">
        <f>IF(ISNA(VLOOKUP($CC$13&amp;$CD42&amp;CE$13,L_CancerbyDemo!$A$2211:$F$5192,6,FALSE)),0,VLOOKUP($CC$13&amp;$CD42&amp;CE$13,L_CancerbyDemo!$A$2211:$F$5192,6,FALSE))</f>
        <v>4</v>
      </c>
      <c r="CF42" s="118">
        <f>IF(ISNA(VLOOKUP($CC$13&amp;$CD42&amp;CF$13,L_CancerbyDemo!$A$2211:$F$5192,6,FALSE)),0,VLOOKUP($CC$13&amp;$CD42&amp;CF$13,L_CancerbyDemo!$A$2211:$F$5192,6,FALSE))</f>
        <v>2</v>
      </c>
      <c r="CG42" s="118">
        <f t="shared" si="7"/>
        <v>6</v>
      </c>
    </row>
    <row r="43" spans="2:85">
      <c r="B43" s="71"/>
      <c r="C43" s="14" t="s">
        <v>26</v>
      </c>
      <c r="D43" s="14"/>
      <c r="E43" s="26">
        <f t="shared" si="4"/>
        <v>1</v>
      </c>
      <c r="F43" s="26">
        <f t="shared" si="5"/>
        <v>1</v>
      </c>
      <c r="G43" s="26">
        <f t="shared" si="6"/>
        <v>2</v>
      </c>
      <c r="H43" s="12"/>
      <c r="I43" s="111"/>
      <c r="J43" s="111"/>
      <c r="AF43" s="112"/>
      <c r="AG43" s="99"/>
      <c r="AH43" s="99"/>
      <c r="AI43" s="105"/>
      <c r="AJ43" s="105"/>
      <c r="AK43" s="105"/>
      <c r="CB43" s="11"/>
      <c r="CC43" s="15" t="s">
        <v>24</v>
      </c>
      <c r="CD43" s="117">
        <v>15</v>
      </c>
      <c r="CE43" s="118">
        <f>IF(ISNA(VLOOKUP($CC$13&amp;$CD43&amp;CE$13,L_CancerbyDemo!$A$2211:$F$5192,6,FALSE)),0,VLOOKUP($CC$13&amp;$CD43&amp;CE$13,L_CancerbyDemo!$A$2211:$F$5192,6,FALSE))</f>
        <v>0</v>
      </c>
      <c r="CF43" s="118">
        <f>IF(ISNA(VLOOKUP($CC$13&amp;$CD43&amp;CF$13,L_CancerbyDemo!$A$2211:$F$5192,6,FALSE)),0,VLOOKUP($CC$13&amp;$CD43&amp;CF$13,L_CancerbyDemo!$A$2211:$F$5192,6,FALSE))</f>
        <v>0</v>
      </c>
      <c r="CG43" s="118">
        <f t="shared" si="7"/>
        <v>0</v>
      </c>
    </row>
    <row r="44" spans="2:85">
      <c r="B44" s="71"/>
      <c r="C44" s="14" t="s">
        <v>27</v>
      </c>
      <c r="D44" s="14"/>
      <c r="E44" s="26">
        <f t="shared" si="4"/>
        <v>6</v>
      </c>
      <c r="F44" s="26">
        <f t="shared" si="5"/>
        <v>3</v>
      </c>
      <c r="G44" s="26">
        <f t="shared" si="6"/>
        <v>9</v>
      </c>
      <c r="H44" s="12"/>
      <c r="I44" s="111"/>
      <c r="J44" s="111"/>
      <c r="AF44" s="112"/>
      <c r="AG44" s="112"/>
      <c r="AH44" s="112"/>
      <c r="AI44" s="105"/>
      <c r="AJ44" s="105"/>
      <c r="AK44" s="105"/>
      <c r="CB44" s="11"/>
      <c r="CC44" s="15" t="s">
        <v>25</v>
      </c>
      <c r="CD44" s="117">
        <v>16</v>
      </c>
      <c r="CE44" s="118">
        <f>IF(ISNA(VLOOKUP($CC$13&amp;$CD44&amp;CE$13,L_CancerbyDemo!$A$2211:$F$5192,6,FALSE)),0,VLOOKUP($CC$13&amp;$CD44&amp;CE$13,L_CancerbyDemo!$A$2211:$F$5192,6,FALSE))</f>
        <v>5</v>
      </c>
      <c r="CF44" s="118">
        <f>IF(ISNA(VLOOKUP($CC$13&amp;$CD44&amp;CF$13,L_CancerbyDemo!$A$2211:$F$5192,6,FALSE)),0,VLOOKUP($CC$13&amp;$CD44&amp;CF$13,L_CancerbyDemo!$A$2211:$F$5192,6,FALSE))</f>
        <v>1</v>
      </c>
      <c r="CG44" s="118">
        <f t="shared" si="7"/>
        <v>6</v>
      </c>
    </row>
    <row r="45" spans="2:85">
      <c r="B45" s="71"/>
      <c r="C45" s="14" t="s">
        <v>28</v>
      </c>
      <c r="D45" s="14"/>
      <c r="E45" s="26">
        <f t="shared" si="4"/>
        <v>1</v>
      </c>
      <c r="F45" s="26">
        <f t="shared" si="5"/>
        <v>0</v>
      </c>
      <c r="G45" s="26">
        <f t="shared" si="6"/>
        <v>1</v>
      </c>
      <c r="H45" s="12"/>
      <c r="I45" s="111"/>
      <c r="J45" s="111"/>
      <c r="AF45" s="112"/>
      <c r="AG45" s="112"/>
      <c r="AH45" s="112"/>
      <c r="AK45" s="105"/>
      <c r="CB45" s="11"/>
      <c r="CC45" s="15" t="s">
        <v>26</v>
      </c>
      <c r="CD45" s="117">
        <v>17</v>
      </c>
      <c r="CE45" s="118">
        <f>IF(ISNA(VLOOKUP($CC$13&amp;$CD45&amp;CE$13,L_CancerbyDemo!$A$2211:$F$5192,6,FALSE)),0,VLOOKUP($CC$13&amp;$CD45&amp;CE$13,L_CancerbyDemo!$A$2211:$F$5192,6,FALSE))</f>
        <v>1</v>
      </c>
      <c r="CF45" s="118">
        <f>IF(ISNA(VLOOKUP($CC$13&amp;$CD45&amp;CF$13,L_CancerbyDemo!$A$2211:$F$5192,6,FALSE)),0,VLOOKUP($CC$13&amp;$CD45&amp;CF$13,L_CancerbyDemo!$A$2211:$F$5192,6,FALSE))</f>
        <v>1</v>
      </c>
      <c r="CG45" s="118">
        <f t="shared" si="7"/>
        <v>2</v>
      </c>
    </row>
    <row r="46" spans="2:85">
      <c r="B46" s="71"/>
      <c r="C46" s="14" t="s">
        <v>29</v>
      </c>
      <c r="D46" s="14"/>
      <c r="E46" s="26">
        <f t="shared" si="4"/>
        <v>2</v>
      </c>
      <c r="F46" s="26">
        <f t="shared" si="5"/>
        <v>1</v>
      </c>
      <c r="G46" s="26">
        <f t="shared" si="6"/>
        <v>3</v>
      </c>
      <c r="H46" s="12"/>
      <c r="I46" s="111"/>
      <c r="J46" s="111"/>
      <c r="AF46" s="112"/>
      <c r="AG46" s="112"/>
      <c r="AH46" s="112"/>
      <c r="CB46" s="11"/>
      <c r="CC46" s="15" t="s">
        <v>27</v>
      </c>
      <c r="CD46" s="117">
        <v>18</v>
      </c>
      <c r="CE46" s="118">
        <f>IF(ISNA(VLOOKUP($CC$13&amp;$CD46&amp;CE$13,L_CancerbyDemo!$A$2211:$F$5192,6,FALSE)),0,VLOOKUP($CC$13&amp;$CD46&amp;CE$13,L_CancerbyDemo!$A$2211:$F$5192,6,FALSE))</f>
        <v>6</v>
      </c>
      <c r="CF46" s="118">
        <f>IF(ISNA(VLOOKUP($CC$13&amp;$CD46&amp;CF$13,L_CancerbyDemo!$A$2211:$F$5192,6,FALSE)),0,VLOOKUP($CC$13&amp;$CD46&amp;CF$13,L_CancerbyDemo!$A$2211:$F$5192,6,FALSE))</f>
        <v>3</v>
      </c>
      <c r="CG46" s="118">
        <f t="shared" si="7"/>
        <v>9</v>
      </c>
    </row>
    <row r="47" spans="2:85">
      <c r="B47" s="71"/>
      <c r="C47" s="14" t="s">
        <v>44</v>
      </c>
      <c r="D47" s="12"/>
      <c r="E47" s="26">
        <f t="shared" si="4"/>
        <v>0</v>
      </c>
      <c r="F47" s="26">
        <f t="shared" si="5"/>
        <v>0</v>
      </c>
      <c r="G47" s="26">
        <f t="shared" si="6"/>
        <v>0</v>
      </c>
      <c r="H47" s="12"/>
      <c r="I47" s="111"/>
      <c r="J47" s="111"/>
      <c r="AF47" s="112"/>
      <c r="AG47" s="112"/>
      <c r="AH47" s="112"/>
      <c r="CB47" s="11"/>
      <c r="CC47" s="15" t="s">
        <v>28</v>
      </c>
      <c r="CD47" s="117">
        <v>19</v>
      </c>
      <c r="CE47" s="118">
        <f>IF(ISNA(VLOOKUP($CC$13&amp;$CD47&amp;CE$13,L_CancerbyDemo!$A$2211:$F$5192,6,FALSE)),0,VLOOKUP($CC$13&amp;$CD47&amp;CE$13,L_CancerbyDemo!$A$2211:$F$5192,6,FALSE))</f>
        <v>1</v>
      </c>
      <c r="CF47" s="118">
        <f>IF(ISNA(VLOOKUP($CC$13&amp;$CD47&amp;CF$13,L_CancerbyDemo!$A$2211:$F$5192,6,FALSE)),0,VLOOKUP($CC$13&amp;$CD47&amp;CF$13,L_CancerbyDemo!$A$2211:$F$5192,6,FALSE))</f>
        <v>0</v>
      </c>
      <c r="CG47" s="118">
        <f t="shared" si="7"/>
        <v>1</v>
      </c>
    </row>
    <row r="48" spans="2:85">
      <c r="B48" s="71"/>
      <c r="C48" s="76" t="s">
        <v>45</v>
      </c>
      <c r="D48" s="77"/>
      <c r="E48" s="78"/>
      <c r="F48" s="78"/>
      <c r="G48" s="78"/>
      <c r="H48" s="12"/>
      <c r="I48" s="111"/>
      <c r="J48" s="111"/>
      <c r="AF48" s="112"/>
      <c r="AG48" s="112"/>
      <c r="AH48" s="112"/>
      <c r="CB48" s="11"/>
      <c r="CC48" s="15" t="s">
        <v>29</v>
      </c>
      <c r="CD48" s="117">
        <v>20</v>
      </c>
      <c r="CE48" s="118">
        <f>IF(ISNA(VLOOKUP($CC$13&amp;$CD48&amp;CE$13,L_CancerbyDemo!$A$2211:$F$5192,6,FALSE)),0,VLOOKUP($CC$13&amp;$CD48&amp;CE$13,L_CancerbyDemo!$A$2211:$F$5192,6,FALSE))</f>
        <v>2</v>
      </c>
      <c r="CF48" s="118">
        <f>IF(ISNA(VLOOKUP($CC$13&amp;$CD48&amp;CF$13,L_CancerbyDemo!$A$2211:$F$5192,6,FALSE)),0,VLOOKUP($CC$13&amp;$CD48&amp;CF$13,L_CancerbyDemo!$A$2211:$F$5192,6,FALSE))</f>
        <v>1</v>
      </c>
      <c r="CG48" s="118">
        <f t="shared" si="7"/>
        <v>3</v>
      </c>
    </row>
    <row r="49" spans="2:85">
      <c r="B49" s="71"/>
      <c r="C49" s="14" t="s">
        <v>83</v>
      </c>
      <c r="D49" s="14"/>
      <c r="E49" s="26">
        <f t="shared" ref="E49:G53" si="8">CE51</f>
        <v>7</v>
      </c>
      <c r="F49" s="26">
        <f t="shared" si="8"/>
        <v>1</v>
      </c>
      <c r="G49" s="26">
        <f t="shared" si="8"/>
        <v>8</v>
      </c>
      <c r="H49" s="12"/>
      <c r="I49" s="111"/>
      <c r="J49" s="111"/>
      <c r="CB49" s="11"/>
      <c r="CC49" s="103"/>
      <c r="CD49" s="117">
        <v>99</v>
      </c>
      <c r="CE49" s="118">
        <f>IF(ISNA(VLOOKUP($CC$13&amp;$CD49&amp;CE$13,L_CancerbyDemo!$A$2211:$F$5192,6,FALSE)),0,VLOOKUP($CC$13&amp;$CD49&amp;CE$13,L_CancerbyDemo!$A$2211:$F$5192,6,FALSE))</f>
        <v>0</v>
      </c>
      <c r="CF49" s="118">
        <f>IF(ISNA(VLOOKUP($CC$13&amp;$CD49&amp;CF$13,L_CancerbyDemo!$A$2211:$F$5192,6,FALSE)),0,VLOOKUP($CC$13&amp;$CD49&amp;CF$13,L_CancerbyDemo!$A$2211:$F$5192,6,FALSE))</f>
        <v>0</v>
      </c>
      <c r="CG49" s="118">
        <f t="shared" si="7"/>
        <v>0</v>
      </c>
    </row>
    <row r="50" spans="2:85">
      <c r="B50" s="71"/>
      <c r="C50" s="14" t="s">
        <v>46</v>
      </c>
      <c r="D50" s="14"/>
      <c r="E50" s="26">
        <f t="shared" si="8"/>
        <v>0</v>
      </c>
      <c r="F50" s="26">
        <f t="shared" si="8"/>
        <v>3</v>
      </c>
      <c r="G50" s="26">
        <f t="shared" si="8"/>
        <v>3</v>
      </c>
      <c r="H50" s="12"/>
      <c r="I50" s="111"/>
      <c r="J50" s="111"/>
      <c r="CB50" s="11" t="s">
        <v>45</v>
      </c>
      <c r="CC50" s="103"/>
      <c r="CD50" s="103"/>
      <c r="CE50" s="102"/>
      <c r="CF50" s="102"/>
      <c r="CG50" s="118"/>
    </row>
    <row r="51" spans="2:85">
      <c r="B51" s="71"/>
      <c r="C51" s="14" t="s">
        <v>47</v>
      </c>
      <c r="D51" s="14"/>
      <c r="E51" s="26">
        <f t="shared" si="8"/>
        <v>13</v>
      </c>
      <c r="F51" s="26">
        <f t="shared" si="8"/>
        <v>5</v>
      </c>
      <c r="G51" s="26">
        <f t="shared" si="8"/>
        <v>18</v>
      </c>
      <c r="H51" s="12"/>
      <c r="I51" s="111"/>
      <c r="J51" s="111"/>
      <c r="CB51" s="11"/>
      <c r="CC51" s="103">
        <v>1</v>
      </c>
      <c r="CD51" s="103"/>
      <c r="CE51" s="102">
        <f>IF(ISNA(VLOOKUP($CC$13&amp;$CC51&amp;CE$13,L_CancerbyDemo!$A$5196:$E$5905,5,FALSE)),0,VLOOKUP($CC$13&amp;$CC51&amp;CE$13,L_CancerbyDemo!$A$5196:$E$5905,5,FALSE))</f>
        <v>7</v>
      </c>
      <c r="CF51" s="102">
        <f>IF(ISNA(VLOOKUP($CC$13&amp;$CC51&amp;CF$13,L_CancerbyDemo!$A$5196:$E$5905,5,FALSE)),0,VLOOKUP($CC$13&amp;$CC51&amp;CF$13,L_CancerbyDemo!$A$5196:$E$5905,5,FALSE))</f>
        <v>1</v>
      </c>
      <c r="CG51" s="118">
        <f>IF(ISERROR(CE51+CF51),"-",CE51+CF51)</f>
        <v>8</v>
      </c>
    </row>
    <row r="52" spans="2:85">
      <c r="B52" s="71"/>
      <c r="C52" s="14" t="s">
        <v>29</v>
      </c>
      <c r="D52" s="14"/>
      <c r="E52" s="26">
        <f t="shared" si="8"/>
        <v>15</v>
      </c>
      <c r="F52" s="26">
        <f t="shared" si="8"/>
        <v>6</v>
      </c>
      <c r="G52" s="26">
        <f t="shared" si="8"/>
        <v>21</v>
      </c>
      <c r="H52" s="12"/>
      <c r="I52" s="111"/>
      <c r="J52" s="111"/>
      <c r="K52" s="111"/>
      <c r="AF52" s="116"/>
      <c r="AG52" s="116"/>
      <c r="AH52" s="116"/>
      <c r="CB52" s="11"/>
      <c r="CC52" s="103">
        <v>2</v>
      </c>
      <c r="CD52" s="103"/>
      <c r="CE52" s="102">
        <f>IF(ISNA(VLOOKUP($CC$13&amp;$CC52&amp;CE$13,L_CancerbyDemo!$A$5196:$E$5905,5,FALSE)),0,VLOOKUP($CC$13&amp;$CC52&amp;CE$13,L_CancerbyDemo!$A$5196:$E$5905,5,FALSE))</f>
        <v>0</v>
      </c>
      <c r="CF52" s="102">
        <f>IF(ISNA(VLOOKUP($CC$13&amp;$CC52&amp;CF$13,L_CancerbyDemo!$A$5196:$E$5905,5,FALSE)),0,VLOOKUP($CC$13&amp;$CC52&amp;CF$13,L_CancerbyDemo!$A$5196:$E$5905,5,FALSE))</f>
        <v>3</v>
      </c>
      <c r="CG52" s="118">
        <f>IF(ISERROR(CE52+CF52),"-",CE52+CF52)</f>
        <v>3</v>
      </c>
    </row>
    <row r="53" spans="2:85">
      <c r="B53" s="71"/>
      <c r="C53" s="14" t="s">
        <v>44</v>
      </c>
      <c r="D53" s="14"/>
      <c r="E53" s="26">
        <f t="shared" si="8"/>
        <v>0</v>
      </c>
      <c r="F53" s="26">
        <f t="shared" si="8"/>
        <v>0</v>
      </c>
      <c r="G53" s="26">
        <f t="shared" si="8"/>
        <v>0</v>
      </c>
      <c r="H53" s="14"/>
      <c r="I53" s="67"/>
      <c r="J53" s="67"/>
      <c r="K53" s="67"/>
      <c r="L53" s="67"/>
      <c r="CB53" s="11"/>
      <c r="CC53" s="103">
        <v>3</v>
      </c>
      <c r="CD53" s="103"/>
      <c r="CE53" s="102">
        <f>IF(ISNA(VLOOKUP($CC$13&amp;$CC53&amp;CE$13,L_CancerbyDemo!$A$5196:$E$5905,5,FALSE)),0,VLOOKUP($CC$13&amp;$CC53&amp;CE$13,L_CancerbyDemo!$A$5196:$E$5905,5,FALSE))</f>
        <v>13</v>
      </c>
      <c r="CF53" s="102">
        <f>IF(ISNA(VLOOKUP($CC$13&amp;$CC53&amp;CF$13,L_CancerbyDemo!$A$5196:$E$5905,5,FALSE)),0,VLOOKUP($CC$13&amp;$CC53&amp;CF$13,L_CancerbyDemo!$A$5196:$E$5905,5,FALSE))</f>
        <v>5</v>
      </c>
      <c r="CG53" s="118">
        <f>IF(ISERROR(CE53+CF53),"-",CE53+CF53)</f>
        <v>18</v>
      </c>
    </row>
    <row r="54" spans="2:85">
      <c r="B54" s="71"/>
      <c r="C54" s="14"/>
      <c r="D54" s="14"/>
      <c r="E54" s="14"/>
      <c r="F54" s="14"/>
      <c r="G54" s="14"/>
      <c r="H54" s="14"/>
      <c r="I54" s="67"/>
      <c r="J54" s="67"/>
      <c r="K54" s="67"/>
      <c r="L54" s="67"/>
      <c r="CB54" s="11"/>
      <c r="CC54" s="103">
        <v>4</v>
      </c>
      <c r="CD54" s="103"/>
      <c r="CE54" s="102">
        <f>IF(ISNA(VLOOKUP($CC$13&amp;$CC54&amp;CE$13,L_CancerbyDemo!$A$5196:$E$5905,5,FALSE)),0,VLOOKUP($CC$13&amp;$CC54&amp;CE$13,L_CancerbyDemo!$A$5196:$E$5905,5,FALSE))</f>
        <v>15</v>
      </c>
      <c r="CF54" s="102">
        <f>IF(ISNA(VLOOKUP($CC$13&amp;$CC54&amp;CF$13,L_CancerbyDemo!$A$5196:$E$5905,5,FALSE)),0,VLOOKUP($CC$13&amp;$CC54&amp;CF$13,L_CancerbyDemo!$A$5196:$E$5905,5,FALSE))</f>
        <v>6</v>
      </c>
      <c r="CG54" s="118">
        <f>IF(ISERROR(CE54+CF54),"-",CE54+CF54)</f>
        <v>21</v>
      </c>
    </row>
    <row r="55" spans="2:85">
      <c r="B55" s="71"/>
      <c r="C55" s="28" t="s">
        <v>56</v>
      </c>
      <c r="D55" s="14"/>
      <c r="E55" s="14"/>
      <c r="F55" s="14"/>
      <c r="G55" s="14"/>
      <c r="H55" s="14"/>
      <c r="I55" s="67"/>
      <c r="J55" s="67"/>
      <c r="K55" s="67"/>
      <c r="L55" s="67"/>
      <c r="CB55" s="11"/>
      <c r="CC55" s="103">
        <v>9</v>
      </c>
      <c r="CD55" s="103"/>
      <c r="CE55" s="102">
        <f>IF(ISNA(VLOOKUP($CC$13&amp;$CC55&amp;CE$13,L_CancerbyDemo!$A$5196:$E$5905,5,FALSE)),0,VLOOKUP($CC$13&amp;$CC55&amp;CE$13,L_CancerbyDemo!$A$5196:$E$5905,5,FALSE))</f>
        <v>0</v>
      </c>
      <c r="CF55" s="102">
        <f>IF(ISNA(VLOOKUP($CC$13&amp;$CC55&amp;CF$13,L_CancerbyDemo!$A$5196:$E$5905,5,FALSE)),0,VLOOKUP($CC$13&amp;$CC55&amp;CF$13,L_CancerbyDemo!$A$5196:$E$5905,5,FALSE))</f>
        <v>0</v>
      </c>
      <c r="CG55" s="118">
        <f>IF(ISERROR(CE55+CF55),"-",CE55+CF55)</f>
        <v>0</v>
      </c>
    </row>
  </sheetData>
  <sheetProtection algorithmName="SHA-512" hashValue="S6PqbY1iUraD4hkCUi93s0dTHwUCRy01KxehpIaPPVfGoxQjfiwfYvoGr7PxGchs209QsnYG2I1v1cMuDbWutw==" saltValue="5N5yU0wZwAsteuIV2HP9Gg==" spinCount="100000" sheet="1" objects="1" scenarios="1" selectLockedCells="1"/>
  <mergeCells count="2">
    <mergeCell ref="N9:P11"/>
    <mergeCell ref="H1:J1"/>
  </mergeCells>
  <pageMargins left="0.7" right="0.7" top="0.75" bottom="0.75" header="0.3" footer="0.3"/>
  <pageSetup paperSize="9" orientation="portrait" r:id="rId1"/>
  <ignoredErrors>
    <ignoredError sqref="E9:G23 E24 F24:G24 E25:G47 E49:G53 CC13 CE15:CG55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6325" r:id="rId4" name="Drop Down 5">
              <controlPr defaultSize="0" autoLine="0" autoPict="0">
                <anchor moveWithCells="1">
                  <from>
                    <xdr:col>2</xdr:col>
                    <xdr:colOff>19050</xdr:colOff>
                    <xdr:row>2</xdr:row>
                    <xdr:rowOff>66675</xdr:rowOff>
                  </from>
                  <to>
                    <xdr:col>7</xdr:col>
                    <xdr:colOff>419100</xdr:colOff>
                    <xdr:row>3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05"/>
  <sheetViews>
    <sheetView workbookViewId="0">
      <pane ySplit="1" topLeftCell="A2" activePane="bottomLeft" state="frozen"/>
      <selection pane="bottomLeft" activeCell="A1355" sqref="A1355:XFD1356"/>
    </sheetView>
  </sheetViews>
  <sheetFormatPr defaultRowHeight="12.75"/>
  <cols>
    <col min="1" max="1" width="79" customWidth="1"/>
    <col min="2" max="2" width="38.42578125" style="10" customWidth="1"/>
    <col min="4" max="4" width="13" customWidth="1"/>
  </cols>
  <sheetData>
    <row r="1" spans="1:8">
      <c r="A1">
        <v>1</v>
      </c>
      <c r="B1" s="10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</row>
    <row r="2" spans="1:8">
      <c r="A2" t="s">
        <v>357</v>
      </c>
      <c r="B2" s="10" t="s">
        <v>89</v>
      </c>
      <c r="C2" t="s">
        <v>3</v>
      </c>
      <c r="D2" t="s">
        <v>358</v>
      </c>
      <c r="E2" t="s">
        <v>7</v>
      </c>
      <c r="F2" t="s">
        <v>8</v>
      </c>
    </row>
    <row r="3" spans="1:8">
      <c r="A3" t="str">
        <f>B3&amp;C3&amp;D3</f>
        <v>Lip - C00AllSexAllEth</v>
      </c>
      <c r="B3" s="10" t="s">
        <v>284</v>
      </c>
      <c r="C3" t="s">
        <v>4</v>
      </c>
      <c r="D3" t="s">
        <v>32</v>
      </c>
      <c r="E3">
        <v>50</v>
      </c>
      <c r="F3">
        <v>0.75700681575839002</v>
      </c>
    </row>
    <row r="4" spans="1:8">
      <c r="A4" s="10" t="str">
        <f t="shared" ref="A4:A67" si="0">B4&amp;C4&amp;D4</f>
        <v>Lip - C00AllSexMāori</v>
      </c>
      <c r="B4" s="10" t="s">
        <v>284</v>
      </c>
      <c r="C4" t="s">
        <v>4</v>
      </c>
      <c r="D4" t="s">
        <v>49</v>
      </c>
      <c r="E4">
        <v>1</v>
      </c>
      <c r="F4">
        <v>0.15920224361218099</v>
      </c>
    </row>
    <row r="5" spans="1:8">
      <c r="A5" s="10" t="str">
        <f t="shared" si="0"/>
        <v>Lip - C00AllSexNon-Māori</v>
      </c>
      <c r="B5" s="10" t="s">
        <v>284</v>
      </c>
      <c r="C5" t="s">
        <v>4</v>
      </c>
      <c r="D5" t="s">
        <v>50</v>
      </c>
      <c r="E5">
        <v>49</v>
      </c>
      <c r="F5">
        <v>0.81446230450295898</v>
      </c>
    </row>
    <row r="6" spans="1:8">
      <c r="A6" s="10" t="str">
        <f t="shared" si="0"/>
        <v>Lip - C00FemaleAllEth</v>
      </c>
      <c r="B6" s="10" t="s">
        <v>284</v>
      </c>
      <c r="C6" t="s">
        <v>0</v>
      </c>
      <c r="D6" t="s">
        <v>32</v>
      </c>
      <c r="E6">
        <v>15</v>
      </c>
      <c r="F6">
        <v>0.365260822566572</v>
      </c>
    </row>
    <row r="7" spans="1:8">
      <c r="A7" s="10" t="str">
        <f t="shared" si="0"/>
        <v>Lip - C00FemaleMāori</v>
      </c>
      <c r="B7" s="10" t="s">
        <v>284</v>
      </c>
      <c r="C7" t="s">
        <v>0</v>
      </c>
      <c r="D7" t="s">
        <v>49</v>
      </c>
    </row>
    <row r="8" spans="1:8">
      <c r="A8" s="10" t="str">
        <f t="shared" si="0"/>
        <v>Lip - C00FemaleNon-Māori</v>
      </c>
      <c r="B8" s="10" t="s">
        <v>284</v>
      </c>
      <c r="C8" t="s">
        <v>0</v>
      </c>
      <c r="D8" t="s">
        <v>50</v>
      </c>
      <c r="E8">
        <v>15</v>
      </c>
      <c r="F8">
        <v>0.39820023903087298</v>
      </c>
    </row>
    <row r="9" spans="1:8">
      <c r="A9" s="10" t="str">
        <f t="shared" si="0"/>
        <v>Lip - C00MaleAllEth</v>
      </c>
      <c r="B9" s="10" t="s">
        <v>284</v>
      </c>
      <c r="C9" t="s">
        <v>1</v>
      </c>
      <c r="D9" t="s">
        <v>32</v>
      </c>
      <c r="E9">
        <v>35</v>
      </c>
      <c r="F9">
        <v>1.16842785807205</v>
      </c>
    </row>
    <row r="10" spans="1:8">
      <c r="A10" s="10" t="str">
        <f t="shared" si="0"/>
        <v>Lip - C00MaleMāori</v>
      </c>
      <c r="B10" s="10" t="s">
        <v>284</v>
      </c>
      <c r="C10" t="s">
        <v>1</v>
      </c>
      <c r="D10" t="s">
        <v>49</v>
      </c>
      <c r="E10">
        <v>1</v>
      </c>
      <c r="F10">
        <v>0.33943344029850703</v>
      </c>
    </row>
    <row r="11" spans="1:8">
      <c r="A11" s="10" t="str">
        <f t="shared" si="0"/>
        <v>Lip - C00MaleNon-Māori</v>
      </c>
      <c r="B11" s="10" t="s">
        <v>284</v>
      </c>
      <c r="C11" t="s">
        <v>1</v>
      </c>
      <c r="D11" t="s">
        <v>50</v>
      </c>
      <c r="E11">
        <v>34</v>
      </c>
      <c r="F11">
        <v>1.24894029892861</v>
      </c>
    </row>
    <row r="12" spans="1:8">
      <c r="A12" s="10" t="str">
        <f t="shared" si="0"/>
        <v>Tongue - C01–C02AllSexAllEth</v>
      </c>
      <c r="B12" s="10" t="s">
        <v>285</v>
      </c>
      <c r="C12" t="s">
        <v>4</v>
      </c>
      <c r="D12" t="s">
        <v>32</v>
      </c>
      <c r="E12">
        <v>134</v>
      </c>
      <c r="F12">
        <v>2.1203366772029302</v>
      </c>
    </row>
    <row r="13" spans="1:8">
      <c r="A13" s="10" t="str">
        <f t="shared" si="0"/>
        <v>Tongue - C01–C02AllSexMāori</v>
      </c>
      <c r="B13" s="10" t="s">
        <v>285</v>
      </c>
      <c r="C13" t="s">
        <v>4</v>
      </c>
      <c r="D13" t="s">
        <v>49</v>
      </c>
      <c r="E13">
        <v>8</v>
      </c>
      <c r="F13">
        <v>1.4940474178835199</v>
      </c>
    </row>
    <row r="14" spans="1:8">
      <c r="A14" s="10" t="str">
        <f t="shared" si="0"/>
        <v>Tongue - C01–C02AllSexNon-Māori</v>
      </c>
      <c r="B14" s="10" t="s">
        <v>285</v>
      </c>
      <c r="C14" t="s">
        <v>4</v>
      </c>
      <c r="D14" t="s">
        <v>50</v>
      </c>
      <c r="E14">
        <v>126</v>
      </c>
      <c r="F14">
        <v>2.21020854313704</v>
      </c>
    </row>
    <row r="15" spans="1:8">
      <c r="A15" s="10" t="str">
        <f t="shared" si="0"/>
        <v>Tongue - C01–C02FemaleAllEth</v>
      </c>
      <c r="B15" s="10" t="s">
        <v>285</v>
      </c>
      <c r="C15" t="s">
        <v>0</v>
      </c>
      <c r="D15" t="s">
        <v>32</v>
      </c>
      <c r="E15">
        <v>51</v>
      </c>
      <c r="F15">
        <v>1.51703549898347</v>
      </c>
    </row>
    <row r="16" spans="1:8">
      <c r="A16" s="10" t="str">
        <f t="shared" si="0"/>
        <v>Tongue - C01–C02FemaleMāori</v>
      </c>
      <c r="B16" s="10" t="s">
        <v>285</v>
      </c>
      <c r="C16" t="s">
        <v>0</v>
      </c>
      <c r="D16" t="s">
        <v>49</v>
      </c>
      <c r="E16">
        <v>4</v>
      </c>
      <c r="F16">
        <v>1.32330102054528</v>
      </c>
    </row>
    <row r="17" spans="1:6">
      <c r="A17" s="10" t="str">
        <f t="shared" si="0"/>
        <v>Tongue - C01–C02FemaleNon-Māori</v>
      </c>
      <c r="B17" s="10" t="s">
        <v>285</v>
      </c>
      <c r="C17" t="s">
        <v>0</v>
      </c>
      <c r="D17" t="s">
        <v>50</v>
      </c>
      <c r="E17">
        <v>47</v>
      </c>
      <c r="F17">
        <v>1.5468439224622299</v>
      </c>
    </row>
    <row r="18" spans="1:6">
      <c r="A18" s="10" t="str">
        <f t="shared" si="0"/>
        <v>Tongue - C01–C02MaleAllEth</v>
      </c>
      <c r="B18" s="10" t="s">
        <v>285</v>
      </c>
      <c r="C18" t="s">
        <v>1</v>
      </c>
      <c r="D18" t="s">
        <v>32</v>
      </c>
      <c r="E18">
        <v>83</v>
      </c>
      <c r="F18">
        <v>2.7739135775680301</v>
      </c>
    </row>
    <row r="19" spans="1:6">
      <c r="A19" s="10" t="str">
        <f t="shared" si="0"/>
        <v>Tongue - C01–C02MaleMāori</v>
      </c>
      <c r="B19" s="10" t="s">
        <v>285</v>
      </c>
      <c r="C19" t="s">
        <v>1</v>
      </c>
      <c r="D19" t="s">
        <v>49</v>
      </c>
      <c r="E19">
        <v>4</v>
      </c>
      <c r="F19">
        <v>1.75254257044823</v>
      </c>
    </row>
    <row r="20" spans="1:6">
      <c r="A20" s="10" t="str">
        <f t="shared" si="0"/>
        <v>Tongue - C01–C02MaleNon-Māori</v>
      </c>
      <c r="B20" s="10" t="s">
        <v>285</v>
      </c>
      <c r="C20" t="s">
        <v>1</v>
      </c>
      <c r="D20" t="s">
        <v>50</v>
      </c>
      <c r="E20">
        <v>79</v>
      </c>
      <c r="F20">
        <v>2.92136334923305</v>
      </c>
    </row>
    <row r="21" spans="1:6">
      <c r="A21" s="10" t="str">
        <f t="shared" si="0"/>
        <v>Mouth - C03–C06AllSexAllEth</v>
      </c>
      <c r="B21" s="10" t="s">
        <v>286</v>
      </c>
      <c r="C21" t="s">
        <v>4</v>
      </c>
      <c r="D21" t="s">
        <v>32</v>
      </c>
      <c r="E21">
        <v>107</v>
      </c>
      <c r="F21">
        <v>1.6015892134293299</v>
      </c>
    </row>
    <row r="22" spans="1:6">
      <c r="A22" s="10" t="str">
        <f t="shared" si="0"/>
        <v>Mouth - C03–C06AllSexMāori</v>
      </c>
      <c r="B22" s="10" t="s">
        <v>286</v>
      </c>
      <c r="C22" t="s">
        <v>4</v>
      </c>
      <c r="D22" t="s">
        <v>49</v>
      </c>
      <c r="E22">
        <v>3</v>
      </c>
      <c r="F22">
        <v>0.44776295390648002</v>
      </c>
    </row>
    <row r="23" spans="1:6">
      <c r="A23" s="10" t="str">
        <f t="shared" si="0"/>
        <v>Mouth - C03–C06AllSexNon-Māori</v>
      </c>
      <c r="B23" s="10" t="s">
        <v>286</v>
      </c>
      <c r="C23" t="s">
        <v>4</v>
      </c>
      <c r="D23" t="s">
        <v>50</v>
      </c>
      <c r="E23">
        <v>104</v>
      </c>
      <c r="F23">
        <v>1.6918433553722101</v>
      </c>
    </row>
    <row r="24" spans="1:6">
      <c r="A24" s="10" t="str">
        <f t="shared" si="0"/>
        <v>Mouth - C03–C06FemaleAllEth</v>
      </c>
      <c r="B24" s="10" t="s">
        <v>286</v>
      </c>
      <c r="C24" t="s">
        <v>0</v>
      </c>
      <c r="D24" t="s">
        <v>32</v>
      </c>
      <c r="E24">
        <v>54</v>
      </c>
      <c r="F24">
        <v>1.45416669152387</v>
      </c>
    </row>
    <row r="25" spans="1:6">
      <c r="A25" s="10" t="str">
        <f t="shared" si="0"/>
        <v>Mouth - C03–C06FemaleMāori</v>
      </c>
      <c r="B25" s="10" t="s">
        <v>286</v>
      </c>
      <c r="C25" t="s">
        <v>0</v>
      </c>
      <c r="D25" t="s">
        <v>49</v>
      </c>
      <c r="E25">
        <v>1</v>
      </c>
      <c r="F25">
        <v>0.26707070646766201</v>
      </c>
    </row>
    <row r="26" spans="1:6">
      <c r="A26" s="10" t="str">
        <f t="shared" si="0"/>
        <v>Mouth - C03–C06FemaleNon-Māori</v>
      </c>
      <c r="B26" s="10" t="s">
        <v>286</v>
      </c>
      <c r="C26" t="s">
        <v>0</v>
      </c>
      <c r="D26" t="s">
        <v>50</v>
      </c>
      <c r="E26">
        <v>53</v>
      </c>
      <c r="F26">
        <v>1.5481038966846099</v>
      </c>
    </row>
    <row r="27" spans="1:6">
      <c r="A27" s="10" t="str">
        <f t="shared" si="0"/>
        <v>Mouth - C03–C06MaleAllEth</v>
      </c>
      <c r="B27" s="10" t="s">
        <v>286</v>
      </c>
      <c r="C27" t="s">
        <v>1</v>
      </c>
      <c r="D27" t="s">
        <v>32</v>
      </c>
      <c r="E27">
        <v>53</v>
      </c>
      <c r="F27">
        <v>1.75960153568563</v>
      </c>
    </row>
    <row r="28" spans="1:6">
      <c r="A28" s="10" t="str">
        <f t="shared" si="0"/>
        <v>Mouth - C03–C06MaleMāori</v>
      </c>
      <c r="B28" s="10" t="s">
        <v>286</v>
      </c>
      <c r="C28" t="s">
        <v>1</v>
      </c>
      <c r="D28" t="s">
        <v>49</v>
      </c>
      <c r="E28">
        <v>2</v>
      </c>
      <c r="F28">
        <v>0.64853777658431799</v>
      </c>
    </row>
    <row r="29" spans="1:6">
      <c r="A29" s="10" t="str">
        <f t="shared" si="0"/>
        <v>Mouth - C03–C06MaleNon-Māori</v>
      </c>
      <c r="B29" s="10" t="s">
        <v>286</v>
      </c>
      <c r="C29" t="s">
        <v>1</v>
      </c>
      <c r="D29" t="s">
        <v>50</v>
      </c>
      <c r="E29">
        <v>51</v>
      </c>
      <c r="F29">
        <v>1.8428476913455001</v>
      </c>
    </row>
    <row r="30" spans="1:6">
      <c r="A30" s="10" t="str">
        <f t="shared" si="0"/>
        <v>Salivary glands - C07–C08AllSexAllEth</v>
      </c>
      <c r="B30" s="10" t="s">
        <v>287</v>
      </c>
      <c r="C30" t="s">
        <v>4</v>
      </c>
      <c r="D30" t="s">
        <v>32</v>
      </c>
      <c r="E30">
        <v>36</v>
      </c>
      <c r="F30">
        <v>0.58176210435470699</v>
      </c>
    </row>
    <row r="31" spans="1:6">
      <c r="A31" s="10" t="str">
        <f t="shared" si="0"/>
        <v>Salivary glands - C07–C08AllSexMāori</v>
      </c>
      <c r="B31" s="10" t="s">
        <v>287</v>
      </c>
      <c r="C31" t="s">
        <v>4</v>
      </c>
      <c r="D31" t="s">
        <v>49</v>
      </c>
      <c r="E31">
        <v>4</v>
      </c>
      <c r="F31">
        <v>0.58842512661284996</v>
      </c>
    </row>
    <row r="32" spans="1:6">
      <c r="A32" s="10" t="str">
        <f t="shared" si="0"/>
        <v>Salivary glands - C07–C08AllSexNon-Māori</v>
      </c>
      <c r="B32" s="10" t="s">
        <v>287</v>
      </c>
      <c r="C32" t="s">
        <v>4</v>
      </c>
      <c r="D32" t="s">
        <v>50</v>
      </c>
      <c r="E32">
        <v>32</v>
      </c>
      <c r="F32">
        <v>0.54437161553863</v>
      </c>
    </row>
    <row r="33" spans="1:6">
      <c r="A33" s="10" t="str">
        <f t="shared" si="0"/>
        <v>Salivary glands - C07–C08FemaleAllEth</v>
      </c>
      <c r="B33" s="10" t="s">
        <v>287</v>
      </c>
      <c r="C33" t="s">
        <v>0</v>
      </c>
      <c r="D33" t="s">
        <v>32</v>
      </c>
      <c r="E33">
        <v>21</v>
      </c>
      <c r="F33">
        <v>0.63193856104132995</v>
      </c>
    </row>
    <row r="34" spans="1:6">
      <c r="A34" s="10" t="str">
        <f t="shared" si="0"/>
        <v>Salivary glands - C07–C08FemaleMāori</v>
      </c>
      <c r="B34" s="10" t="s">
        <v>287</v>
      </c>
      <c r="C34" t="s">
        <v>0</v>
      </c>
      <c r="D34" t="s">
        <v>49</v>
      </c>
      <c r="E34">
        <v>3</v>
      </c>
      <c r="F34">
        <v>0.90560224287264202</v>
      </c>
    </row>
    <row r="35" spans="1:6">
      <c r="A35" s="10" t="str">
        <f t="shared" si="0"/>
        <v>Salivary glands - C07–C08FemaleNon-Māori</v>
      </c>
      <c r="B35" s="10" t="s">
        <v>287</v>
      </c>
      <c r="C35" t="s">
        <v>0</v>
      </c>
      <c r="D35" t="s">
        <v>50</v>
      </c>
      <c r="E35">
        <v>18</v>
      </c>
      <c r="F35">
        <v>0.56742824277140202</v>
      </c>
    </row>
    <row r="36" spans="1:6">
      <c r="A36" s="10" t="str">
        <f t="shared" si="0"/>
        <v>Salivary glands - C07–C08MaleAllEth</v>
      </c>
      <c r="B36" s="10" t="s">
        <v>287</v>
      </c>
      <c r="C36" t="s">
        <v>1</v>
      </c>
      <c r="D36" t="s">
        <v>32</v>
      </c>
      <c r="E36">
        <v>15</v>
      </c>
      <c r="F36">
        <v>0.52216136754432496</v>
      </c>
    </row>
    <row r="37" spans="1:6">
      <c r="A37" s="10" t="str">
        <f t="shared" si="0"/>
        <v>Salivary glands - C07–C08MaleMāori</v>
      </c>
      <c r="B37" s="10" t="s">
        <v>287</v>
      </c>
      <c r="C37" t="s">
        <v>1</v>
      </c>
      <c r="D37" t="s">
        <v>49</v>
      </c>
      <c r="E37">
        <v>1</v>
      </c>
      <c r="F37">
        <v>0.232351110810811</v>
      </c>
    </row>
    <row r="38" spans="1:6">
      <c r="A38" s="10" t="str">
        <f t="shared" si="0"/>
        <v>Salivary glands - C07–C08MaleNon-Māori</v>
      </c>
      <c r="B38" s="10" t="s">
        <v>287</v>
      </c>
      <c r="C38" t="s">
        <v>1</v>
      </c>
      <c r="D38" t="s">
        <v>50</v>
      </c>
      <c r="E38">
        <v>14</v>
      </c>
      <c r="F38">
        <v>0.51356486747511998</v>
      </c>
    </row>
    <row r="39" spans="1:6">
      <c r="A39" s="10" t="str">
        <f t="shared" si="0"/>
        <v>Tonsils - C09AllSexAllEth</v>
      </c>
      <c r="B39" s="10" t="s">
        <v>288</v>
      </c>
      <c r="C39" t="s">
        <v>4</v>
      </c>
      <c r="D39" t="s">
        <v>32</v>
      </c>
      <c r="E39">
        <v>57</v>
      </c>
      <c r="F39">
        <v>0.92948802299104905</v>
      </c>
    </row>
    <row r="40" spans="1:6">
      <c r="A40" s="10" t="str">
        <f t="shared" si="0"/>
        <v>Tonsils - C09AllSexMāori</v>
      </c>
      <c r="B40" s="10" t="s">
        <v>288</v>
      </c>
      <c r="C40" t="s">
        <v>4</v>
      </c>
      <c r="D40" t="s">
        <v>49</v>
      </c>
      <c r="E40">
        <v>6</v>
      </c>
      <c r="F40">
        <v>0.93534410001831303</v>
      </c>
    </row>
    <row r="41" spans="1:6">
      <c r="A41" s="10" t="str">
        <f t="shared" si="0"/>
        <v>Tonsils - C09AllSexNon-Māori</v>
      </c>
      <c r="B41" s="10" t="s">
        <v>288</v>
      </c>
      <c r="C41" t="s">
        <v>4</v>
      </c>
      <c r="D41" t="s">
        <v>50</v>
      </c>
      <c r="E41">
        <v>51</v>
      </c>
      <c r="F41">
        <v>0.90855547117359303</v>
      </c>
    </row>
    <row r="42" spans="1:6">
      <c r="A42" s="10" t="str">
        <f t="shared" si="0"/>
        <v>Tonsils - C09FemaleAllEth</v>
      </c>
      <c r="B42" s="10" t="s">
        <v>288</v>
      </c>
      <c r="C42" t="s">
        <v>0</v>
      </c>
      <c r="D42" t="s">
        <v>32</v>
      </c>
      <c r="E42">
        <v>9</v>
      </c>
      <c r="F42">
        <v>0.259763143388276</v>
      </c>
    </row>
    <row r="43" spans="1:6">
      <c r="A43" s="10" t="str">
        <f t="shared" si="0"/>
        <v>Tonsils - C09FemaleMāori</v>
      </c>
      <c r="B43" s="10" t="s">
        <v>288</v>
      </c>
      <c r="C43" t="s">
        <v>0</v>
      </c>
      <c r="D43" t="s">
        <v>49</v>
      </c>
    </row>
    <row r="44" spans="1:6">
      <c r="A44" s="10" t="str">
        <f t="shared" si="0"/>
        <v>Tonsils - C09FemaleNon-Māori</v>
      </c>
      <c r="B44" s="10" t="s">
        <v>288</v>
      </c>
      <c r="C44" t="s">
        <v>0</v>
      </c>
      <c r="D44" t="s">
        <v>50</v>
      </c>
      <c r="E44">
        <v>9</v>
      </c>
      <c r="F44">
        <v>0.28450731638337901</v>
      </c>
    </row>
    <row r="45" spans="1:6">
      <c r="A45" s="10" t="str">
        <f t="shared" si="0"/>
        <v>Tonsils - C09MaleAllEth</v>
      </c>
      <c r="B45" s="10" t="s">
        <v>288</v>
      </c>
      <c r="C45" t="s">
        <v>1</v>
      </c>
      <c r="D45" t="s">
        <v>32</v>
      </c>
      <c r="E45">
        <v>48</v>
      </c>
      <c r="F45">
        <v>1.6413560441498001</v>
      </c>
    </row>
    <row r="46" spans="1:6">
      <c r="A46" s="10" t="str">
        <f t="shared" si="0"/>
        <v>Tonsils - C09MaleMāori</v>
      </c>
      <c r="B46" s="10" t="s">
        <v>288</v>
      </c>
      <c r="C46" t="s">
        <v>1</v>
      </c>
      <c r="D46" t="s">
        <v>49</v>
      </c>
      <c r="E46">
        <v>6</v>
      </c>
      <c r="F46">
        <v>2.0015425416729</v>
      </c>
    </row>
    <row r="47" spans="1:6">
      <c r="A47" s="10" t="str">
        <f t="shared" si="0"/>
        <v>Tonsils - C09MaleNon-Māori</v>
      </c>
      <c r="B47" s="10" t="s">
        <v>288</v>
      </c>
      <c r="C47" t="s">
        <v>1</v>
      </c>
      <c r="D47" t="s">
        <v>50</v>
      </c>
      <c r="E47">
        <v>42</v>
      </c>
      <c r="F47">
        <v>1.56672500554966</v>
      </c>
    </row>
    <row r="48" spans="1:6">
      <c r="A48" s="10" t="str">
        <f t="shared" si="0"/>
        <v>Oropharynx - C10AllSexAllEth</v>
      </c>
      <c r="B48" s="10" t="s">
        <v>289</v>
      </c>
      <c r="C48" t="s">
        <v>4</v>
      </c>
      <c r="D48" t="s">
        <v>32</v>
      </c>
      <c r="E48">
        <v>16</v>
      </c>
      <c r="F48">
        <v>0.24246042110986499</v>
      </c>
    </row>
    <row r="49" spans="1:6">
      <c r="A49" s="10" t="str">
        <f t="shared" si="0"/>
        <v>Oropharynx - C10AllSexMāori</v>
      </c>
      <c r="B49" s="10" t="s">
        <v>289</v>
      </c>
      <c r="C49" t="s">
        <v>4</v>
      </c>
      <c r="D49" t="s">
        <v>49</v>
      </c>
      <c r="E49">
        <v>1</v>
      </c>
      <c r="F49">
        <v>0.142201886092715</v>
      </c>
    </row>
    <row r="50" spans="1:6">
      <c r="A50" s="10" t="str">
        <f t="shared" si="0"/>
        <v>Oropharynx - C10AllSexNon-Māori</v>
      </c>
      <c r="B50" s="10" t="s">
        <v>289</v>
      </c>
      <c r="C50" t="s">
        <v>4</v>
      </c>
      <c r="D50" t="s">
        <v>50</v>
      </c>
      <c r="E50">
        <v>15</v>
      </c>
      <c r="F50">
        <v>0.24768589062523599</v>
      </c>
    </row>
    <row r="51" spans="1:6">
      <c r="A51" s="10" t="str">
        <f t="shared" si="0"/>
        <v>Oropharynx - C10FemaleAllEth</v>
      </c>
      <c r="B51" s="10" t="s">
        <v>289</v>
      </c>
      <c r="C51" t="s">
        <v>0</v>
      </c>
      <c r="D51" t="s">
        <v>32</v>
      </c>
      <c r="E51">
        <v>5</v>
      </c>
      <c r="F51">
        <v>0.139688562327896</v>
      </c>
    </row>
    <row r="52" spans="1:6">
      <c r="A52" s="10" t="str">
        <f t="shared" si="0"/>
        <v>Oropharynx - C10FemaleMāori</v>
      </c>
      <c r="B52" s="10" t="s">
        <v>289</v>
      </c>
      <c r="C52" t="s">
        <v>0</v>
      </c>
      <c r="D52" t="s">
        <v>49</v>
      </c>
      <c r="E52">
        <v>1</v>
      </c>
      <c r="F52">
        <v>0.26707070646766201</v>
      </c>
    </row>
    <row r="53" spans="1:6">
      <c r="A53" s="10" t="str">
        <f t="shared" si="0"/>
        <v>Oropharynx - C10FemaleNon-Māori</v>
      </c>
      <c r="B53" s="10" t="s">
        <v>289</v>
      </c>
      <c r="C53" t="s">
        <v>0</v>
      </c>
      <c r="D53" t="s">
        <v>50</v>
      </c>
      <c r="E53">
        <v>4</v>
      </c>
      <c r="F53">
        <v>0.117099965538405</v>
      </c>
    </row>
    <row r="54" spans="1:6">
      <c r="A54" s="10" t="str">
        <f t="shared" si="0"/>
        <v>Oropharynx - C10MaleAllEth</v>
      </c>
      <c r="B54" s="10" t="s">
        <v>289</v>
      </c>
      <c r="C54" t="s">
        <v>1</v>
      </c>
      <c r="D54" t="s">
        <v>32</v>
      </c>
      <c r="E54">
        <v>11</v>
      </c>
      <c r="F54">
        <v>0.35135120335658099</v>
      </c>
    </row>
    <row r="55" spans="1:6">
      <c r="A55" s="10" t="str">
        <f t="shared" si="0"/>
        <v>Oropharynx - C10MaleMāori</v>
      </c>
      <c r="B55" s="10" t="s">
        <v>289</v>
      </c>
      <c r="C55" t="s">
        <v>1</v>
      </c>
      <c r="D55" t="s">
        <v>49</v>
      </c>
    </row>
    <row r="56" spans="1:6">
      <c r="A56" s="10" t="str">
        <f t="shared" si="0"/>
        <v>Oropharynx - C10MaleNon-Māori</v>
      </c>
      <c r="B56" s="10" t="s">
        <v>289</v>
      </c>
      <c r="C56" t="s">
        <v>1</v>
      </c>
      <c r="D56" t="s">
        <v>50</v>
      </c>
      <c r="E56">
        <v>11</v>
      </c>
      <c r="F56">
        <v>0.385247227821859</v>
      </c>
    </row>
    <row r="57" spans="1:6">
      <c r="A57" s="10" t="str">
        <f t="shared" si="0"/>
        <v>Nasopharynx - C11AllSexAllEth</v>
      </c>
      <c r="B57" s="10" t="s">
        <v>290</v>
      </c>
      <c r="C57" t="s">
        <v>4</v>
      </c>
      <c r="D57" t="s">
        <v>32</v>
      </c>
      <c r="E57">
        <v>17</v>
      </c>
      <c r="F57">
        <v>0.28207204500072097</v>
      </c>
    </row>
    <row r="58" spans="1:6">
      <c r="A58" s="10" t="str">
        <f t="shared" si="0"/>
        <v>Nasopharynx - C11AllSexMāori</v>
      </c>
      <c r="B58" s="10" t="s">
        <v>290</v>
      </c>
      <c r="C58" t="s">
        <v>4</v>
      </c>
      <c r="D58" t="s">
        <v>49</v>
      </c>
      <c r="E58">
        <v>1</v>
      </c>
      <c r="F58">
        <v>0.15355930769230799</v>
      </c>
    </row>
    <row r="59" spans="1:6">
      <c r="A59" s="10" t="str">
        <f t="shared" si="0"/>
        <v>Nasopharynx - C11AllSexNon-Māori</v>
      </c>
      <c r="B59" s="10" t="s">
        <v>290</v>
      </c>
      <c r="C59" t="s">
        <v>4</v>
      </c>
      <c r="D59" t="s">
        <v>50</v>
      </c>
      <c r="E59">
        <v>16</v>
      </c>
      <c r="F59">
        <v>0.294164293394717</v>
      </c>
    </row>
    <row r="60" spans="1:6">
      <c r="A60" s="10" t="str">
        <f t="shared" si="0"/>
        <v>Nasopharynx - C11FemaleAllEth</v>
      </c>
      <c r="B60" s="10" t="s">
        <v>290</v>
      </c>
      <c r="C60" t="s">
        <v>0</v>
      </c>
      <c r="D60" t="s">
        <v>32</v>
      </c>
      <c r="E60">
        <v>5</v>
      </c>
      <c r="F60">
        <v>0.18127481974947399</v>
      </c>
    </row>
    <row r="61" spans="1:6">
      <c r="A61" s="10" t="str">
        <f t="shared" si="0"/>
        <v>Nasopharynx - C11FemaleMāori</v>
      </c>
      <c r="B61" s="10" t="s">
        <v>290</v>
      </c>
      <c r="C61" t="s">
        <v>0</v>
      </c>
      <c r="D61" t="s">
        <v>49</v>
      </c>
    </row>
    <row r="62" spans="1:6">
      <c r="A62" s="10" t="str">
        <f t="shared" si="0"/>
        <v>Nasopharynx - C11FemaleNon-Māori</v>
      </c>
      <c r="B62" s="10" t="s">
        <v>290</v>
      </c>
      <c r="C62" t="s">
        <v>0</v>
      </c>
      <c r="D62" t="s">
        <v>50</v>
      </c>
      <c r="E62">
        <v>5</v>
      </c>
      <c r="F62">
        <v>0.20983688181049001</v>
      </c>
    </row>
    <row r="63" spans="1:6">
      <c r="A63" s="10" t="str">
        <f t="shared" si="0"/>
        <v>Nasopharynx - C11MaleAllEth</v>
      </c>
      <c r="B63" s="10" t="s">
        <v>290</v>
      </c>
      <c r="C63" t="s">
        <v>1</v>
      </c>
      <c r="D63" t="s">
        <v>32</v>
      </c>
      <c r="E63">
        <v>12</v>
      </c>
      <c r="F63">
        <v>0.41203918069129702</v>
      </c>
    </row>
    <row r="64" spans="1:6">
      <c r="A64" s="10" t="str">
        <f t="shared" si="0"/>
        <v>Nasopharynx - C11MaleMāori</v>
      </c>
      <c r="B64" s="10" t="s">
        <v>290</v>
      </c>
      <c r="C64" t="s">
        <v>1</v>
      </c>
      <c r="D64" t="s">
        <v>49</v>
      </c>
      <c r="E64">
        <v>1</v>
      </c>
      <c r="F64">
        <v>0.33070754518072298</v>
      </c>
    </row>
    <row r="65" spans="1:6">
      <c r="A65" s="10" t="str">
        <f t="shared" si="0"/>
        <v>Nasopharynx - C11MaleNon-Māori</v>
      </c>
      <c r="B65" s="10" t="s">
        <v>290</v>
      </c>
      <c r="C65" t="s">
        <v>1</v>
      </c>
      <c r="D65" t="s">
        <v>50</v>
      </c>
      <c r="E65">
        <v>11</v>
      </c>
      <c r="F65">
        <v>0.40685867932547598</v>
      </c>
    </row>
    <row r="66" spans="1:6">
      <c r="A66" s="10" t="str">
        <f t="shared" si="0"/>
        <v>Pyriform sinus - C12AllSexAllEth</v>
      </c>
      <c r="B66" s="10" t="s">
        <v>291</v>
      </c>
      <c r="C66" t="s">
        <v>4</v>
      </c>
      <c r="D66" t="s">
        <v>32</v>
      </c>
      <c r="E66">
        <v>4</v>
      </c>
      <c r="F66" s="72">
        <v>6.02171347905728E-2</v>
      </c>
    </row>
    <row r="67" spans="1:6">
      <c r="A67" s="10" t="str">
        <f t="shared" si="0"/>
        <v>Pyriform sinus - C12AllSexMāori</v>
      </c>
      <c r="B67" s="10" t="s">
        <v>291</v>
      </c>
      <c r="C67" t="s">
        <v>4</v>
      </c>
      <c r="D67" t="s">
        <v>49</v>
      </c>
      <c r="E67">
        <v>1</v>
      </c>
      <c r="F67">
        <v>0.142201886092715</v>
      </c>
    </row>
    <row r="68" spans="1:6">
      <c r="A68" s="10" t="str">
        <f t="shared" ref="A68:A131" si="1">B68&amp;C68&amp;D68</f>
        <v>Pyriform sinus - C12AllSexNon-Māori</v>
      </c>
      <c r="B68" s="10" t="s">
        <v>291</v>
      </c>
      <c r="C68" t="s">
        <v>4</v>
      </c>
      <c r="D68" t="s">
        <v>50</v>
      </c>
      <c r="E68">
        <v>3</v>
      </c>
      <c r="F68" s="72">
        <v>4.6387767775605299E-2</v>
      </c>
    </row>
    <row r="69" spans="1:6">
      <c r="A69" s="10" t="str">
        <f t="shared" si="1"/>
        <v>Pyriform sinus - C12FemaleAllEth</v>
      </c>
      <c r="B69" s="10" t="s">
        <v>291</v>
      </c>
      <c r="C69" t="s">
        <v>0</v>
      </c>
      <c r="D69" t="s">
        <v>32</v>
      </c>
      <c r="E69">
        <v>2</v>
      </c>
      <c r="F69" s="72">
        <v>5.5745046949805102E-2</v>
      </c>
    </row>
    <row r="70" spans="1:6">
      <c r="A70" s="10" t="str">
        <f t="shared" si="1"/>
        <v>Pyriform sinus - C12FemaleMāori</v>
      </c>
      <c r="B70" s="10" t="s">
        <v>291</v>
      </c>
      <c r="C70" t="s">
        <v>0</v>
      </c>
      <c r="D70" t="s">
        <v>49</v>
      </c>
    </row>
    <row r="71" spans="1:6">
      <c r="A71" s="10" t="str">
        <f t="shared" si="1"/>
        <v>Pyriform sinus - C12FemaleNon-Māori</v>
      </c>
      <c r="B71" s="10" t="s">
        <v>291</v>
      </c>
      <c r="C71" t="s">
        <v>0</v>
      </c>
      <c r="D71" t="s">
        <v>50</v>
      </c>
      <c r="E71">
        <v>2</v>
      </c>
      <c r="F71" s="72">
        <v>6.0036101482930801E-2</v>
      </c>
    </row>
    <row r="72" spans="1:6">
      <c r="A72" s="10" t="str">
        <f t="shared" si="1"/>
        <v>Pyriform sinus - C12MaleAllEth</v>
      </c>
      <c r="B72" s="10" t="s">
        <v>291</v>
      </c>
      <c r="C72" t="s">
        <v>1</v>
      </c>
      <c r="D72" t="s">
        <v>32</v>
      </c>
      <c r="E72">
        <v>2</v>
      </c>
      <c r="F72" s="72">
        <v>6.4813033357279101E-2</v>
      </c>
    </row>
    <row r="73" spans="1:6">
      <c r="A73" s="10" t="str">
        <f t="shared" si="1"/>
        <v>Pyriform sinus - C12MaleMāori</v>
      </c>
      <c r="B73" s="10" t="s">
        <v>291</v>
      </c>
      <c r="C73" t="s">
        <v>1</v>
      </c>
      <c r="D73" t="s">
        <v>49</v>
      </c>
      <c r="E73">
        <v>1</v>
      </c>
      <c r="F73">
        <v>0.30414284419263499</v>
      </c>
    </row>
    <row r="74" spans="1:6">
      <c r="A74" s="10" t="str">
        <f t="shared" si="1"/>
        <v>Pyriform sinus - C12MaleNon-Māori</v>
      </c>
      <c r="B74" s="10" t="s">
        <v>291</v>
      </c>
      <c r="C74" t="s">
        <v>1</v>
      </c>
      <c r="D74" t="s">
        <v>50</v>
      </c>
      <c r="E74">
        <v>1</v>
      </c>
      <c r="F74" s="72">
        <v>3.1666999143835597E-2</v>
      </c>
    </row>
    <row r="75" spans="1:6">
      <c r="A75" s="10" t="str">
        <f t="shared" si="1"/>
        <v>Hypopharynx - C13AllSexAllEth</v>
      </c>
      <c r="B75" s="10" t="s">
        <v>292</v>
      </c>
      <c r="C75" t="s">
        <v>4</v>
      </c>
      <c r="D75" t="s">
        <v>32</v>
      </c>
      <c r="E75">
        <v>10</v>
      </c>
      <c r="F75">
        <v>0.139619341257601</v>
      </c>
    </row>
    <row r="76" spans="1:6">
      <c r="A76" s="10" t="str">
        <f t="shared" si="1"/>
        <v>Hypopharynx - C13AllSexMāori</v>
      </c>
      <c r="B76" s="10" t="s">
        <v>292</v>
      </c>
      <c r="C76" t="s">
        <v>4</v>
      </c>
      <c r="D76" t="s">
        <v>49</v>
      </c>
      <c r="E76">
        <v>2</v>
      </c>
      <c r="F76">
        <v>0.44434094310835398</v>
      </c>
    </row>
    <row r="77" spans="1:6">
      <c r="A77" s="10" t="str">
        <f t="shared" si="1"/>
        <v>Hypopharynx - C13AllSexNon-Māori</v>
      </c>
      <c r="B77" s="10" t="s">
        <v>292</v>
      </c>
      <c r="C77" t="s">
        <v>4</v>
      </c>
      <c r="D77" t="s">
        <v>50</v>
      </c>
      <c r="E77">
        <v>8</v>
      </c>
      <c r="F77">
        <v>0.12510380895723899</v>
      </c>
    </row>
    <row r="78" spans="1:6">
      <c r="A78" s="10" t="str">
        <f t="shared" si="1"/>
        <v>Hypopharynx - C13FemaleAllEth</v>
      </c>
      <c r="B78" s="10" t="s">
        <v>292</v>
      </c>
      <c r="C78" t="s">
        <v>0</v>
      </c>
      <c r="D78" t="s">
        <v>32</v>
      </c>
      <c r="E78">
        <v>3</v>
      </c>
      <c r="F78">
        <v>0.10527414105819501</v>
      </c>
    </row>
    <row r="79" spans="1:6">
      <c r="A79" s="10" t="str">
        <f t="shared" si="1"/>
        <v>Hypopharynx - C13FemaleMāori</v>
      </c>
      <c r="B79" s="10" t="s">
        <v>292</v>
      </c>
      <c r="C79" t="s">
        <v>0</v>
      </c>
      <c r="D79" t="s">
        <v>49</v>
      </c>
    </row>
    <row r="80" spans="1:6">
      <c r="A80" s="10" t="str">
        <f t="shared" si="1"/>
        <v>Hypopharynx - C13FemaleNon-Māori</v>
      </c>
      <c r="B80" s="10" t="s">
        <v>292</v>
      </c>
      <c r="C80" t="s">
        <v>0</v>
      </c>
      <c r="D80" t="s">
        <v>50</v>
      </c>
      <c r="E80">
        <v>3</v>
      </c>
      <c r="F80">
        <v>0.126651201125453</v>
      </c>
    </row>
    <row r="81" spans="1:6">
      <c r="A81" s="10" t="str">
        <f t="shared" si="1"/>
        <v>Hypopharynx - C13MaleAllEth</v>
      </c>
      <c r="B81" s="10" t="s">
        <v>292</v>
      </c>
      <c r="C81" t="s">
        <v>1</v>
      </c>
      <c r="D81" t="s">
        <v>32</v>
      </c>
      <c r="E81">
        <v>7</v>
      </c>
      <c r="F81">
        <v>0.19310878348437099</v>
      </c>
    </row>
    <row r="82" spans="1:6">
      <c r="A82" s="10" t="str">
        <f t="shared" si="1"/>
        <v>Hypopharynx - C13MaleMāori</v>
      </c>
      <c r="B82" s="10" t="s">
        <v>292</v>
      </c>
      <c r="C82" t="s">
        <v>1</v>
      </c>
      <c r="D82" t="s">
        <v>49</v>
      </c>
      <c r="E82">
        <v>2</v>
      </c>
      <c r="F82">
        <v>0.97776801963534399</v>
      </c>
    </row>
    <row r="83" spans="1:6">
      <c r="A83" s="10" t="str">
        <f t="shared" si="1"/>
        <v>Hypopharynx - C13MaleNon-Māori</v>
      </c>
      <c r="B83" s="10" t="s">
        <v>292</v>
      </c>
      <c r="C83" t="s">
        <v>1</v>
      </c>
      <c r="D83" t="s">
        <v>50</v>
      </c>
      <c r="E83">
        <v>5</v>
      </c>
      <c r="F83">
        <v>0.14059648318440501</v>
      </c>
    </row>
    <row r="84" spans="1:6">
      <c r="A84" s="10" t="str">
        <f t="shared" si="1"/>
        <v>Other lip, oral cavity and pharynx - C14AllSexAllEth</v>
      </c>
      <c r="B84" s="10" t="s">
        <v>293</v>
      </c>
      <c r="C84" t="s">
        <v>4</v>
      </c>
      <c r="D84" t="s">
        <v>32</v>
      </c>
      <c r="E84">
        <v>5</v>
      </c>
      <c r="F84" s="72">
        <v>6.5942819622979598E-2</v>
      </c>
    </row>
    <row r="85" spans="1:6">
      <c r="A85" s="10" t="str">
        <f t="shared" si="1"/>
        <v>Other lip, oral cavity and pharynx - C14AllSexMāori</v>
      </c>
      <c r="B85" s="10" t="s">
        <v>293</v>
      </c>
      <c r="C85" t="s">
        <v>4</v>
      </c>
      <c r="D85" t="s">
        <v>49</v>
      </c>
    </row>
    <row r="86" spans="1:6">
      <c r="A86" s="10" t="str">
        <f t="shared" si="1"/>
        <v>Other lip, oral cavity and pharynx - C14AllSexNon-Māori</v>
      </c>
      <c r="B86" s="10" t="s">
        <v>293</v>
      </c>
      <c r="C86" t="s">
        <v>4</v>
      </c>
      <c r="D86" t="s">
        <v>50</v>
      </c>
      <c r="E86">
        <v>5</v>
      </c>
      <c r="F86" s="72">
        <v>7.0445723176959796E-2</v>
      </c>
    </row>
    <row r="87" spans="1:6">
      <c r="A87" s="10" t="str">
        <f t="shared" si="1"/>
        <v>Other lip, oral cavity and pharynx - C14FemaleAllEth</v>
      </c>
      <c r="B87" s="10" t="s">
        <v>293</v>
      </c>
      <c r="C87" t="s">
        <v>0</v>
      </c>
      <c r="D87" t="s">
        <v>32</v>
      </c>
      <c r="E87">
        <v>1</v>
      </c>
      <c r="F87" s="72">
        <v>1.3252146137787101E-2</v>
      </c>
    </row>
    <row r="88" spans="1:6">
      <c r="A88" s="10" t="str">
        <f t="shared" si="1"/>
        <v>Other lip, oral cavity and pharynx - C14FemaleMāori</v>
      </c>
      <c r="B88" s="10" t="s">
        <v>293</v>
      </c>
      <c r="C88" t="s">
        <v>0</v>
      </c>
      <c r="D88" t="s">
        <v>49</v>
      </c>
    </row>
    <row r="89" spans="1:6">
      <c r="A89" s="10" t="str">
        <f t="shared" si="1"/>
        <v>Other lip, oral cavity and pharynx - C14FemaleNon-Māori</v>
      </c>
      <c r="B89" s="10" t="s">
        <v>293</v>
      </c>
      <c r="C89" t="s">
        <v>0</v>
      </c>
      <c r="D89" t="s">
        <v>50</v>
      </c>
      <c r="E89">
        <v>1</v>
      </c>
      <c r="F89" s="72">
        <v>1.35723284156511E-2</v>
      </c>
    </row>
    <row r="90" spans="1:6">
      <c r="A90" s="10" t="str">
        <f t="shared" si="1"/>
        <v>Other lip, oral cavity and pharynx - C14MaleAllEth</v>
      </c>
      <c r="B90" s="10" t="s">
        <v>293</v>
      </c>
      <c r="C90" t="s">
        <v>1</v>
      </c>
      <c r="D90" t="s">
        <v>32</v>
      </c>
      <c r="E90">
        <v>4</v>
      </c>
      <c r="F90">
        <v>0.11852045272041201</v>
      </c>
    </row>
    <row r="91" spans="1:6">
      <c r="A91" s="10" t="str">
        <f t="shared" si="1"/>
        <v>Other lip, oral cavity and pharynx - C14MaleMāori</v>
      </c>
      <c r="B91" s="10" t="s">
        <v>293</v>
      </c>
      <c r="C91" t="s">
        <v>1</v>
      </c>
      <c r="D91" t="s">
        <v>49</v>
      </c>
    </row>
    <row r="92" spans="1:6">
      <c r="A92" s="10" t="str">
        <f t="shared" si="1"/>
        <v>Other lip, oral cavity and pharynx - C14MaleNon-Māori</v>
      </c>
      <c r="B92" s="10" t="s">
        <v>293</v>
      </c>
      <c r="C92" t="s">
        <v>1</v>
      </c>
      <c r="D92" t="s">
        <v>50</v>
      </c>
      <c r="E92">
        <v>4</v>
      </c>
      <c r="F92">
        <v>0.127138382403195</v>
      </c>
    </row>
    <row r="93" spans="1:6">
      <c r="A93" s="10" t="str">
        <f t="shared" si="1"/>
        <v>Oesophagus - C15AllSexAllEth</v>
      </c>
      <c r="B93" s="10" t="s">
        <v>294</v>
      </c>
      <c r="C93" t="s">
        <v>4</v>
      </c>
      <c r="D93" t="s">
        <v>32</v>
      </c>
      <c r="E93">
        <v>314</v>
      </c>
      <c r="F93">
        <v>4.2872972785039298</v>
      </c>
    </row>
    <row r="94" spans="1:6">
      <c r="A94" s="10" t="str">
        <f t="shared" si="1"/>
        <v>Oesophagus - C15AllSexMāori</v>
      </c>
      <c r="B94" s="10" t="s">
        <v>294</v>
      </c>
      <c r="C94" t="s">
        <v>4</v>
      </c>
      <c r="D94" t="s">
        <v>49</v>
      </c>
      <c r="E94">
        <v>33</v>
      </c>
      <c r="F94">
        <v>6.5753487766861003</v>
      </c>
    </row>
    <row r="95" spans="1:6">
      <c r="A95" s="10" t="str">
        <f t="shared" si="1"/>
        <v>Oesophagus - C15AllSexNon-Māori</v>
      </c>
      <c r="B95" s="10" t="s">
        <v>294</v>
      </c>
      <c r="C95" t="s">
        <v>4</v>
      </c>
      <c r="D95" t="s">
        <v>50</v>
      </c>
      <c r="E95">
        <v>281</v>
      </c>
      <c r="F95">
        <v>4.0753287814115096</v>
      </c>
    </row>
    <row r="96" spans="1:6">
      <c r="A96" s="10" t="str">
        <f t="shared" si="1"/>
        <v>Oesophagus - C15FemaleAllEth</v>
      </c>
      <c r="B96" s="10" t="s">
        <v>294</v>
      </c>
      <c r="C96" t="s">
        <v>0</v>
      </c>
      <c r="D96" t="s">
        <v>32</v>
      </c>
      <c r="E96">
        <v>94</v>
      </c>
      <c r="F96">
        <v>2.2869328148079702</v>
      </c>
    </row>
    <row r="97" spans="1:6">
      <c r="A97" s="10" t="str">
        <f t="shared" si="1"/>
        <v>Oesophagus - C15FemaleMāori</v>
      </c>
      <c r="B97" s="10" t="s">
        <v>294</v>
      </c>
      <c r="C97" t="s">
        <v>0</v>
      </c>
      <c r="D97" t="s">
        <v>49</v>
      </c>
      <c r="E97">
        <v>7</v>
      </c>
      <c r="F97">
        <v>2.54016503774917</v>
      </c>
    </row>
    <row r="98" spans="1:6">
      <c r="A98" s="10" t="str">
        <f t="shared" si="1"/>
        <v>Oesophagus - C15FemaleNon-Māori</v>
      </c>
      <c r="B98" s="10" t="s">
        <v>294</v>
      </c>
      <c r="C98" t="s">
        <v>0</v>
      </c>
      <c r="D98" t="s">
        <v>50</v>
      </c>
      <c r="E98">
        <v>87</v>
      </c>
      <c r="F98">
        <v>2.2407839540592698</v>
      </c>
    </row>
    <row r="99" spans="1:6">
      <c r="A99" s="10" t="str">
        <f t="shared" si="1"/>
        <v>Oesophagus - C15MaleAllEth</v>
      </c>
      <c r="B99" s="10" t="s">
        <v>294</v>
      </c>
      <c r="C99" t="s">
        <v>1</v>
      </c>
      <c r="D99" t="s">
        <v>32</v>
      </c>
      <c r="E99">
        <v>220</v>
      </c>
      <c r="F99">
        <v>6.5525041415893801</v>
      </c>
    </row>
    <row r="100" spans="1:6">
      <c r="A100" s="10" t="str">
        <f t="shared" si="1"/>
        <v>Oesophagus - C15MaleMāori</v>
      </c>
      <c r="B100" s="10" t="s">
        <v>294</v>
      </c>
      <c r="C100" t="s">
        <v>1</v>
      </c>
      <c r="D100" t="s">
        <v>49</v>
      </c>
      <c r="E100">
        <v>26</v>
      </c>
      <c r="F100">
        <v>11.527899491971001</v>
      </c>
    </row>
    <row r="101" spans="1:6">
      <c r="A101" s="10" t="str">
        <f t="shared" si="1"/>
        <v>Oesophagus - C15MaleNon-Māori</v>
      </c>
      <c r="B101" s="10" t="s">
        <v>294</v>
      </c>
      <c r="C101" t="s">
        <v>1</v>
      </c>
      <c r="D101" t="s">
        <v>50</v>
      </c>
      <c r="E101">
        <v>194</v>
      </c>
      <c r="F101">
        <v>6.1474140102205599</v>
      </c>
    </row>
    <row r="102" spans="1:6">
      <c r="A102" s="10" t="str">
        <f t="shared" si="1"/>
        <v>Stomach - C16AllSexAllEth</v>
      </c>
      <c r="B102" s="10" t="s">
        <v>295</v>
      </c>
      <c r="C102" t="s">
        <v>4</v>
      </c>
      <c r="D102" t="s">
        <v>32</v>
      </c>
      <c r="E102">
        <v>371</v>
      </c>
      <c r="F102">
        <v>5.4793270030193604</v>
      </c>
    </row>
    <row r="103" spans="1:6">
      <c r="A103" s="10" t="str">
        <f t="shared" si="1"/>
        <v>Stomach - C16AllSexMāori</v>
      </c>
      <c r="B103" s="10" t="s">
        <v>295</v>
      </c>
      <c r="C103" t="s">
        <v>4</v>
      </c>
      <c r="D103" t="s">
        <v>49</v>
      </c>
      <c r="E103">
        <v>80</v>
      </c>
      <c r="F103">
        <v>14.645678581150801</v>
      </c>
    </row>
    <row r="104" spans="1:6">
      <c r="A104" s="10" t="str">
        <f t="shared" si="1"/>
        <v>Stomach - C16AllSexNon-Māori</v>
      </c>
      <c r="B104" s="10" t="s">
        <v>295</v>
      </c>
      <c r="C104" t="s">
        <v>4</v>
      </c>
      <c r="D104" t="s">
        <v>50</v>
      </c>
      <c r="E104">
        <v>291</v>
      </c>
      <c r="F104">
        <v>4.4323711189221804</v>
      </c>
    </row>
    <row r="105" spans="1:6">
      <c r="A105" s="10" t="str">
        <f t="shared" si="1"/>
        <v>Stomach - C16FemaleAllEth</v>
      </c>
      <c r="B105" s="10" t="s">
        <v>295</v>
      </c>
      <c r="C105" t="s">
        <v>0</v>
      </c>
      <c r="D105" t="s">
        <v>32</v>
      </c>
      <c r="E105">
        <v>140</v>
      </c>
      <c r="F105">
        <v>3.9446317597905902</v>
      </c>
    </row>
    <row r="106" spans="1:6">
      <c r="A106" s="10" t="str">
        <f t="shared" si="1"/>
        <v>Stomach - C16FemaleMāori</v>
      </c>
      <c r="B106" s="10" t="s">
        <v>295</v>
      </c>
      <c r="C106" t="s">
        <v>0</v>
      </c>
      <c r="D106" t="s">
        <v>49</v>
      </c>
      <c r="E106">
        <v>38</v>
      </c>
      <c r="F106">
        <v>12.887319375215901</v>
      </c>
    </row>
    <row r="107" spans="1:6">
      <c r="A107" s="10" t="str">
        <f t="shared" si="1"/>
        <v>Stomach - C16FemaleNon-Māori</v>
      </c>
      <c r="B107" s="10" t="s">
        <v>295</v>
      </c>
      <c r="C107" t="s">
        <v>0</v>
      </c>
      <c r="D107" t="s">
        <v>50</v>
      </c>
      <c r="E107">
        <v>102</v>
      </c>
      <c r="F107">
        <v>2.8910071762118701</v>
      </c>
    </row>
    <row r="108" spans="1:6">
      <c r="A108" s="10" t="str">
        <f t="shared" si="1"/>
        <v>Stomach - C16MaleAllEth</v>
      </c>
      <c r="B108" s="10" t="s">
        <v>295</v>
      </c>
      <c r="C108" t="s">
        <v>1</v>
      </c>
      <c r="D108" t="s">
        <v>32</v>
      </c>
      <c r="E108">
        <v>231</v>
      </c>
      <c r="F108">
        <v>7.2524199587263096</v>
      </c>
    </row>
    <row r="109" spans="1:6">
      <c r="A109" s="10" t="str">
        <f t="shared" si="1"/>
        <v>Stomach - C16MaleMāori</v>
      </c>
      <c r="B109" s="10" t="s">
        <v>295</v>
      </c>
      <c r="C109" t="s">
        <v>1</v>
      </c>
      <c r="D109" t="s">
        <v>49</v>
      </c>
      <c r="E109">
        <v>42</v>
      </c>
      <c r="F109">
        <v>17.025438536904701</v>
      </c>
    </row>
    <row r="110" spans="1:6">
      <c r="A110" s="10" t="str">
        <f t="shared" si="1"/>
        <v>Stomach - C16MaleNon-Māori</v>
      </c>
      <c r="B110" s="10" t="s">
        <v>295</v>
      </c>
      <c r="C110" t="s">
        <v>1</v>
      </c>
      <c r="D110" t="s">
        <v>50</v>
      </c>
      <c r="E110">
        <v>189</v>
      </c>
      <c r="F110">
        <v>6.1885118980713596</v>
      </c>
    </row>
    <row r="111" spans="1:6">
      <c r="A111" s="10" t="str">
        <f t="shared" si="1"/>
        <v>Small intestine - C17AllSexAllEth</v>
      </c>
      <c r="B111" s="10" t="s">
        <v>296</v>
      </c>
      <c r="C111" t="s">
        <v>4</v>
      </c>
      <c r="D111" t="s">
        <v>32</v>
      </c>
      <c r="E111">
        <v>95</v>
      </c>
      <c r="F111">
        <v>1.4920994223067301</v>
      </c>
    </row>
    <row r="112" spans="1:6">
      <c r="A112" s="10" t="str">
        <f t="shared" si="1"/>
        <v>Small intestine - C17AllSexMāori</v>
      </c>
      <c r="B112" s="10" t="s">
        <v>296</v>
      </c>
      <c r="C112" t="s">
        <v>4</v>
      </c>
      <c r="D112" t="s">
        <v>49</v>
      </c>
      <c r="E112">
        <v>12</v>
      </c>
      <c r="F112">
        <v>2.2242069977269399</v>
      </c>
    </row>
    <row r="113" spans="1:6">
      <c r="A113" s="10" t="str">
        <f t="shared" si="1"/>
        <v>Small intestine - C17AllSexNon-Māori</v>
      </c>
      <c r="B113" s="10" t="s">
        <v>296</v>
      </c>
      <c r="C113" t="s">
        <v>4</v>
      </c>
      <c r="D113" t="s">
        <v>50</v>
      </c>
      <c r="E113">
        <v>83</v>
      </c>
      <c r="F113">
        <v>1.44112472639978</v>
      </c>
    </row>
    <row r="114" spans="1:6">
      <c r="A114" s="10" t="str">
        <f t="shared" si="1"/>
        <v>Small intestine - C17FemaleAllEth</v>
      </c>
      <c r="B114" s="10" t="s">
        <v>296</v>
      </c>
      <c r="C114" t="s">
        <v>0</v>
      </c>
      <c r="D114" t="s">
        <v>32</v>
      </c>
      <c r="E114">
        <v>46</v>
      </c>
      <c r="F114">
        <v>1.4236902423665301</v>
      </c>
    </row>
    <row r="115" spans="1:6">
      <c r="A115" s="10" t="str">
        <f t="shared" si="1"/>
        <v>Small intestine - C17FemaleMāori</v>
      </c>
      <c r="B115" s="10" t="s">
        <v>296</v>
      </c>
      <c r="C115" t="s">
        <v>0</v>
      </c>
      <c r="D115" t="s">
        <v>49</v>
      </c>
      <c r="E115">
        <v>4</v>
      </c>
      <c r="F115">
        <v>1.4198314141177599</v>
      </c>
    </row>
    <row r="116" spans="1:6">
      <c r="A116" s="10" t="str">
        <f t="shared" si="1"/>
        <v>Small intestine - C17FemaleNon-Māori</v>
      </c>
      <c r="B116" s="10" t="s">
        <v>296</v>
      </c>
      <c r="C116" t="s">
        <v>0</v>
      </c>
      <c r="D116" t="s">
        <v>50</v>
      </c>
      <c r="E116">
        <v>42</v>
      </c>
      <c r="F116">
        <v>1.4617049760849701</v>
      </c>
    </row>
    <row r="117" spans="1:6">
      <c r="A117" s="10" t="str">
        <f t="shared" si="1"/>
        <v>Small intestine - C17MaleAllEth</v>
      </c>
      <c r="B117" s="10" t="s">
        <v>296</v>
      </c>
      <c r="C117" t="s">
        <v>1</v>
      </c>
      <c r="D117" t="s">
        <v>32</v>
      </c>
      <c r="E117">
        <v>49</v>
      </c>
      <c r="F117">
        <v>1.56868543068053</v>
      </c>
    </row>
    <row r="118" spans="1:6">
      <c r="A118" s="10" t="str">
        <f t="shared" si="1"/>
        <v>Small intestine - C17MaleMāori</v>
      </c>
      <c r="B118" s="10" t="s">
        <v>296</v>
      </c>
      <c r="C118" t="s">
        <v>1</v>
      </c>
      <c r="D118" t="s">
        <v>49</v>
      </c>
      <c r="E118">
        <v>8</v>
      </c>
      <c r="F118">
        <v>3.0706393894296502</v>
      </c>
    </row>
    <row r="119" spans="1:6">
      <c r="A119" s="10" t="str">
        <f t="shared" si="1"/>
        <v>Small intestine - C17MaleNon-Māori</v>
      </c>
      <c r="B119" s="10" t="s">
        <v>296</v>
      </c>
      <c r="C119" t="s">
        <v>1</v>
      </c>
      <c r="D119" t="s">
        <v>50</v>
      </c>
      <c r="E119">
        <v>41</v>
      </c>
      <c r="F119">
        <v>1.4238190830514099</v>
      </c>
    </row>
    <row r="120" spans="1:6">
      <c r="A120" s="10" t="str">
        <f t="shared" si="1"/>
        <v>Colorectum - C18–C20AllSexAllEth</v>
      </c>
      <c r="B120" s="10" t="s">
        <v>297</v>
      </c>
      <c r="C120" t="s">
        <v>4</v>
      </c>
      <c r="D120" t="s">
        <v>32</v>
      </c>
      <c r="E120">
        <v>3005</v>
      </c>
      <c r="F120">
        <v>42.054011171912599</v>
      </c>
    </row>
    <row r="121" spans="1:6">
      <c r="A121" s="10" t="str">
        <f t="shared" si="1"/>
        <v>Colorectum - C18–C20AllSexMāori</v>
      </c>
      <c r="B121" s="10" t="s">
        <v>297</v>
      </c>
      <c r="C121" t="s">
        <v>4</v>
      </c>
      <c r="D121" t="s">
        <v>49</v>
      </c>
      <c r="E121">
        <v>162</v>
      </c>
      <c r="F121">
        <v>33.578669542216197</v>
      </c>
    </row>
    <row r="122" spans="1:6">
      <c r="A122" s="10" t="str">
        <f t="shared" si="1"/>
        <v>Colorectum - C18–C20AllSexNon-Māori</v>
      </c>
      <c r="B122" s="10" t="s">
        <v>297</v>
      </c>
      <c r="C122" t="s">
        <v>4</v>
      </c>
      <c r="D122" t="s">
        <v>50</v>
      </c>
      <c r="E122">
        <v>2843</v>
      </c>
      <c r="F122">
        <v>42.764131583822497</v>
      </c>
    </row>
    <row r="123" spans="1:6">
      <c r="A123" s="10" t="str">
        <f t="shared" si="1"/>
        <v>Colorectum - C18–C20FemaleAllEth</v>
      </c>
      <c r="B123" s="10" t="s">
        <v>297</v>
      </c>
      <c r="C123" t="s">
        <v>0</v>
      </c>
      <c r="D123" t="s">
        <v>32</v>
      </c>
      <c r="E123">
        <v>1415</v>
      </c>
      <c r="F123">
        <v>36.695010142656201</v>
      </c>
    </row>
    <row r="124" spans="1:6">
      <c r="A124" s="10" t="str">
        <f t="shared" si="1"/>
        <v>Colorectum - C18–C20FemaleMāori</v>
      </c>
      <c r="B124" s="10" t="s">
        <v>297</v>
      </c>
      <c r="C124" t="s">
        <v>0</v>
      </c>
      <c r="D124" t="s">
        <v>49</v>
      </c>
      <c r="E124">
        <v>68</v>
      </c>
      <c r="F124">
        <v>25.410809140004801</v>
      </c>
    </row>
    <row r="125" spans="1:6">
      <c r="A125" s="10" t="str">
        <f t="shared" si="1"/>
        <v>Colorectum - C18–C20FemaleNon-Māori</v>
      </c>
      <c r="B125" s="10" t="s">
        <v>297</v>
      </c>
      <c r="C125" t="s">
        <v>0</v>
      </c>
      <c r="D125" t="s">
        <v>50</v>
      </c>
      <c r="E125">
        <v>1347</v>
      </c>
      <c r="F125">
        <v>37.648228194065197</v>
      </c>
    </row>
    <row r="126" spans="1:6">
      <c r="A126" s="10" t="str">
        <f t="shared" si="1"/>
        <v>Colorectum - C18–C20MaleAllEth</v>
      </c>
      <c r="B126" s="10" t="s">
        <v>297</v>
      </c>
      <c r="C126" t="s">
        <v>1</v>
      </c>
      <c r="D126" t="s">
        <v>32</v>
      </c>
      <c r="E126">
        <v>1590</v>
      </c>
      <c r="F126">
        <v>48.113945509576702</v>
      </c>
    </row>
    <row r="127" spans="1:6">
      <c r="A127" s="10" t="str">
        <f t="shared" si="1"/>
        <v>Colorectum - C18–C20MaleMāori</v>
      </c>
      <c r="B127" s="10" t="s">
        <v>297</v>
      </c>
      <c r="C127" t="s">
        <v>1</v>
      </c>
      <c r="D127" t="s">
        <v>49</v>
      </c>
      <c r="E127">
        <v>94</v>
      </c>
      <c r="F127">
        <v>43.59467304591</v>
      </c>
    </row>
    <row r="128" spans="1:6">
      <c r="A128" s="10" t="str">
        <f t="shared" si="1"/>
        <v>Colorectum - C18–C20MaleNon-Māori</v>
      </c>
      <c r="B128" s="10" t="s">
        <v>297</v>
      </c>
      <c r="C128" t="s">
        <v>1</v>
      </c>
      <c r="D128" t="s">
        <v>50</v>
      </c>
      <c r="E128">
        <v>1496</v>
      </c>
      <c r="F128">
        <v>48.529519133272203</v>
      </c>
    </row>
    <row r="129" spans="1:6">
      <c r="A129" s="10" t="str">
        <f t="shared" si="1"/>
        <v>Anus - C21AllSexAllEth</v>
      </c>
      <c r="B129" s="10" t="s">
        <v>298</v>
      </c>
      <c r="C129" t="s">
        <v>4</v>
      </c>
      <c r="D129" t="s">
        <v>32</v>
      </c>
      <c r="E129">
        <v>70</v>
      </c>
      <c r="F129">
        <v>1.05136711956254</v>
      </c>
    </row>
    <row r="130" spans="1:6">
      <c r="A130" s="10" t="str">
        <f t="shared" si="1"/>
        <v>Anus - C21AllSexMāori</v>
      </c>
      <c r="B130" s="10" t="s">
        <v>298</v>
      </c>
      <c r="C130" t="s">
        <v>4</v>
      </c>
      <c r="D130" t="s">
        <v>49</v>
      </c>
      <c r="E130">
        <v>4</v>
      </c>
      <c r="F130">
        <v>0.73281354277934196</v>
      </c>
    </row>
    <row r="131" spans="1:6">
      <c r="A131" s="10" t="str">
        <f t="shared" si="1"/>
        <v>Anus - C21AllSexNon-Māori</v>
      </c>
      <c r="B131" s="10" t="s">
        <v>298</v>
      </c>
      <c r="C131" t="s">
        <v>4</v>
      </c>
      <c r="D131" t="s">
        <v>50</v>
      </c>
      <c r="E131">
        <v>66</v>
      </c>
      <c r="F131">
        <v>1.0884923333660801</v>
      </c>
    </row>
    <row r="132" spans="1:6">
      <c r="A132" s="10" t="str">
        <f t="shared" ref="A132:A195" si="2">B132&amp;C132&amp;D132</f>
        <v>Anus - C21FemaleAllEth</v>
      </c>
      <c r="B132" s="10" t="s">
        <v>298</v>
      </c>
      <c r="C132" t="s">
        <v>0</v>
      </c>
      <c r="D132" t="s">
        <v>32</v>
      </c>
      <c r="E132">
        <v>38</v>
      </c>
      <c r="F132">
        <v>1.1517203753376599</v>
      </c>
    </row>
    <row r="133" spans="1:6">
      <c r="A133" s="10" t="str">
        <f t="shared" si="2"/>
        <v>Anus - C21FemaleMāori</v>
      </c>
      <c r="B133" s="10" t="s">
        <v>298</v>
      </c>
      <c r="C133" t="s">
        <v>0</v>
      </c>
      <c r="D133" t="s">
        <v>49</v>
      </c>
      <c r="E133">
        <v>1</v>
      </c>
      <c r="F133">
        <v>0.26707070646766201</v>
      </c>
    </row>
    <row r="134" spans="1:6">
      <c r="A134" s="10" t="str">
        <f t="shared" si="2"/>
        <v>Anus - C21FemaleNon-Māori</v>
      </c>
      <c r="B134" s="10" t="s">
        <v>298</v>
      </c>
      <c r="C134" t="s">
        <v>0</v>
      </c>
      <c r="D134" t="s">
        <v>50</v>
      </c>
      <c r="E134">
        <v>37</v>
      </c>
      <c r="F134">
        <v>1.2454744604997099</v>
      </c>
    </row>
    <row r="135" spans="1:6">
      <c r="A135" s="10" t="str">
        <f t="shared" si="2"/>
        <v>Anus - C21MaleAllEth</v>
      </c>
      <c r="B135" s="10" t="s">
        <v>298</v>
      </c>
      <c r="C135" t="s">
        <v>1</v>
      </c>
      <c r="D135" t="s">
        <v>32</v>
      </c>
      <c r="E135">
        <v>32</v>
      </c>
      <c r="F135">
        <v>0.957432942112037</v>
      </c>
    </row>
    <row r="136" spans="1:6">
      <c r="A136" s="10" t="str">
        <f t="shared" si="2"/>
        <v>Anus - C21MaleMāori</v>
      </c>
      <c r="B136" s="10" t="s">
        <v>298</v>
      </c>
      <c r="C136" t="s">
        <v>1</v>
      </c>
      <c r="D136" t="s">
        <v>49</v>
      </c>
      <c r="E136">
        <v>3</v>
      </c>
      <c r="F136">
        <v>1.2450060589060301</v>
      </c>
    </row>
    <row r="137" spans="1:6">
      <c r="A137" s="10" t="str">
        <f t="shared" si="2"/>
        <v>Anus - C21MaleNon-Māori</v>
      </c>
      <c r="B137" s="10" t="s">
        <v>298</v>
      </c>
      <c r="C137" t="s">
        <v>1</v>
      </c>
      <c r="D137" t="s">
        <v>50</v>
      </c>
      <c r="E137">
        <v>29</v>
      </c>
      <c r="F137">
        <v>0.93630570312272898</v>
      </c>
    </row>
    <row r="138" spans="1:6">
      <c r="A138" s="10" t="str">
        <f t="shared" si="2"/>
        <v>Liver - C22AllSexAllEth</v>
      </c>
      <c r="B138" s="10" t="s">
        <v>299</v>
      </c>
      <c r="C138" t="s">
        <v>4</v>
      </c>
      <c r="D138" t="s">
        <v>32</v>
      </c>
      <c r="E138">
        <v>289</v>
      </c>
      <c r="F138">
        <v>4.3454739316375797</v>
      </c>
    </row>
    <row r="139" spans="1:6">
      <c r="A139" s="10" t="str">
        <f t="shared" si="2"/>
        <v>Liver - C22AllSexMāori</v>
      </c>
      <c r="B139" s="10" t="s">
        <v>299</v>
      </c>
      <c r="C139" t="s">
        <v>4</v>
      </c>
      <c r="D139" t="s">
        <v>49</v>
      </c>
      <c r="E139">
        <v>65</v>
      </c>
      <c r="F139">
        <v>11.633184775579</v>
      </c>
    </row>
    <row r="140" spans="1:6">
      <c r="A140" s="10" t="str">
        <f t="shared" si="2"/>
        <v>Liver - C22AllSexNon-Māori</v>
      </c>
      <c r="B140" s="10" t="s">
        <v>299</v>
      </c>
      <c r="C140" t="s">
        <v>4</v>
      </c>
      <c r="D140" t="s">
        <v>50</v>
      </c>
      <c r="E140">
        <v>224</v>
      </c>
      <c r="F140">
        <v>3.6158930671656901</v>
      </c>
    </row>
    <row r="141" spans="1:6">
      <c r="A141" s="10" t="str">
        <f t="shared" si="2"/>
        <v>Liver - C22FemaleAllEth</v>
      </c>
      <c r="B141" s="10" t="s">
        <v>299</v>
      </c>
      <c r="C141" t="s">
        <v>0</v>
      </c>
      <c r="D141" t="s">
        <v>32</v>
      </c>
      <c r="E141">
        <v>85</v>
      </c>
      <c r="F141">
        <v>2.39058765223665</v>
      </c>
    </row>
    <row r="142" spans="1:6">
      <c r="A142" s="10" t="str">
        <f t="shared" si="2"/>
        <v>Liver - C22FemaleMāori</v>
      </c>
      <c r="B142" s="10" t="s">
        <v>299</v>
      </c>
      <c r="C142" t="s">
        <v>0</v>
      </c>
      <c r="D142" t="s">
        <v>49</v>
      </c>
      <c r="E142">
        <v>14</v>
      </c>
      <c r="F142">
        <v>4.7405133755277999</v>
      </c>
    </row>
    <row r="143" spans="1:6">
      <c r="A143" s="10" t="str">
        <f t="shared" si="2"/>
        <v>Liver - C22FemaleNon-Māori</v>
      </c>
      <c r="B143" s="10" t="s">
        <v>299</v>
      </c>
      <c r="C143" t="s">
        <v>0</v>
      </c>
      <c r="D143" t="s">
        <v>50</v>
      </c>
      <c r="E143">
        <v>71</v>
      </c>
      <c r="F143">
        <v>2.16073327489456</v>
      </c>
    </row>
    <row r="144" spans="1:6">
      <c r="A144" s="10" t="str">
        <f t="shared" si="2"/>
        <v>Liver - C22MaleAllEth</v>
      </c>
      <c r="B144" s="10" t="s">
        <v>299</v>
      </c>
      <c r="C144" t="s">
        <v>1</v>
      </c>
      <c r="D144" t="s">
        <v>32</v>
      </c>
      <c r="E144">
        <v>204</v>
      </c>
      <c r="F144">
        <v>6.4921470351328203</v>
      </c>
    </row>
    <row r="145" spans="1:6">
      <c r="A145" s="10" t="str">
        <f t="shared" si="2"/>
        <v>Liver - C22MaleMāori</v>
      </c>
      <c r="B145" s="10" t="s">
        <v>299</v>
      </c>
      <c r="C145" t="s">
        <v>1</v>
      </c>
      <c r="D145" t="s">
        <v>49</v>
      </c>
      <c r="E145">
        <v>51</v>
      </c>
      <c r="F145">
        <v>19.5575918461947</v>
      </c>
    </row>
    <row r="146" spans="1:6">
      <c r="A146" s="10" t="str">
        <f t="shared" si="2"/>
        <v>Liver - C22MaleNon-Māori</v>
      </c>
      <c r="B146" s="10" t="s">
        <v>299</v>
      </c>
      <c r="C146" t="s">
        <v>1</v>
      </c>
      <c r="D146" t="s">
        <v>50</v>
      </c>
      <c r="E146">
        <v>153</v>
      </c>
      <c r="F146">
        <v>5.2182121269687398</v>
      </c>
    </row>
    <row r="147" spans="1:6">
      <c r="A147" s="10" t="str">
        <f t="shared" si="2"/>
        <v>Gallbladder - C23AllSexAllEth</v>
      </c>
      <c r="B147" s="10" t="s">
        <v>300</v>
      </c>
      <c r="C147" t="s">
        <v>4</v>
      </c>
      <c r="D147" t="s">
        <v>32</v>
      </c>
      <c r="E147">
        <v>80</v>
      </c>
      <c r="F147">
        <v>1.1552381984543401</v>
      </c>
    </row>
    <row r="148" spans="1:6">
      <c r="A148" s="10" t="str">
        <f t="shared" si="2"/>
        <v>Gallbladder - C23AllSexMāori</v>
      </c>
      <c r="B148" s="10" t="s">
        <v>300</v>
      </c>
      <c r="C148" t="s">
        <v>4</v>
      </c>
      <c r="D148" t="s">
        <v>49</v>
      </c>
      <c r="E148">
        <v>14</v>
      </c>
      <c r="F148">
        <v>2.7492455836684901</v>
      </c>
    </row>
    <row r="149" spans="1:6">
      <c r="A149" s="10" t="str">
        <f t="shared" si="2"/>
        <v>Gallbladder - C23AllSexNon-Māori</v>
      </c>
      <c r="B149" s="10" t="s">
        <v>300</v>
      </c>
      <c r="C149" t="s">
        <v>4</v>
      </c>
      <c r="D149" t="s">
        <v>50</v>
      </c>
      <c r="E149">
        <v>66</v>
      </c>
      <c r="F149">
        <v>1.03102870212493</v>
      </c>
    </row>
    <row r="150" spans="1:6">
      <c r="A150" s="10" t="str">
        <f t="shared" si="2"/>
        <v>Gallbladder - C23FemaleAllEth</v>
      </c>
      <c r="B150" s="10" t="s">
        <v>300</v>
      </c>
      <c r="C150" t="s">
        <v>0</v>
      </c>
      <c r="D150" t="s">
        <v>32</v>
      </c>
      <c r="E150">
        <v>52</v>
      </c>
      <c r="F150">
        <v>1.41449653808377</v>
      </c>
    </row>
    <row r="151" spans="1:6">
      <c r="A151" s="10" t="str">
        <f t="shared" si="2"/>
        <v>Gallbladder - C23FemaleMāori</v>
      </c>
      <c r="B151" s="10" t="s">
        <v>300</v>
      </c>
      <c r="C151" t="s">
        <v>0</v>
      </c>
      <c r="D151" t="s">
        <v>49</v>
      </c>
      <c r="E151">
        <v>7</v>
      </c>
      <c r="F151">
        <v>2.3259497503919402</v>
      </c>
    </row>
    <row r="152" spans="1:6">
      <c r="A152" s="10" t="str">
        <f t="shared" si="2"/>
        <v>Gallbladder - C23FemaleNon-Māori</v>
      </c>
      <c r="B152" s="10" t="s">
        <v>300</v>
      </c>
      <c r="C152" t="s">
        <v>0</v>
      </c>
      <c r="D152" t="s">
        <v>50</v>
      </c>
      <c r="E152">
        <v>45</v>
      </c>
      <c r="F152">
        <v>1.3132623158493</v>
      </c>
    </row>
    <row r="153" spans="1:6">
      <c r="A153" s="10" t="str">
        <f t="shared" si="2"/>
        <v>Gallbladder - C23MaleAllEth</v>
      </c>
      <c r="B153" s="10" t="s">
        <v>300</v>
      </c>
      <c r="C153" t="s">
        <v>1</v>
      </c>
      <c r="D153" t="s">
        <v>32</v>
      </c>
      <c r="E153">
        <v>28</v>
      </c>
      <c r="F153">
        <v>0.85843042090509802</v>
      </c>
    </row>
    <row r="154" spans="1:6">
      <c r="A154" s="10" t="str">
        <f t="shared" si="2"/>
        <v>Gallbladder - C23MaleMāori</v>
      </c>
      <c r="B154" s="10" t="s">
        <v>300</v>
      </c>
      <c r="C154" t="s">
        <v>1</v>
      </c>
      <c r="D154" t="s">
        <v>49</v>
      </c>
      <c r="E154">
        <v>7</v>
      </c>
      <c r="F154">
        <v>3.6189726986573301</v>
      </c>
    </row>
    <row r="155" spans="1:6">
      <c r="A155" s="10" t="str">
        <f t="shared" si="2"/>
        <v>Gallbladder - C23MaleNon-Māori</v>
      </c>
      <c r="B155" s="10" t="s">
        <v>300</v>
      </c>
      <c r="C155" t="s">
        <v>1</v>
      </c>
      <c r="D155" t="s">
        <v>50</v>
      </c>
      <c r="E155">
        <v>21</v>
      </c>
      <c r="F155">
        <v>0.702081588829785</v>
      </c>
    </row>
    <row r="156" spans="1:6">
      <c r="A156" s="10" t="str">
        <f t="shared" si="2"/>
        <v>Other biliary tract - C24AllSexAllEth</v>
      </c>
      <c r="B156" s="10" t="s">
        <v>301</v>
      </c>
      <c r="C156" t="s">
        <v>4</v>
      </c>
      <c r="D156" t="s">
        <v>32</v>
      </c>
      <c r="E156">
        <v>63</v>
      </c>
      <c r="F156">
        <v>0.875162533690239</v>
      </c>
    </row>
    <row r="157" spans="1:6">
      <c r="A157" s="10" t="str">
        <f t="shared" si="2"/>
        <v>Other biliary tract - C24AllSexMāori</v>
      </c>
      <c r="B157" s="10" t="s">
        <v>301</v>
      </c>
      <c r="C157" t="s">
        <v>4</v>
      </c>
      <c r="D157" t="s">
        <v>49</v>
      </c>
      <c r="E157">
        <v>7</v>
      </c>
      <c r="F157">
        <v>1.37514701048733</v>
      </c>
    </row>
    <row r="158" spans="1:6">
      <c r="A158" s="10" t="str">
        <f t="shared" si="2"/>
        <v>Other biliary tract - C24AllSexNon-Māori</v>
      </c>
      <c r="B158" s="10" t="s">
        <v>301</v>
      </c>
      <c r="C158" t="s">
        <v>4</v>
      </c>
      <c r="D158" t="s">
        <v>50</v>
      </c>
      <c r="E158">
        <v>56</v>
      </c>
      <c r="F158">
        <v>0.82619801339736199</v>
      </c>
    </row>
    <row r="159" spans="1:6">
      <c r="A159" s="10" t="str">
        <f t="shared" si="2"/>
        <v>Other biliary tract - C24FemaleAllEth</v>
      </c>
      <c r="B159" s="10" t="s">
        <v>301</v>
      </c>
      <c r="C159" t="s">
        <v>0</v>
      </c>
      <c r="D159" t="s">
        <v>32</v>
      </c>
      <c r="E159">
        <v>30</v>
      </c>
      <c r="F159">
        <v>0.77451646536103602</v>
      </c>
    </row>
    <row r="160" spans="1:6">
      <c r="A160" s="10" t="str">
        <f t="shared" si="2"/>
        <v>Other biliary tract - C24FemaleMāori</v>
      </c>
      <c r="B160" s="10" t="s">
        <v>301</v>
      </c>
      <c r="C160" t="s">
        <v>0</v>
      </c>
      <c r="D160" t="s">
        <v>49</v>
      </c>
      <c r="E160">
        <v>6</v>
      </c>
      <c r="F160">
        <v>2.1837469372893299</v>
      </c>
    </row>
    <row r="161" spans="1:6">
      <c r="A161" s="10" t="str">
        <f t="shared" si="2"/>
        <v>Other biliary tract - C24FemaleNon-Māori</v>
      </c>
      <c r="B161" s="10" t="s">
        <v>301</v>
      </c>
      <c r="C161" t="s">
        <v>0</v>
      </c>
      <c r="D161" t="s">
        <v>50</v>
      </c>
      <c r="E161">
        <v>24</v>
      </c>
      <c r="F161">
        <v>0.63510345826912895</v>
      </c>
    </row>
    <row r="162" spans="1:6">
      <c r="A162" s="10" t="str">
        <f t="shared" si="2"/>
        <v>Other biliary tract - C24MaleAllEth</v>
      </c>
      <c r="B162" s="10" t="s">
        <v>301</v>
      </c>
      <c r="C162" t="s">
        <v>1</v>
      </c>
      <c r="D162" t="s">
        <v>32</v>
      </c>
      <c r="E162">
        <v>33</v>
      </c>
      <c r="F162">
        <v>0.98886453997276003</v>
      </c>
    </row>
    <row r="163" spans="1:6">
      <c r="A163" s="10" t="str">
        <f t="shared" si="2"/>
        <v>Other biliary tract - C24MaleMāori</v>
      </c>
      <c r="B163" s="10" t="s">
        <v>301</v>
      </c>
      <c r="C163" t="s">
        <v>1</v>
      </c>
      <c r="D163" t="s">
        <v>49</v>
      </c>
      <c r="E163">
        <v>1</v>
      </c>
      <c r="F163">
        <v>0.46121645093945701</v>
      </c>
    </row>
    <row r="164" spans="1:6">
      <c r="A164" s="10" t="str">
        <f t="shared" si="2"/>
        <v>Other biliary tract - C24MaleNon-Māori</v>
      </c>
      <c r="B164" s="10" t="s">
        <v>301</v>
      </c>
      <c r="C164" t="s">
        <v>1</v>
      </c>
      <c r="D164" t="s">
        <v>50</v>
      </c>
      <c r="E164">
        <v>32</v>
      </c>
      <c r="F164">
        <v>1.0353890217542701</v>
      </c>
    </row>
    <row r="165" spans="1:6">
      <c r="A165" s="10" t="str">
        <f t="shared" si="2"/>
        <v>Pancreas - C25AllSexAllEth</v>
      </c>
      <c r="B165" s="10" t="s">
        <v>302</v>
      </c>
      <c r="C165" t="s">
        <v>4</v>
      </c>
      <c r="D165" t="s">
        <v>32</v>
      </c>
      <c r="E165">
        <v>504</v>
      </c>
      <c r="F165">
        <v>6.9485907097285002</v>
      </c>
    </row>
    <row r="166" spans="1:6">
      <c r="A166" s="10" t="str">
        <f t="shared" si="2"/>
        <v>Pancreas - C25AllSexMāori</v>
      </c>
      <c r="B166" s="10" t="s">
        <v>302</v>
      </c>
      <c r="C166" t="s">
        <v>4</v>
      </c>
      <c r="D166" t="s">
        <v>49</v>
      </c>
      <c r="E166">
        <v>59</v>
      </c>
      <c r="F166">
        <v>12.5171395008748</v>
      </c>
    </row>
    <row r="167" spans="1:6">
      <c r="A167" s="10" t="str">
        <f t="shared" si="2"/>
        <v>Pancreas - C25AllSexNon-Māori</v>
      </c>
      <c r="B167" s="10" t="s">
        <v>302</v>
      </c>
      <c r="C167" t="s">
        <v>4</v>
      </c>
      <c r="D167" t="s">
        <v>50</v>
      </c>
      <c r="E167">
        <v>445</v>
      </c>
      <c r="F167">
        <v>6.5619556995562203</v>
      </c>
    </row>
    <row r="168" spans="1:6">
      <c r="A168" s="10" t="str">
        <f t="shared" si="2"/>
        <v>Pancreas - C25FemaleAllEth</v>
      </c>
      <c r="B168" s="10" t="s">
        <v>302</v>
      </c>
      <c r="C168" t="s">
        <v>0</v>
      </c>
      <c r="D168" t="s">
        <v>32</v>
      </c>
      <c r="E168">
        <v>247</v>
      </c>
      <c r="F168">
        <v>6.3353576878698501</v>
      </c>
    </row>
    <row r="169" spans="1:6">
      <c r="A169" s="10" t="str">
        <f t="shared" si="2"/>
        <v>Pancreas - C25FemaleMāori</v>
      </c>
      <c r="B169" s="10" t="s">
        <v>302</v>
      </c>
      <c r="C169" t="s">
        <v>0</v>
      </c>
      <c r="D169" t="s">
        <v>49</v>
      </c>
      <c r="E169">
        <v>28</v>
      </c>
      <c r="F169">
        <v>10.656217867788</v>
      </c>
    </row>
    <row r="170" spans="1:6">
      <c r="A170" s="10" t="str">
        <f t="shared" si="2"/>
        <v>Pancreas - C25FemaleNon-Māori</v>
      </c>
      <c r="B170" s="10" t="s">
        <v>302</v>
      </c>
      <c r="C170" t="s">
        <v>0</v>
      </c>
      <c r="D170" t="s">
        <v>50</v>
      </c>
      <c r="E170">
        <v>219</v>
      </c>
      <c r="F170">
        <v>5.98846377206866</v>
      </c>
    </row>
    <row r="171" spans="1:6">
      <c r="A171" s="10" t="str">
        <f t="shared" si="2"/>
        <v>Pancreas - C25MaleAllEth</v>
      </c>
      <c r="B171" s="10" t="s">
        <v>302</v>
      </c>
      <c r="C171" t="s">
        <v>1</v>
      </c>
      <c r="D171" t="s">
        <v>32</v>
      </c>
      <c r="E171">
        <v>257</v>
      </c>
      <c r="F171">
        <v>7.66506367278427</v>
      </c>
    </row>
    <row r="172" spans="1:6">
      <c r="A172" s="10" t="str">
        <f t="shared" si="2"/>
        <v>Pancreas - C25MaleMāori</v>
      </c>
      <c r="B172" s="10" t="s">
        <v>302</v>
      </c>
      <c r="C172" t="s">
        <v>1</v>
      </c>
      <c r="D172" t="s">
        <v>49</v>
      </c>
      <c r="E172">
        <v>31</v>
      </c>
      <c r="F172">
        <v>14.7190621196269</v>
      </c>
    </row>
    <row r="173" spans="1:6">
      <c r="A173" s="10" t="str">
        <f t="shared" si="2"/>
        <v>Pancreas - C25MaleNon-Māori</v>
      </c>
      <c r="B173" s="10" t="s">
        <v>302</v>
      </c>
      <c r="C173" t="s">
        <v>1</v>
      </c>
      <c r="D173" t="s">
        <v>50</v>
      </c>
      <c r="E173">
        <v>226</v>
      </c>
      <c r="F173">
        <v>7.2320440845162803</v>
      </c>
    </row>
    <row r="174" spans="1:6">
      <c r="A174" s="10" t="str">
        <f t="shared" si="2"/>
        <v>Other digestive organs - C26AllSexAllEth</v>
      </c>
      <c r="B174" s="10" t="s">
        <v>303</v>
      </c>
      <c r="C174" t="s">
        <v>4</v>
      </c>
      <c r="D174" t="s">
        <v>32</v>
      </c>
      <c r="E174">
        <v>111</v>
      </c>
      <c r="F174">
        <v>1.4048364622134</v>
      </c>
    </row>
    <row r="175" spans="1:6">
      <c r="A175" s="10" t="str">
        <f t="shared" si="2"/>
        <v>Other digestive organs - C26AllSexMāori</v>
      </c>
      <c r="B175" s="10" t="s">
        <v>303</v>
      </c>
      <c r="C175" t="s">
        <v>4</v>
      </c>
      <c r="D175" t="s">
        <v>49</v>
      </c>
      <c r="E175">
        <v>10</v>
      </c>
      <c r="F175">
        <v>2.20404050594205</v>
      </c>
    </row>
    <row r="176" spans="1:6">
      <c r="A176" s="10" t="str">
        <f t="shared" si="2"/>
        <v>Other digestive organs - C26AllSexNon-Māori</v>
      </c>
      <c r="B176" s="10" t="s">
        <v>303</v>
      </c>
      <c r="C176" t="s">
        <v>4</v>
      </c>
      <c r="D176" t="s">
        <v>50</v>
      </c>
      <c r="E176">
        <v>101</v>
      </c>
      <c r="F176">
        <v>1.36019494123509</v>
      </c>
    </row>
    <row r="177" spans="1:6">
      <c r="A177" s="10" t="str">
        <f t="shared" si="2"/>
        <v>Other digestive organs - C26FemaleAllEth</v>
      </c>
      <c r="B177" s="10" t="s">
        <v>303</v>
      </c>
      <c r="C177" t="s">
        <v>0</v>
      </c>
      <c r="D177" t="s">
        <v>32</v>
      </c>
      <c r="E177">
        <v>68</v>
      </c>
      <c r="F177">
        <v>1.5211404197204501</v>
      </c>
    </row>
    <row r="178" spans="1:6">
      <c r="A178" s="10" t="str">
        <f t="shared" si="2"/>
        <v>Other digestive organs - C26FemaleMāori</v>
      </c>
      <c r="B178" s="10" t="s">
        <v>303</v>
      </c>
      <c r="C178" t="s">
        <v>0</v>
      </c>
      <c r="D178" t="s">
        <v>49</v>
      </c>
      <c r="E178">
        <v>7</v>
      </c>
      <c r="F178">
        <v>2.82625081540988</v>
      </c>
    </row>
    <row r="179" spans="1:6">
      <c r="A179" s="10" t="str">
        <f t="shared" si="2"/>
        <v>Other digestive organs - C26FemaleNon-Māori</v>
      </c>
      <c r="B179" s="10" t="s">
        <v>303</v>
      </c>
      <c r="C179" t="s">
        <v>0</v>
      </c>
      <c r="D179" t="s">
        <v>50</v>
      </c>
      <c r="E179">
        <v>61</v>
      </c>
      <c r="F179">
        <v>1.4321266862169699</v>
      </c>
    </row>
    <row r="180" spans="1:6">
      <c r="A180" s="10" t="str">
        <f t="shared" si="2"/>
        <v>Other digestive organs - C26MaleAllEth</v>
      </c>
      <c r="B180" s="10" t="s">
        <v>303</v>
      </c>
      <c r="C180" t="s">
        <v>1</v>
      </c>
      <c r="D180" t="s">
        <v>32</v>
      </c>
      <c r="E180">
        <v>43</v>
      </c>
      <c r="F180">
        <v>1.2721911952853</v>
      </c>
    </row>
    <row r="181" spans="1:6">
      <c r="A181" s="10" t="str">
        <f t="shared" si="2"/>
        <v>Other digestive organs - C26MaleMāori</v>
      </c>
      <c r="B181" s="10" t="s">
        <v>303</v>
      </c>
      <c r="C181" t="s">
        <v>1</v>
      </c>
      <c r="D181" t="s">
        <v>49</v>
      </c>
      <c r="E181">
        <v>3</v>
      </c>
      <c r="F181">
        <v>1.45341852617129</v>
      </c>
    </row>
    <row r="182" spans="1:6">
      <c r="A182" s="10" t="str">
        <f t="shared" si="2"/>
        <v>Other digestive organs - C26MaleNon-Māori</v>
      </c>
      <c r="B182" s="10" t="s">
        <v>303</v>
      </c>
      <c r="C182" t="s">
        <v>1</v>
      </c>
      <c r="D182" t="s">
        <v>50</v>
      </c>
      <c r="E182">
        <v>40</v>
      </c>
      <c r="F182">
        <v>1.2754544651381099</v>
      </c>
    </row>
    <row r="183" spans="1:6">
      <c r="A183" s="10" t="str">
        <f t="shared" si="2"/>
        <v>Nasal cavity and middle ear - C30AllSexAllEth</v>
      </c>
      <c r="B183" s="10" t="s">
        <v>304</v>
      </c>
      <c r="C183" t="s">
        <v>4</v>
      </c>
      <c r="D183" t="s">
        <v>32</v>
      </c>
      <c r="E183">
        <v>9</v>
      </c>
      <c r="F183">
        <v>0.15145232829843899</v>
      </c>
    </row>
    <row r="184" spans="1:6">
      <c r="A184" s="10" t="str">
        <f t="shared" si="2"/>
        <v>Nasal cavity and middle ear - C30AllSexMāori</v>
      </c>
      <c r="B184" s="10" t="s">
        <v>304</v>
      </c>
      <c r="C184" t="s">
        <v>4</v>
      </c>
      <c r="D184" t="s">
        <v>49</v>
      </c>
      <c r="E184">
        <v>1</v>
      </c>
      <c r="F184">
        <v>0.15278053390688301</v>
      </c>
    </row>
    <row r="185" spans="1:6">
      <c r="A185" s="10" t="str">
        <f t="shared" si="2"/>
        <v>Nasal cavity and middle ear - C30AllSexNon-Māori</v>
      </c>
      <c r="B185" s="10" t="s">
        <v>304</v>
      </c>
      <c r="C185" t="s">
        <v>4</v>
      </c>
      <c r="D185" t="s">
        <v>50</v>
      </c>
      <c r="E185">
        <v>8</v>
      </c>
      <c r="F185">
        <v>0.14709842130731801</v>
      </c>
    </row>
    <row r="186" spans="1:6">
      <c r="A186" s="10" t="str">
        <f t="shared" si="2"/>
        <v>Nasal cavity and middle ear - C30FemaleAllEth</v>
      </c>
      <c r="B186" s="10" t="s">
        <v>304</v>
      </c>
      <c r="C186" t="s">
        <v>0</v>
      </c>
      <c r="D186" t="s">
        <v>32</v>
      </c>
      <c r="E186">
        <v>3</v>
      </c>
      <c r="F186" s="72">
        <v>9.0960238577037597E-2</v>
      </c>
    </row>
    <row r="187" spans="1:6">
      <c r="A187" s="10" t="str">
        <f t="shared" si="2"/>
        <v>Nasal cavity and middle ear - C30FemaleMāori</v>
      </c>
      <c r="B187" s="10" t="s">
        <v>304</v>
      </c>
      <c r="C187" t="s">
        <v>0</v>
      </c>
      <c r="D187" t="s">
        <v>49</v>
      </c>
    </row>
    <row r="188" spans="1:6">
      <c r="A188" s="10" t="str">
        <f t="shared" si="2"/>
        <v>Nasal cavity and middle ear - C30FemaleNon-Māori</v>
      </c>
      <c r="B188" s="10" t="s">
        <v>304</v>
      </c>
      <c r="C188" t="s">
        <v>0</v>
      </c>
      <c r="D188" t="s">
        <v>50</v>
      </c>
      <c r="E188">
        <v>3</v>
      </c>
      <c r="F188">
        <v>0.100750040031927</v>
      </c>
    </row>
    <row r="189" spans="1:6">
      <c r="A189" s="10" t="str">
        <f t="shared" si="2"/>
        <v>Nasal cavity and middle ear - C30MaleAllEth</v>
      </c>
      <c r="B189" s="10" t="s">
        <v>304</v>
      </c>
      <c r="C189" t="s">
        <v>1</v>
      </c>
      <c r="D189" t="s">
        <v>32</v>
      </c>
      <c r="E189">
        <v>6</v>
      </c>
      <c r="F189">
        <v>0.21647001066461899</v>
      </c>
    </row>
    <row r="190" spans="1:6">
      <c r="A190" s="10" t="str">
        <f t="shared" si="2"/>
        <v>Nasal cavity and middle ear - C30MaleMāori</v>
      </c>
      <c r="B190" s="10" t="s">
        <v>304</v>
      </c>
      <c r="C190" t="s">
        <v>1</v>
      </c>
      <c r="D190" t="s">
        <v>49</v>
      </c>
      <c r="E190">
        <v>1</v>
      </c>
      <c r="F190">
        <v>0.324268888292159</v>
      </c>
    </row>
    <row r="191" spans="1:6">
      <c r="A191" s="10" t="str">
        <f t="shared" si="2"/>
        <v>Nasal cavity and middle ear - C30MaleNon-Māori</v>
      </c>
      <c r="B191" s="10" t="s">
        <v>304</v>
      </c>
      <c r="C191" t="s">
        <v>1</v>
      </c>
      <c r="D191" t="s">
        <v>50</v>
      </c>
      <c r="E191">
        <v>5</v>
      </c>
      <c r="F191">
        <v>0.19657137693321899</v>
      </c>
    </row>
    <row r="192" spans="1:6">
      <c r="A192" s="10" t="str">
        <f t="shared" si="2"/>
        <v>Accessory sinuses - C31AllSexAllEth</v>
      </c>
      <c r="B192" s="10" t="s">
        <v>305</v>
      </c>
      <c r="C192" t="s">
        <v>4</v>
      </c>
      <c r="D192" t="s">
        <v>32</v>
      </c>
      <c r="E192">
        <v>10</v>
      </c>
      <c r="F192">
        <v>0.162382111715829</v>
      </c>
    </row>
    <row r="193" spans="1:6">
      <c r="A193" s="10" t="str">
        <f t="shared" si="2"/>
        <v>Accessory sinuses - C31AllSexMāori</v>
      </c>
      <c r="B193" s="10" t="s">
        <v>305</v>
      </c>
      <c r="C193" t="s">
        <v>4</v>
      </c>
      <c r="D193" t="s">
        <v>49</v>
      </c>
      <c r="E193">
        <v>1</v>
      </c>
      <c r="F193">
        <v>0.191283314055821</v>
      </c>
    </row>
    <row r="194" spans="1:6">
      <c r="A194" s="10" t="str">
        <f t="shared" si="2"/>
        <v>Accessory sinuses - C31AllSexNon-Māori</v>
      </c>
      <c r="B194" s="10" t="s">
        <v>305</v>
      </c>
      <c r="C194" t="s">
        <v>4</v>
      </c>
      <c r="D194" t="s">
        <v>50</v>
      </c>
      <c r="E194">
        <v>9</v>
      </c>
      <c r="F194">
        <v>0.14801342621982</v>
      </c>
    </row>
    <row r="195" spans="1:6">
      <c r="A195" s="10" t="str">
        <f t="shared" si="2"/>
        <v>Accessory sinuses - C31FemaleAllEth</v>
      </c>
      <c r="B195" s="10" t="s">
        <v>305</v>
      </c>
      <c r="C195" t="s">
        <v>0</v>
      </c>
      <c r="D195" t="s">
        <v>32</v>
      </c>
      <c r="E195">
        <v>4</v>
      </c>
      <c r="F195">
        <v>0.14328795892992899</v>
      </c>
    </row>
    <row r="196" spans="1:6">
      <c r="A196" s="10" t="str">
        <f t="shared" ref="A196:A259" si="3">B196&amp;C196&amp;D196</f>
        <v>Accessory sinuses - C31FemaleMāori</v>
      </c>
      <c r="B196" s="10" t="s">
        <v>305</v>
      </c>
      <c r="C196" t="s">
        <v>0</v>
      </c>
      <c r="D196" t="s">
        <v>49</v>
      </c>
      <c r="E196">
        <v>1</v>
      </c>
      <c r="F196">
        <v>0.35137817090069301</v>
      </c>
    </row>
    <row r="197" spans="1:6">
      <c r="A197" s="10" t="str">
        <f t="shared" si="3"/>
        <v>Accessory sinuses - C31FemaleNon-Māori</v>
      </c>
      <c r="B197" s="10" t="s">
        <v>305</v>
      </c>
      <c r="C197" t="s">
        <v>0</v>
      </c>
      <c r="D197" t="s">
        <v>50</v>
      </c>
      <c r="E197">
        <v>3</v>
      </c>
      <c r="F197" s="72">
        <v>9.9892893570862895E-2</v>
      </c>
    </row>
    <row r="198" spans="1:6">
      <c r="A198" s="10" t="str">
        <f t="shared" si="3"/>
        <v>Accessory sinuses - C31MaleAllEth</v>
      </c>
      <c r="B198" s="10" t="s">
        <v>305</v>
      </c>
      <c r="C198" t="s">
        <v>1</v>
      </c>
      <c r="D198" t="s">
        <v>32</v>
      </c>
      <c r="E198">
        <v>6</v>
      </c>
      <c r="F198">
        <v>0.18859642310649699</v>
      </c>
    </row>
    <row r="199" spans="1:6">
      <c r="A199" s="10" t="str">
        <f t="shared" si="3"/>
        <v>Accessory sinuses - C31MaleMāori</v>
      </c>
      <c r="B199" s="10" t="s">
        <v>305</v>
      </c>
      <c r="C199" t="s">
        <v>1</v>
      </c>
      <c r="D199" t="s">
        <v>49</v>
      </c>
    </row>
    <row r="200" spans="1:6">
      <c r="A200" s="10" t="str">
        <f t="shared" si="3"/>
        <v>Accessory sinuses - C31MaleNon-Māori</v>
      </c>
      <c r="B200" s="10" t="s">
        <v>305</v>
      </c>
      <c r="C200" t="s">
        <v>1</v>
      </c>
      <c r="D200" t="s">
        <v>50</v>
      </c>
      <c r="E200">
        <v>6</v>
      </c>
      <c r="F200">
        <v>0.205810940654306</v>
      </c>
    </row>
    <row r="201" spans="1:6">
      <c r="A201" s="10" t="str">
        <f t="shared" si="3"/>
        <v>Larynx - C32AllSexAllEth</v>
      </c>
      <c r="B201" s="10" t="s">
        <v>306</v>
      </c>
      <c r="C201" t="s">
        <v>4</v>
      </c>
      <c r="D201" t="s">
        <v>32</v>
      </c>
      <c r="E201">
        <v>81</v>
      </c>
      <c r="F201">
        <v>1.1616414200854199</v>
      </c>
    </row>
    <row r="202" spans="1:6">
      <c r="A202" s="10" t="str">
        <f t="shared" si="3"/>
        <v>Larynx - C32AllSexMāori</v>
      </c>
      <c r="B202" s="10" t="s">
        <v>306</v>
      </c>
      <c r="C202" t="s">
        <v>4</v>
      </c>
      <c r="D202" t="s">
        <v>49</v>
      </c>
      <c r="E202">
        <v>8</v>
      </c>
      <c r="F202">
        <v>1.80695697200891</v>
      </c>
    </row>
    <row r="203" spans="1:6">
      <c r="A203" s="10" t="str">
        <f t="shared" si="3"/>
        <v>Larynx - C32AllSexNon-Māori</v>
      </c>
      <c r="B203" s="10" t="s">
        <v>306</v>
      </c>
      <c r="C203" t="s">
        <v>4</v>
      </c>
      <c r="D203" t="s">
        <v>50</v>
      </c>
      <c r="E203">
        <v>73</v>
      </c>
      <c r="F203">
        <v>1.1448284915704099</v>
      </c>
    </row>
    <row r="204" spans="1:6">
      <c r="A204" s="10" t="str">
        <f t="shared" si="3"/>
        <v>Larynx - C32FemaleAllEth</v>
      </c>
      <c r="B204" s="10" t="s">
        <v>306</v>
      </c>
      <c r="C204" t="s">
        <v>0</v>
      </c>
      <c r="D204" t="s">
        <v>32</v>
      </c>
      <c r="E204">
        <v>9</v>
      </c>
      <c r="F204">
        <v>0.240344388686687</v>
      </c>
    </row>
    <row r="205" spans="1:6">
      <c r="A205" s="10" t="str">
        <f t="shared" si="3"/>
        <v>Larynx - C32FemaleMāori</v>
      </c>
      <c r="B205" s="10" t="s">
        <v>306</v>
      </c>
      <c r="C205" t="s">
        <v>0</v>
      </c>
      <c r="D205" t="s">
        <v>49</v>
      </c>
      <c r="E205">
        <v>2</v>
      </c>
      <c r="F205">
        <v>0.77820825195389098</v>
      </c>
    </row>
    <row r="206" spans="1:6">
      <c r="A206" s="10" t="str">
        <f t="shared" si="3"/>
        <v>Larynx - C32FemaleNon-Māori</v>
      </c>
      <c r="B206" s="10" t="s">
        <v>306</v>
      </c>
      <c r="C206" t="s">
        <v>0</v>
      </c>
      <c r="D206" t="s">
        <v>50</v>
      </c>
      <c r="E206">
        <v>7</v>
      </c>
      <c r="F206">
        <v>0.20740863453722699</v>
      </c>
    </row>
    <row r="207" spans="1:6">
      <c r="A207" s="10" t="str">
        <f t="shared" si="3"/>
        <v>Larynx - C32MaleAllEth</v>
      </c>
      <c r="B207" s="10" t="s">
        <v>306</v>
      </c>
      <c r="C207" t="s">
        <v>1</v>
      </c>
      <c r="D207" t="s">
        <v>32</v>
      </c>
      <c r="E207">
        <v>72</v>
      </c>
      <c r="F207">
        <v>2.1985641735036601</v>
      </c>
    </row>
    <row r="208" spans="1:6">
      <c r="A208" s="10" t="str">
        <f t="shared" si="3"/>
        <v>Larynx - C32MaleMāori</v>
      </c>
      <c r="B208" s="10" t="s">
        <v>306</v>
      </c>
      <c r="C208" t="s">
        <v>1</v>
      </c>
      <c r="D208" t="s">
        <v>49</v>
      </c>
      <c r="E208">
        <v>6</v>
      </c>
      <c r="F208">
        <v>3.0352555946759399</v>
      </c>
    </row>
    <row r="209" spans="1:6">
      <c r="A209" s="10" t="str">
        <f t="shared" si="3"/>
        <v>Larynx - C32MaleNon-Māori</v>
      </c>
      <c r="B209" s="10" t="s">
        <v>306</v>
      </c>
      <c r="C209" t="s">
        <v>1</v>
      </c>
      <c r="D209" t="s">
        <v>50</v>
      </c>
      <c r="E209">
        <v>66</v>
      </c>
      <c r="F209">
        <v>2.1924530169166299</v>
      </c>
    </row>
    <row r="210" spans="1:6">
      <c r="A210" s="10" t="str">
        <f t="shared" si="3"/>
        <v>Lung - C33–C34AllSexAllEth</v>
      </c>
      <c r="B210" s="10" t="s">
        <v>354</v>
      </c>
      <c r="C210" t="s">
        <v>4</v>
      </c>
      <c r="D210" t="s">
        <v>32</v>
      </c>
      <c r="E210">
        <v>2037</v>
      </c>
      <c r="F210">
        <v>28.506064816574799</v>
      </c>
    </row>
    <row r="211" spans="1:6">
      <c r="A211" s="10" t="str">
        <f t="shared" si="3"/>
        <v>Lung - C33–C34AllSexMāori</v>
      </c>
      <c r="B211" s="10" t="s">
        <v>354</v>
      </c>
      <c r="C211" t="s">
        <v>4</v>
      </c>
      <c r="D211" t="s">
        <v>49</v>
      </c>
      <c r="E211">
        <v>421</v>
      </c>
      <c r="F211">
        <v>82.4862187113185</v>
      </c>
    </row>
    <row r="212" spans="1:6">
      <c r="A212" s="10" t="str">
        <f t="shared" si="3"/>
        <v>Lung - C33–C34AllSexNon-Māori</v>
      </c>
      <c r="B212" s="10" t="s">
        <v>354</v>
      </c>
      <c r="C212" t="s">
        <v>4</v>
      </c>
      <c r="D212" t="s">
        <v>50</v>
      </c>
      <c r="E212">
        <v>1616</v>
      </c>
      <c r="F212">
        <v>23.8715148714012</v>
      </c>
    </row>
    <row r="213" spans="1:6">
      <c r="A213" s="10" t="str">
        <f t="shared" si="3"/>
        <v>Lung - C33–C34FemaleAllEth</v>
      </c>
      <c r="B213" s="10" t="s">
        <v>354</v>
      </c>
      <c r="C213" t="s">
        <v>0</v>
      </c>
      <c r="D213" t="s">
        <v>32</v>
      </c>
      <c r="E213">
        <v>1005</v>
      </c>
      <c r="F213">
        <v>27.108767998385598</v>
      </c>
    </row>
    <row r="214" spans="1:6">
      <c r="A214" s="10" t="str">
        <f t="shared" si="3"/>
        <v>Lung - C33–C34FemaleMāori</v>
      </c>
      <c r="B214" s="10" t="s">
        <v>354</v>
      </c>
      <c r="C214" t="s">
        <v>0</v>
      </c>
      <c r="D214" t="s">
        <v>49</v>
      </c>
      <c r="E214">
        <v>233</v>
      </c>
      <c r="F214">
        <v>84.118666359590904</v>
      </c>
    </row>
    <row r="215" spans="1:6">
      <c r="A215" s="10" t="str">
        <f t="shared" si="3"/>
        <v>Lung - C33–C34FemaleNon-Māori</v>
      </c>
      <c r="B215" s="10" t="s">
        <v>354</v>
      </c>
      <c r="C215" t="s">
        <v>0</v>
      </c>
      <c r="D215" t="s">
        <v>50</v>
      </c>
      <c r="E215">
        <v>772</v>
      </c>
      <c r="F215">
        <v>22.065608739760801</v>
      </c>
    </row>
    <row r="216" spans="1:6">
      <c r="A216" s="10" t="str">
        <f t="shared" si="3"/>
        <v>Lung - C33–C34MaleAllEth</v>
      </c>
      <c r="B216" s="10" t="s">
        <v>354</v>
      </c>
      <c r="C216" t="s">
        <v>1</v>
      </c>
      <c r="D216" t="s">
        <v>32</v>
      </c>
      <c r="E216">
        <v>1032</v>
      </c>
      <c r="F216">
        <v>30.5932299608072</v>
      </c>
    </row>
    <row r="217" spans="1:6">
      <c r="A217" s="10" t="str">
        <f t="shared" si="3"/>
        <v>Lung - C33–C34MaleMāori</v>
      </c>
      <c r="B217" s="10" t="s">
        <v>354</v>
      </c>
      <c r="C217" t="s">
        <v>1</v>
      </c>
      <c r="D217" t="s">
        <v>49</v>
      </c>
      <c r="E217">
        <v>188</v>
      </c>
      <c r="F217">
        <v>81.578061740101603</v>
      </c>
    </row>
    <row r="218" spans="1:6">
      <c r="A218" s="10" t="str">
        <f t="shared" si="3"/>
        <v>Lung - C33–C34MaleNon-Māori</v>
      </c>
      <c r="B218" s="10" t="s">
        <v>354</v>
      </c>
      <c r="C218" t="s">
        <v>1</v>
      </c>
      <c r="D218" t="s">
        <v>50</v>
      </c>
      <c r="E218">
        <v>844</v>
      </c>
      <c r="F218">
        <v>26.385924869735302</v>
      </c>
    </row>
    <row r="219" spans="1:6">
      <c r="A219" s="10" t="str">
        <f t="shared" si="3"/>
        <v>Thymus - C37AllSexAllEth</v>
      </c>
      <c r="B219" s="10" t="s">
        <v>307</v>
      </c>
      <c r="C219" t="s">
        <v>4</v>
      </c>
      <c r="D219" t="s">
        <v>32</v>
      </c>
      <c r="E219">
        <v>15</v>
      </c>
      <c r="F219">
        <v>0.24141814585183699</v>
      </c>
    </row>
    <row r="220" spans="1:6">
      <c r="A220" s="10" t="str">
        <f t="shared" si="3"/>
        <v>Thymus - C37AllSexMāori</v>
      </c>
      <c r="B220" s="10" t="s">
        <v>307</v>
      </c>
      <c r="C220" t="s">
        <v>4</v>
      </c>
      <c r="D220" t="s">
        <v>49</v>
      </c>
      <c r="E220">
        <v>7</v>
      </c>
      <c r="F220">
        <v>1.14374265960137</v>
      </c>
    </row>
    <row r="221" spans="1:6">
      <c r="A221" s="10" t="str">
        <f t="shared" si="3"/>
        <v>Thymus - C37AllSexNon-Māori</v>
      </c>
      <c r="B221" s="10" t="s">
        <v>307</v>
      </c>
      <c r="C221" t="s">
        <v>4</v>
      </c>
      <c r="D221" t="s">
        <v>50</v>
      </c>
      <c r="E221">
        <v>8</v>
      </c>
      <c r="F221">
        <v>0.121164374188307</v>
      </c>
    </row>
    <row r="222" spans="1:6">
      <c r="A222" s="10" t="str">
        <f t="shared" si="3"/>
        <v>Thymus - C37FemaleAllEth</v>
      </c>
      <c r="B222" s="10" t="s">
        <v>307</v>
      </c>
      <c r="C222" t="s">
        <v>0</v>
      </c>
      <c r="D222" t="s">
        <v>32</v>
      </c>
      <c r="E222">
        <v>4</v>
      </c>
      <c r="F222">
        <v>0.13504839220227099</v>
      </c>
    </row>
    <row r="223" spans="1:6">
      <c r="A223" s="10" t="str">
        <f t="shared" si="3"/>
        <v>Thymus - C37FemaleMāori</v>
      </c>
      <c r="B223" s="10" t="s">
        <v>307</v>
      </c>
      <c r="C223" t="s">
        <v>0</v>
      </c>
      <c r="D223" t="s">
        <v>49</v>
      </c>
      <c r="E223">
        <v>1</v>
      </c>
      <c r="F223">
        <v>0.28889410047846897</v>
      </c>
    </row>
    <row r="224" spans="1:6">
      <c r="A224" s="10" t="str">
        <f t="shared" si="3"/>
        <v>Thymus - C37FemaleNon-Māori</v>
      </c>
      <c r="B224" s="10" t="s">
        <v>307</v>
      </c>
      <c r="C224" t="s">
        <v>0</v>
      </c>
      <c r="D224" t="s">
        <v>50</v>
      </c>
      <c r="E224">
        <v>3</v>
      </c>
      <c r="F224">
        <v>0.109670666291593</v>
      </c>
    </row>
    <row r="225" spans="1:6">
      <c r="A225" s="10" t="str">
        <f t="shared" si="3"/>
        <v>Thymus - C37MaleAllEth</v>
      </c>
      <c r="B225" s="10" t="s">
        <v>307</v>
      </c>
      <c r="C225" t="s">
        <v>1</v>
      </c>
      <c r="D225" t="s">
        <v>32</v>
      </c>
      <c r="E225">
        <v>11</v>
      </c>
      <c r="F225">
        <v>0.36606841324310802</v>
      </c>
    </row>
    <row r="226" spans="1:6">
      <c r="A226" s="10" t="str">
        <f t="shared" si="3"/>
        <v>Thymus - C37MaleMāori</v>
      </c>
      <c r="B226" s="10" t="s">
        <v>307</v>
      </c>
      <c r="C226" t="s">
        <v>1</v>
      </c>
      <c r="D226" t="s">
        <v>49</v>
      </c>
      <c r="E226">
        <v>6</v>
      </c>
      <c r="F226">
        <v>2.1219855709575799</v>
      </c>
    </row>
    <row r="227" spans="1:6">
      <c r="A227" s="10" t="str">
        <f t="shared" si="3"/>
        <v>Thymus - C37MaleNon-Māori</v>
      </c>
      <c r="B227" s="10" t="s">
        <v>307</v>
      </c>
      <c r="C227" t="s">
        <v>1</v>
      </c>
      <c r="D227" t="s">
        <v>50</v>
      </c>
      <c r="E227">
        <v>5</v>
      </c>
      <c r="F227">
        <v>0.145203910368112</v>
      </c>
    </row>
    <row r="228" spans="1:6">
      <c r="A228" s="10" t="str">
        <f t="shared" si="3"/>
        <v>Heart, mediastinum and pleura - C38AllSexAllEth</v>
      </c>
      <c r="B228" s="10" t="s">
        <v>308</v>
      </c>
      <c r="C228" t="s">
        <v>4</v>
      </c>
      <c r="D228" t="s">
        <v>32</v>
      </c>
      <c r="E228">
        <v>13</v>
      </c>
      <c r="F228">
        <v>0.27059361776644603</v>
      </c>
    </row>
    <row r="229" spans="1:6">
      <c r="A229" s="10" t="str">
        <f t="shared" si="3"/>
        <v>Heart, mediastinum and pleura - C38AllSexMāori</v>
      </c>
      <c r="B229" s="10" t="s">
        <v>308</v>
      </c>
      <c r="C229" t="s">
        <v>4</v>
      </c>
      <c r="D229" t="s">
        <v>49</v>
      </c>
      <c r="E229">
        <v>3</v>
      </c>
      <c r="F229">
        <v>0.48097007196894898</v>
      </c>
    </row>
    <row r="230" spans="1:6">
      <c r="A230" s="10" t="str">
        <f t="shared" si="3"/>
        <v>Heart, mediastinum and pleura - C38AllSexNon-Māori</v>
      </c>
      <c r="B230" s="10" t="s">
        <v>308</v>
      </c>
      <c r="C230" t="s">
        <v>4</v>
      </c>
      <c r="D230" t="s">
        <v>50</v>
      </c>
      <c r="E230">
        <v>10</v>
      </c>
      <c r="F230">
        <v>0.25045741067961802</v>
      </c>
    </row>
    <row r="231" spans="1:6">
      <c r="A231" s="10" t="str">
        <f t="shared" si="3"/>
        <v>Heart, mediastinum and pleura - C38FemaleAllEth</v>
      </c>
      <c r="B231" s="10" t="s">
        <v>308</v>
      </c>
      <c r="C231" t="s">
        <v>0</v>
      </c>
      <c r="D231" t="s">
        <v>32</v>
      </c>
      <c r="E231">
        <v>6</v>
      </c>
      <c r="F231">
        <v>0.22926100828753301</v>
      </c>
    </row>
    <row r="232" spans="1:6">
      <c r="A232" s="10" t="str">
        <f t="shared" si="3"/>
        <v>Heart, mediastinum and pleura - C38FemaleMāori</v>
      </c>
      <c r="B232" s="10" t="s">
        <v>308</v>
      </c>
      <c r="C232" t="s">
        <v>0</v>
      </c>
      <c r="D232" t="s">
        <v>49</v>
      </c>
      <c r="E232">
        <v>3</v>
      </c>
      <c r="F232">
        <v>0.92430383256375603</v>
      </c>
    </row>
    <row r="233" spans="1:6">
      <c r="A233" s="10" t="str">
        <f t="shared" si="3"/>
        <v>Heart, mediastinum and pleura - C38FemaleNon-Māori</v>
      </c>
      <c r="B233" s="10" t="s">
        <v>308</v>
      </c>
      <c r="C233" t="s">
        <v>0</v>
      </c>
      <c r="D233" t="s">
        <v>50</v>
      </c>
      <c r="E233">
        <v>3</v>
      </c>
      <c r="F233">
        <v>0.13706432107184799</v>
      </c>
    </row>
    <row r="234" spans="1:6">
      <c r="A234" s="10" t="str">
        <f t="shared" si="3"/>
        <v>Heart, mediastinum and pleura - C38MaleAllEth</v>
      </c>
      <c r="B234" s="10" t="s">
        <v>308</v>
      </c>
      <c r="C234" t="s">
        <v>1</v>
      </c>
      <c r="D234" t="s">
        <v>32</v>
      </c>
      <c r="E234">
        <v>7</v>
      </c>
      <c r="F234">
        <v>0.31781067642892902</v>
      </c>
    </row>
    <row r="235" spans="1:6">
      <c r="A235" s="10" t="str">
        <f t="shared" si="3"/>
        <v>Heart, mediastinum and pleura - C38MaleMāori</v>
      </c>
      <c r="B235" s="10" t="s">
        <v>308</v>
      </c>
      <c r="C235" t="s">
        <v>1</v>
      </c>
      <c r="D235" t="s">
        <v>49</v>
      </c>
    </row>
    <row r="236" spans="1:6">
      <c r="A236" s="10" t="str">
        <f t="shared" si="3"/>
        <v>Heart, mediastinum and pleura - C38MaleNon-Māori</v>
      </c>
      <c r="B236" s="10" t="s">
        <v>308</v>
      </c>
      <c r="C236" t="s">
        <v>1</v>
      </c>
      <c r="D236" t="s">
        <v>50</v>
      </c>
      <c r="E236">
        <v>7</v>
      </c>
      <c r="F236">
        <v>0.36921228921779398</v>
      </c>
    </row>
    <row r="237" spans="1:6">
      <c r="A237" s="10" t="str">
        <f t="shared" si="3"/>
        <v>Other respiratory and intrathoracic organs - C39AllSexAllEth</v>
      </c>
      <c r="B237" s="10" t="s">
        <v>309</v>
      </c>
      <c r="C237" t="s">
        <v>4</v>
      </c>
      <c r="D237" t="s">
        <v>32</v>
      </c>
    </row>
    <row r="238" spans="1:6">
      <c r="A238" s="10" t="str">
        <f t="shared" si="3"/>
        <v>Other respiratory and intrathoracic organs - C39AllSexMāori</v>
      </c>
      <c r="B238" s="10" t="s">
        <v>309</v>
      </c>
      <c r="C238" t="s">
        <v>4</v>
      </c>
      <c r="D238" t="s">
        <v>49</v>
      </c>
    </row>
    <row r="239" spans="1:6">
      <c r="A239" s="10" t="str">
        <f t="shared" si="3"/>
        <v>Other respiratory and intrathoracic organs - C39AllSexNon-Māori</v>
      </c>
      <c r="B239" s="10" t="s">
        <v>309</v>
      </c>
      <c r="C239" t="s">
        <v>4</v>
      </c>
      <c r="D239" t="s">
        <v>50</v>
      </c>
    </row>
    <row r="240" spans="1:6">
      <c r="A240" s="10" t="str">
        <f t="shared" si="3"/>
        <v>Other respiratory and intrathoracic organs - C39FemaleAllEth</v>
      </c>
      <c r="B240" s="10" t="s">
        <v>309</v>
      </c>
      <c r="C240" t="s">
        <v>0</v>
      </c>
      <c r="D240" t="s">
        <v>32</v>
      </c>
    </row>
    <row r="241" spans="1:6">
      <c r="A241" s="10" t="str">
        <f t="shared" si="3"/>
        <v>Other respiratory and intrathoracic organs - C39FemaleMāori</v>
      </c>
      <c r="B241" s="10" t="s">
        <v>309</v>
      </c>
      <c r="C241" t="s">
        <v>0</v>
      </c>
      <c r="D241" t="s">
        <v>49</v>
      </c>
    </row>
    <row r="242" spans="1:6">
      <c r="A242" s="10" t="str">
        <f t="shared" si="3"/>
        <v>Other respiratory and intrathoracic organs - C39FemaleNon-Māori</v>
      </c>
      <c r="B242" s="10" t="s">
        <v>309</v>
      </c>
      <c r="C242" t="s">
        <v>0</v>
      </c>
      <c r="D242" t="s">
        <v>50</v>
      </c>
    </row>
    <row r="243" spans="1:6">
      <c r="A243" s="10" t="str">
        <f t="shared" si="3"/>
        <v>Other respiratory and intrathoracic organs - C39MaleAllEth</v>
      </c>
      <c r="B243" s="10" t="s">
        <v>309</v>
      </c>
      <c r="C243" t="s">
        <v>1</v>
      </c>
      <c r="D243" t="s">
        <v>32</v>
      </c>
    </row>
    <row r="244" spans="1:6">
      <c r="A244" s="10" t="str">
        <f t="shared" si="3"/>
        <v>Other respiratory and intrathoracic organs - C39MaleMāori</v>
      </c>
      <c r="B244" s="10" t="s">
        <v>309</v>
      </c>
      <c r="C244" t="s">
        <v>1</v>
      </c>
      <c r="D244" t="s">
        <v>49</v>
      </c>
    </row>
    <row r="245" spans="1:6">
      <c r="A245" s="10" t="str">
        <f t="shared" si="3"/>
        <v>Other respiratory and intrathoracic organs - C39MaleNon-Māori</v>
      </c>
      <c r="B245" s="10" t="s">
        <v>309</v>
      </c>
      <c r="C245" t="s">
        <v>1</v>
      </c>
      <c r="D245" t="s">
        <v>50</v>
      </c>
    </row>
    <row r="246" spans="1:6">
      <c r="A246" s="10" t="str">
        <f t="shared" si="3"/>
        <v>Bone and articular cartilage - C40–C41AllSexAllEth</v>
      </c>
      <c r="B246" s="10" t="s">
        <v>310</v>
      </c>
      <c r="C246" t="s">
        <v>4</v>
      </c>
      <c r="D246" t="s">
        <v>32</v>
      </c>
      <c r="E246">
        <v>51</v>
      </c>
      <c r="F246">
        <v>1.12591517834343</v>
      </c>
    </row>
    <row r="247" spans="1:6">
      <c r="A247" s="10" t="str">
        <f t="shared" si="3"/>
        <v>Bone and articular cartilage - C40–C41AllSexMāori</v>
      </c>
      <c r="B247" s="10" t="s">
        <v>310</v>
      </c>
      <c r="C247" t="s">
        <v>4</v>
      </c>
      <c r="D247" t="s">
        <v>49</v>
      </c>
      <c r="E247">
        <v>9</v>
      </c>
      <c r="F247">
        <v>1.30923349386955</v>
      </c>
    </row>
    <row r="248" spans="1:6">
      <c r="A248" s="10" t="str">
        <f t="shared" si="3"/>
        <v>Bone and articular cartilage - C40–C41AllSexNon-Māori</v>
      </c>
      <c r="B248" s="10" t="s">
        <v>310</v>
      </c>
      <c r="C248" t="s">
        <v>4</v>
      </c>
      <c r="D248" t="s">
        <v>50</v>
      </c>
      <c r="E248">
        <v>42</v>
      </c>
      <c r="F248">
        <v>1.12430402416686</v>
      </c>
    </row>
    <row r="249" spans="1:6">
      <c r="A249" s="10" t="str">
        <f t="shared" si="3"/>
        <v>Bone and articular cartilage - C40–C41FemaleAllEth</v>
      </c>
      <c r="B249" s="10" t="s">
        <v>310</v>
      </c>
      <c r="C249" t="s">
        <v>0</v>
      </c>
      <c r="D249" t="s">
        <v>32</v>
      </c>
      <c r="E249">
        <v>21</v>
      </c>
      <c r="F249">
        <v>0.91889469081823805</v>
      </c>
    </row>
    <row r="250" spans="1:6">
      <c r="A250" s="10" t="str">
        <f t="shared" si="3"/>
        <v>Bone and articular cartilage - C40–C41FemaleMāori</v>
      </c>
      <c r="B250" s="10" t="s">
        <v>310</v>
      </c>
      <c r="C250" t="s">
        <v>0</v>
      </c>
      <c r="D250" t="s">
        <v>49</v>
      </c>
      <c r="E250">
        <v>5</v>
      </c>
      <c r="F250">
        <v>1.4592836976942101</v>
      </c>
    </row>
    <row r="251" spans="1:6">
      <c r="A251" s="10" t="str">
        <f t="shared" si="3"/>
        <v>Bone and articular cartilage - C40–C41FemaleNon-Māori</v>
      </c>
      <c r="B251" s="10" t="s">
        <v>310</v>
      </c>
      <c r="C251" t="s">
        <v>0</v>
      </c>
      <c r="D251" t="s">
        <v>50</v>
      </c>
      <c r="E251">
        <v>16</v>
      </c>
      <c r="F251">
        <v>0.87733319951565503</v>
      </c>
    </row>
    <row r="252" spans="1:6">
      <c r="A252" s="10" t="str">
        <f t="shared" si="3"/>
        <v>Bone and articular cartilage - C40–C41MaleAllEth</v>
      </c>
      <c r="B252" s="10" t="s">
        <v>310</v>
      </c>
      <c r="C252" t="s">
        <v>1</v>
      </c>
      <c r="D252" t="s">
        <v>32</v>
      </c>
      <c r="E252">
        <v>30</v>
      </c>
      <c r="F252">
        <v>1.34299482776181</v>
      </c>
    </row>
    <row r="253" spans="1:6">
      <c r="A253" s="10" t="str">
        <f t="shared" si="3"/>
        <v>Bone and articular cartilage - C40–C41MaleMāori</v>
      </c>
      <c r="B253" s="10" t="s">
        <v>310</v>
      </c>
      <c r="C253" t="s">
        <v>1</v>
      </c>
      <c r="D253" t="s">
        <v>49</v>
      </c>
      <c r="E253">
        <v>4</v>
      </c>
      <c r="F253">
        <v>1.12867944114567</v>
      </c>
    </row>
    <row r="254" spans="1:6">
      <c r="A254" s="10" t="str">
        <f t="shared" si="3"/>
        <v>Bone and articular cartilage - C40–C41MaleNon-Māori</v>
      </c>
      <c r="B254" s="10" t="s">
        <v>310</v>
      </c>
      <c r="C254" t="s">
        <v>1</v>
      </c>
      <c r="D254" t="s">
        <v>50</v>
      </c>
      <c r="E254">
        <v>26</v>
      </c>
      <c r="F254">
        <v>1.3856114090865199</v>
      </c>
    </row>
    <row r="255" spans="1:6">
      <c r="A255" s="10" t="str">
        <f t="shared" si="3"/>
        <v>Melanoma - C43AllSexAllEth</v>
      </c>
      <c r="B255" s="10" t="s">
        <v>311</v>
      </c>
      <c r="C255" t="s">
        <v>4</v>
      </c>
      <c r="D255" t="s">
        <v>32</v>
      </c>
      <c r="E255">
        <v>2366</v>
      </c>
      <c r="F255">
        <v>37.316395712855503</v>
      </c>
    </row>
    <row r="256" spans="1:6">
      <c r="A256" s="10" t="str">
        <f t="shared" si="3"/>
        <v>Melanoma - C43AllSexMāori</v>
      </c>
      <c r="B256" s="10" t="s">
        <v>311</v>
      </c>
      <c r="C256" t="s">
        <v>4</v>
      </c>
      <c r="D256" t="s">
        <v>49</v>
      </c>
      <c r="E256">
        <v>42</v>
      </c>
      <c r="F256">
        <v>7.2990857824315496</v>
      </c>
    </row>
    <row r="257" spans="1:6">
      <c r="A257" s="10" t="str">
        <f t="shared" si="3"/>
        <v>Melanoma - C43AllSexNon-Māori</v>
      </c>
      <c r="B257" s="10" t="s">
        <v>311</v>
      </c>
      <c r="C257" t="s">
        <v>4</v>
      </c>
      <c r="D257" t="s">
        <v>50</v>
      </c>
      <c r="E257">
        <v>2324</v>
      </c>
      <c r="F257">
        <v>40.464668763995903</v>
      </c>
    </row>
    <row r="258" spans="1:6">
      <c r="A258" s="10" t="str">
        <f t="shared" si="3"/>
        <v>Melanoma - C43FemaleAllEth</v>
      </c>
      <c r="B258" s="10" t="s">
        <v>311</v>
      </c>
      <c r="C258" t="s">
        <v>0</v>
      </c>
      <c r="D258" t="s">
        <v>32</v>
      </c>
      <c r="E258">
        <v>1140</v>
      </c>
      <c r="F258">
        <v>35.828829932882897</v>
      </c>
    </row>
    <row r="259" spans="1:6">
      <c r="A259" s="10" t="str">
        <f t="shared" si="3"/>
        <v>Melanoma - C43FemaleMāori</v>
      </c>
      <c r="B259" s="10" t="s">
        <v>311</v>
      </c>
      <c r="C259" t="s">
        <v>0</v>
      </c>
      <c r="D259" t="s">
        <v>49</v>
      </c>
      <c r="E259">
        <v>26</v>
      </c>
      <c r="F259">
        <v>8.4393851202701207</v>
      </c>
    </row>
    <row r="260" spans="1:6">
      <c r="A260" s="10" t="str">
        <f t="shared" ref="A260:A323" si="4">B260&amp;C260&amp;D260</f>
        <v>Melanoma - C43FemaleNon-Māori</v>
      </c>
      <c r="B260" s="10" t="s">
        <v>311</v>
      </c>
      <c r="C260" t="s">
        <v>0</v>
      </c>
      <c r="D260" t="s">
        <v>50</v>
      </c>
      <c r="E260">
        <v>1114</v>
      </c>
      <c r="F260">
        <v>39.043734052086101</v>
      </c>
    </row>
    <row r="261" spans="1:6">
      <c r="A261" s="10" t="str">
        <f t="shared" si="4"/>
        <v>Melanoma - C43MaleAllEth</v>
      </c>
      <c r="B261" s="10" t="s">
        <v>311</v>
      </c>
      <c r="C261" t="s">
        <v>1</v>
      </c>
      <c r="D261" t="s">
        <v>32</v>
      </c>
      <c r="E261">
        <v>1226</v>
      </c>
      <c r="F261">
        <v>39.390021742767999</v>
      </c>
    </row>
    <row r="262" spans="1:6">
      <c r="A262" s="10" t="str">
        <f t="shared" si="4"/>
        <v>Melanoma - C43MaleMāori</v>
      </c>
      <c r="B262" s="10" t="s">
        <v>311</v>
      </c>
      <c r="C262" t="s">
        <v>1</v>
      </c>
      <c r="D262" t="s">
        <v>49</v>
      </c>
      <c r="E262">
        <v>16</v>
      </c>
      <c r="F262">
        <v>6.12287472360702</v>
      </c>
    </row>
    <row r="263" spans="1:6">
      <c r="A263" s="10" t="str">
        <f t="shared" si="4"/>
        <v>Melanoma - C43MaleNon-Māori</v>
      </c>
      <c r="B263" s="10" t="s">
        <v>311</v>
      </c>
      <c r="C263" t="s">
        <v>1</v>
      </c>
      <c r="D263" t="s">
        <v>50</v>
      </c>
      <c r="E263">
        <v>1210</v>
      </c>
      <c r="F263">
        <v>42.492415098267003</v>
      </c>
    </row>
    <row r="264" spans="1:6">
      <c r="A264" s="10" t="str">
        <f t="shared" si="4"/>
        <v>Non-melanoma - C44AllSexAllEth</v>
      </c>
      <c r="B264" s="10" t="s">
        <v>355</v>
      </c>
      <c r="C264" t="s">
        <v>4</v>
      </c>
      <c r="D264" t="s">
        <v>32</v>
      </c>
      <c r="E264">
        <v>164</v>
      </c>
      <c r="F264">
        <v>2.1330813189222</v>
      </c>
    </row>
    <row r="265" spans="1:6">
      <c r="A265" s="10" t="str">
        <f t="shared" si="4"/>
        <v>Non-melanoma - C44AllSexMāori</v>
      </c>
      <c r="B265" s="10" t="s">
        <v>355</v>
      </c>
      <c r="C265" t="s">
        <v>4</v>
      </c>
      <c r="D265" t="s">
        <v>49</v>
      </c>
      <c r="E265">
        <v>3</v>
      </c>
      <c r="F265">
        <v>0.59195969708916396</v>
      </c>
    </row>
    <row r="266" spans="1:6">
      <c r="A266" s="10" t="str">
        <f t="shared" si="4"/>
        <v>Non-melanoma - C44AllSexNon-Māori</v>
      </c>
      <c r="B266" s="10" t="s">
        <v>355</v>
      </c>
      <c r="C266" t="s">
        <v>4</v>
      </c>
      <c r="D266" t="s">
        <v>50</v>
      </c>
      <c r="E266">
        <v>161</v>
      </c>
      <c r="F266">
        <v>2.2494609454574199</v>
      </c>
    </row>
    <row r="267" spans="1:6">
      <c r="A267" s="10" t="str">
        <f t="shared" si="4"/>
        <v>Non-melanoma - C44FemaleAllEth</v>
      </c>
      <c r="B267" s="10" t="s">
        <v>355</v>
      </c>
      <c r="C267" t="s">
        <v>0</v>
      </c>
      <c r="D267" t="s">
        <v>32</v>
      </c>
      <c r="E267">
        <v>58</v>
      </c>
      <c r="F267">
        <v>1.47292375427698</v>
      </c>
    </row>
    <row r="268" spans="1:6">
      <c r="A268" s="10" t="str">
        <f t="shared" si="4"/>
        <v>Non-melanoma - C44FemaleMāori</v>
      </c>
      <c r="B268" s="10" t="s">
        <v>355</v>
      </c>
      <c r="C268" t="s">
        <v>0</v>
      </c>
      <c r="D268" t="s">
        <v>49</v>
      </c>
      <c r="E268">
        <v>2</v>
      </c>
      <c r="F268">
        <v>0.70743556370969096</v>
      </c>
    </row>
    <row r="269" spans="1:6">
      <c r="A269" s="10" t="str">
        <f t="shared" si="4"/>
        <v>Non-melanoma - C44FemaleNon-Māori</v>
      </c>
      <c r="B269" s="10" t="s">
        <v>355</v>
      </c>
      <c r="C269" t="s">
        <v>0</v>
      </c>
      <c r="D269" t="s">
        <v>50</v>
      </c>
      <c r="E269">
        <v>56</v>
      </c>
      <c r="F269">
        <v>1.5479830163678601</v>
      </c>
    </row>
    <row r="270" spans="1:6">
      <c r="A270" s="10" t="str">
        <f t="shared" si="4"/>
        <v>Non-melanoma - C44MaleAllEth</v>
      </c>
      <c r="B270" s="10" t="s">
        <v>355</v>
      </c>
      <c r="C270" t="s">
        <v>1</v>
      </c>
      <c r="D270" t="s">
        <v>32</v>
      </c>
      <c r="E270">
        <v>106</v>
      </c>
      <c r="F270">
        <v>2.9958275805285601</v>
      </c>
    </row>
    <row r="271" spans="1:6">
      <c r="A271" s="10" t="str">
        <f t="shared" si="4"/>
        <v>Non-melanoma - C44MaleMāori</v>
      </c>
      <c r="B271" s="10" t="s">
        <v>355</v>
      </c>
      <c r="C271" t="s">
        <v>1</v>
      </c>
      <c r="D271" t="s">
        <v>49</v>
      </c>
      <c r="E271">
        <v>1</v>
      </c>
      <c r="F271">
        <v>0.46121645093945701</v>
      </c>
    </row>
    <row r="272" spans="1:6">
      <c r="A272" s="10" t="str">
        <f t="shared" si="4"/>
        <v>Non-melanoma - C44MaleNon-Māori</v>
      </c>
      <c r="B272" s="10" t="s">
        <v>355</v>
      </c>
      <c r="C272" t="s">
        <v>1</v>
      </c>
      <c r="D272" t="s">
        <v>50</v>
      </c>
      <c r="E272">
        <v>105</v>
      </c>
      <c r="F272">
        <v>3.1551464190709102</v>
      </c>
    </row>
    <row r="273" spans="1:6">
      <c r="A273" s="10" t="str">
        <f t="shared" si="4"/>
        <v>Mesothelioma - C45AllSexAllEth</v>
      </c>
      <c r="B273" s="10" t="s">
        <v>312</v>
      </c>
      <c r="C273" t="s">
        <v>4</v>
      </c>
      <c r="D273" t="s">
        <v>32</v>
      </c>
      <c r="E273">
        <v>108</v>
      </c>
      <c r="F273">
        <v>1.5027255233569401</v>
      </c>
    </row>
    <row r="274" spans="1:6">
      <c r="A274" s="10" t="str">
        <f t="shared" si="4"/>
        <v>Mesothelioma - C45AllSexMāori</v>
      </c>
      <c r="B274" s="10" t="s">
        <v>312</v>
      </c>
      <c r="C274" t="s">
        <v>4</v>
      </c>
      <c r="D274" t="s">
        <v>49</v>
      </c>
      <c r="E274">
        <v>3</v>
      </c>
      <c r="F274">
        <v>0.53594299055046601</v>
      </c>
    </row>
    <row r="275" spans="1:6">
      <c r="A275" s="10" t="str">
        <f t="shared" si="4"/>
        <v>Mesothelioma - C45AllSexNon-Māori</v>
      </c>
      <c r="B275" s="10" t="s">
        <v>312</v>
      </c>
      <c r="C275" t="s">
        <v>4</v>
      </c>
      <c r="D275" t="s">
        <v>50</v>
      </c>
      <c r="E275">
        <v>105</v>
      </c>
      <c r="F275">
        <v>1.56970385584088</v>
      </c>
    </row>
    <row r="276" spans="1:6">
      <c r="A276" s="10" t="str">
        <f t="shared" si="4"/>
        <v>Mesothelioma - C45FemaleAllEth</v>
      </c>
      <c r="B276" s="10" t="s">
        <v>312</v>
      </c>
      <c r="C276" t="s">
        <v>0</v>
      </c>
      <c r="D276" t="s">
        <v>32</v>
      </c>
      <c r="E276">
        <v>26</v>
      </c>
      <c r="F276">
        <v>0.73397285203130602</v>
      </c>
    </row>
    <row r="277" spans="1:6">
      <c r="A277" s="10" t="str">
        <f t="shared" si="4"/>
        <v>Mesothelioma - C45FemaleMāori</v>
      </c>
      <c r="B277" s="10" t="s">
        <v>312</v>
      </c>
      <c r="C277" t="s">
        <v>0</v>
      </c>
      <c r="D277" t="s">
        <v>49</v>
      </c>
      <c r="E277">
        <v>2</v>
      </c>
      <c r="F277">
        <v>0.64162316216386395</v>
      </c>
    </row>
    <row r="278" spans="1:6">
      <c r="A278" s="10" t="str">
        <f t="shared" si="4"/>
        <v>Mesothelioma - C45FemaleNon-Māori</v>
      </c>
      <c r="B278" s="10" t="s">
        <v>312</v>
      </c>
      <c r="C278" t="s">
        <v>0</v>
      </c>
      <c r="D278" t="s">
        <v>50</v>
      </c>
      <c r="E278">
        <v>24</v>
      </c>
      <c r="F278">
        <v>0.73571378524113196</v>
      </c>
    </row>
    <row r="279" spans="1:6">
      <c r="A279" s="10" t="str">
        <f t="shared" si="4"/>
        <v>Mesothelioma - C45MaleAllEth</v>
      </c>
      <c r="B279" s="10" t="s">
        <v>312</v>
      </c>
      <c r="C279" t="s">
        <v>1</v>
      </c>
      <c r="D279" t="s">
        <v>32</v>
      </c>
      <c r="E279">
        <v>82</v>
      </c>
      <c r="F279">
        <v>2.4098691002655301</v>
      </c>
    </row>
    <row r="280" spans="1:6">
      <c r="A280" s="10" t="str">
        <f t="shared" si="4"/>
        <v>Mesothelioma - C45MaleMāori</v>
      </c>
      <c r="B280" s="10" t="s">
        <v>312</v>
      </c>
      <c r="C280" t="s">
        <v>1</v>
      </c>
      <c r="D280" t="s">
        <v>49</v>
      </c>
      <c r="E280">
        <v>1</v>
      </c>
      <c r="F280">
        <v>0.415002019635344</v>
      </c>
    </row>
    <row r="281" spans="1:6">
      <c r="A281" s="10" t="str">
        <f t="shared" si="4"/>
        <v>Mesothelioma - C45MaleNon-Māori</v>
      </c>
      <c r="B281" s="10" t="s">
        <v>312</v>
      </c>
      <c r="C281" t="s">
        <v>1</v>
      </c>
      <c r="D281" t="s">
        <v>50</v>
      </c>
      <c r="E281">
        <v>81</v>
      </c>
      <c r="F281">
        <v>2.54393368498339</v>
      </c>
    </row>
    <row r="282" spans="1:6">
      <c r="A282" s="10" t="str">
        <f t="shared" si="4"/>
        <v>Kaposi sarcoma - C46AllSexAllEth</v>
      </c>
      <c r="B282" s="10" t="s">
        <v>313</v>
      </c>
      <c r="C282" t="s">
        <v>4</v>
      </c>
      <c r="D282" t="s">
        <v>32</v>
      </c>
      <c r="E282">
        <v>6</v>
      </c>
      <c r="F282">
        <v>0.111403597430404</v>
      </c>
    </row>
    <row r="283" spans="1:6">
      <c r="A283" s="10" t="str">
        <f t="shared" si="4"/>
        <v>Kaposi sarcoma - C46AllSexMāori</v>
      </c>
      <c r="B283" s="10" t="s">
        <v>313</v>
      </c>
      <c r="C283" t="s">
        <v>4</v>
      </c>
      <c r="D283" t="s">
        <v>49</v>
      </c>
    </row>
    <row r="284" spans="1:6">
      <c r="A284" s="10" t="str">
        <f t="shared" si="4"/>
        <v>Kaposi sarcoma - C46AllSexNon-Māori</v>
      </c>
      <c r="B284" s="10" t="s">
        <v>313</v>
      </c>
      <c r="C284" t="s">
        <v>4</v>
      </c>
      <c r="D284" t="s">
        <v>50</v>
      </c>
      <c r="E284">
        <v>6</v>
      </c>
      <c r="F284">
        <v>0.12652607778387001</v>
      </c>
    </row>
    <row r="285" spans="1:6">
      <c r="A285" s="10" t="str">
        <f t="shared" si="4"/>
        <v>Kaposi sarcoma - C46FemaleAllEth</v>
      </c>
      <c r="B285" s="10" t="s">
        <v>313</v>
      </c>
      <c r="C285" t="s">
        <v>0</v>
      </c>
      <c r="D285" t="s">
        <v>32</v>
      </c>
    </row>
    <row r="286" spans="1:6">
      <c r="A286" s="10" t="str">
        <f t="shared" si="4"/>
        <v>Kaposi sarcoma - C46FemaleMāori</v>
      </c>
      <c r="B286" s="10" t="s">
        <v>313</v>
      </c>
      <c r="C286" t="s">
        <v>0</v>
      </c>
      <c r="D286" t="s">
        <v>49</v>
      </c>
    </row>
    <row r="287" spans="1:6">
      <c r="A287" s="10" t="str">
        <f t="shared" si="4"/>
        <v>Kaposi sarcoma - C46FemaleNon-Māori</v>
      </c>
      <c r="B287" s="10" t="s">
        <v>313</v>
      </c>
      <c r="C287" t="s">
        <v>0</v>
      </c>
      <c r="D287" t="s">
        <v>50</v>
      </c>
    </row>
    <row r="288" spans="1:6">
      <c r="A288" s="10" t="str">
        <f t="shared" si="4"/>
        <v>Kaposi sarcoma - C46MaleAllEth</v>
      </c>
      <c r="B288" s="10" t="s">
        <v>313</v>
      </c>
      <c r="C288" t="s">
        <v>1</v>
      </c>
      <c r="D288" t="s">
        <v>32</v>
      </c>
      <c r="E288">
        <v>6</v>
      </c>
      <c r="F288">
        <v>0.232439615316859</v>
      </c>
    </row>
    <row r="289" spans="1:6">
      <c r="A289" s="10" t="str">
        <f t="shared" si="4"/>
        <v>Kaposi sarcoma - C46MaleMāori</v>
      </c>
      <c r="B289" s="10" t="s">
        <v>313</v>
      </c>
      <c r="C289" t="s">
        <v>1</v>
      </c>
      <c r="D289" t="s">
        <v>49</v>
      </c>
    </row>
    <row r="290" spans="1:6">
      <c r="A290" s="10" t="str">
        <f t="shared" si="4"/>
        <v>Kaposi sarcoma - C46MaleNon-Māori</v>
      </c>
      <c r="B290" s="10" t="s">
        <v>313</v>
      </c>
      <c r="C290" t="s">
        <v>1</v>
      </c>
      <c r="D290" t="s">
        <v>50</v>
      </c>
      <c r="E290">
        <v>6</v>
      </c>
      <c r="F290">
        <v>0.26319768642624802</v>
      </c>
    </row>
    <row r="291" spans="1:6">
      <c r="A291" s="10" t="str">
        <f t="shared" si="4"/>
        <v>Peripheral nerves and autonomic nervous system - C47AllSexAllEth</v>
      </c>
      <c r="B291" s="10" t="s">
        <v>314</v>
      </c>
      <c r="C291" t="s">
        <v>4</v>
      </c>
      <c r="D291" t="s">
        <v>32</v>
      </c>
      <c r="E291">
        <v>9</v>
      </c>
      <c r="F291">
        <v>0.21568205853905101</v>
      </c>
    </row>
    <row r="292" spans="1:6">
      <c r="A292" s="10" t="str">
        <f t="shared" si="4"/>
        <v>Peripheral nerves and autonomic nervous system - C47AllSexMāori</v>
      </c>
      <c r="B292" s="10" t="s">
        <v>314</v>
      </c>
      <c r="C292" t="s">
        <v>4</v>
      </c>
      <c r="D292" t="s">
        <v>49</v>
      </c>
    </row>
    <row r="293" spans="1:6">
      <c r="A293" s="10" t="str">
        <f t="shared" si="4"/>
        <v>Peripheral nerves and autonomic nervous system - C47AllSexNon-Māori</v>
      </c>
      <c r="B293" s="10" t="s">
        <v>314</v>
      </c>
      <c r="C293" t="s">
        <v>4</v>
      </c>
      <c r="D293" t="s">
        <v>50</v>
      </c>
      <c r="E293">
        <v>9</v>
      </c>
      <c r="F293">
        <v>0.27364483446552301</v>
      </c>
    </row>
    <row r="294" spans="1:6">
      <c r="A294" s="10" t="str">
        <f t="shared" si="4"/>
        <v>Peripheral nerves and autonomic nervous system - C47FemaleAllEth</v>
      </c>
      <c r="B294" s="10" t="s">
        <v>314</v>
      </c>
      <c r="C294" t="s">
        <v>0</v>
      </c>
      <c r="D294" t="s">
        <v>32</v>
      </c>
      <c r="E294">
        <v>5</v>
      </c>
      <c r="F294">
        <v>0.25458865510558198</v>
      </c>
    </row>
    <row r="295" spans="1:6">
      <c r="A295" s="10" t="str">
        <f t="shared" si="4"/>
        <v>Peripheral nerves and autonomic nervous system - C47FemaleMāori</v>
      </c>
      <c r="B295" s="10" t="s">
        <v>314</v>
      </c>
      <c r="C295" t="s">
        <v>0</v>
      </c>
      <c r="D295" t="s">
        <v>49</v>
      </c>
    </row>
    <row r="296" spans="1:6">
      <c r="A296" s="10" t="str">
        <f t="shared" si="4"/>
        <v>Peripheral nerves and autonomic nervous system - C47FemaleNon-Māori</v>
      </c>
      <c r="B296" s="10" t="s">
        <v>314</v>
      </c>
      <c r="C296" t="s">
        <v>0</v>
      </c>
      <c r="D296" t="s">
        <v>50</v>
      </c>
      <c r="E296">
        <v>5</v>
      </c>
      <c r="F296">
        <v>0.32404893763860099</v>
      </c>
    </row>
    <row r="297" spans="1:6">
      <c r="A297" s="10" t="str">
        <f t="shared" si="4"/>
        <v>Peripheral nerves and autonomic nervous system - C47MaleAllEth</v>
      </c>
      <c r="B297" s="10" t="s">
        <v>314</v>
      </c>
      <c r="C297" t="s">
        <v>1</v>
      </c>
      <c r="D297" t="s">
        <v>32</v>
      </c>
      <c r="E297">
        <v>4</v>
      </c>
      <c r="F297">
        <v>0.17668358645078799</v>
      </c>
    </row>
    <row r="298" spans="1:6">
      <c r="A298" s="10" t="str">
        <f t="shared" si="4"/>
        <v>Peripheral nerves and autonomic nervous system - C47MaleMāori</v>
      </c>
      <c r="B298" s="10" t="s">
        <v>314</v>
      </c>
      <c r="C298" t="s">
        <v>1</v>
      </c>
      <c r="D298" t="s">
        <v>49</v>
      </c>
    </row>
    <row r="299" spans="1:6">
      <c r="A299" s="10" t="str">
        <f t="shared" si="4"/>
        <v>Peripheral nerves and autonomic nervous system - C47MaleNon-Māori</v>
      </c>
      <c r="B299" s="10" t="s">
        <v>314</v>
      </c>
      <c r="C299" t="s">
        <v>1</v>
      </c>
      <c r="D299" t="s">
        <v>50</v>
      </c>
      <c r="E299">
        <v>4</v>
      </c>
      <c r="F299">
        <v>0.22366577445484701</v>
      </c>
    </row>
    <row r="300" spans="1:6">
      <c r="A300" s="10" t="str">
        <f t="shared" si="4"/>
        <v>Peritoneum - C48AllSexAllEth</v>
      </c>
      <c r="B300" s="10" t="s">
        <v>315</v>
      </c>
      <c r="C300" t="s">
        <v>4</v>
      </c>
      <c r="D300" t="s">
        <v>32</v>
      </c>
      <c r="E300">
        <v>30</v>
      </c>
      <c r="F300">
        <v>0.50562839032727602</v>
      </c>
    </row>
    <row r="301" spans="1:6">
      <c r="A301" s="10" t="str">
        <f t="shared" si="4"/>
        <v>Peritoneum - C48AllSexMāori</v>
      </c>
      <c r="B301" s="10" t="s">
        <v>315</v>
      </c>
      <c r="C301" t="s">
        <v>4</v>
      </c>
      <c r="D301" t="s">
        <v>49</v>
      </c>
      <c r="E301">
        <v>6</v>
      </c>
      <c r="F301">
        <v>1.10849408974252</v>
      </c>
    </row>
    <row r="302" spans="1:6">
      <c r="A302" s="10" t="str">
        <f t="shared" si="4"/>
        <v>Peritoneum - C48AllSexNon-Māori</v>
      </c>
      <c r="B302" s="10" t="s">
        <v>315</v>
      </c>
      <c r="C302" t="s">
        <v>4</v>
      </c>
      <c r="D302" t="s">
        <v>50</v>
      </c>
      <c r="E302">
        <v>24</v>
      </c>
      <c r="F302">
        <v>0.45265576598449198</v>
      </c>
    </row>
    <row r="303" spans="1:6">
      <c r="A303" s="10" t="str">
        <f t="shared" si="4"/>
        <v>Peritoneum - C48FemaleAllEth</v>
      </c>
      <c r="B303" s="10" t="s">
        <v>315</v>
      </c>
      <c r="C303" t="s">
        <v>0</v>
      </c>
      <c r="D303" t="s">
        <v>32</v>
      </c>
      <c r="E303">
        <v>19</v>
      </c>
      <c r="F303">
        <v>0.58870300674269105</v>
      </c>
    </row>
    <row r="304" spans="1:6">
      <c r="A304" s="10" t="str">
        <f t="shared" si="4"/>
        <v>Peritoneum - C48FemaleMāori</v>
      </c>
      <c r="B304" s="10" t="s">
        <v>315</v>
      </c>
      <c r="C304" t="s">
        <v>0</v>
      </c>
      <c r="D304" t="s">
        <v>49</v>
      </c>
      <c r="E304">
        <v>2</v>
      </c>
      <c r="F304">
        <v>0.81521284132841298</v>
      </c>
    </row>
    <row r="305" spans="1:6">
      <c r="A305" s="10" t="str">
        <f t="shared" si="4"/>
        <v>Peritoneum - C48FemaleNon-Māori</v>
      </c>
      <c r="B305" s="10" t="s">
        <v>315</v>
      </c>
      <c r="C305" t="s">
        <v>0</v>
      </c>
      <c r="D305" t="s">
        <v>50</v>
      </c>
      <c r="E305">
        <v>17</v>
      </c>
      <c r="F305">
        <v>0.592853668885716</v>
      </c>
    </row>
    <row r="306" spans="1:6">
      <c r="A306" s="10" t="str">
        <f t="shared" si="4"/>
        <v>Peritoneum - C48MaleAllEth</v>
      </c>
      <c r="B306" s="10" t="s">
        <v>315</v>
      </c>
      <c r="C306" t="s">
        <v>1</v>
      </c>
      <c r="D306" t="s">
        <v>32</v>
      </c>
      <c r="E306">
        <v>11</v>
      </c>
      <c r="F306">
        <v>0.412180830693262</v>
      </c>
    </row>
    <row r="307" spans="1:6">
      <c r="A307" s="10" t="str">
        <f t="shared" si="4"/>
        <v>Peritoneum - C48MaleMāori</v>
      </c>
      <c r="B307" s="10" t="s">
        <v>315</v>
      </c>
      <c r="C307" t="s">
        <v>1</v>
      </c>
      <c r="D307" t="s">
        <v>49</v>
      </c>
      <c r="E307">
        <v>4</v>
      </c>
      <c r="F307">
        <v>1.44376904756672</v>
      </c>
    </row>
    <row r="308" spans="1:6">
      <c r="A308" s="10" t="str">
        <f t="shared" si="4"/>
        <v>Peritoneum - C48MaleNon-Māori</v>
      </c>
      <c r="B308" s="10" t="s">
        <v>315</v>
      </c>
      <c r="C308" t="s">
        <v>1</v>
      </c>
      <c r="D308" t="s">
        <v>50</v>
      </c>
      <c r="E308">
        <v>7</v>
      </c>
      <c r="F308">
        <v>0.29942627305513198</v>
      </c>
    </row>
    <row r="309" spans="1:6">
      <c r="A309" s="10" t="str">
        <f t="shared" si="4"/>
        <v>Connective tissue - C49AllSexAllEth</v>
      </c>
      <c r="B309" s="10" t="s">
        <v>316</v>
      </c>
      <c r="C309" t="s">
        <v>4</v>
      </c>
      <c r="D309" t="s">
        <v>32</v>
      </c>
      <c r="E309">
        <v>105</v>
      </c>
      <c r="F309">
        <v>1.79732656796651</v>
      </c>
    </row>
    <row r="310" spans="1:6">
      <c r="A310" s="10" t="str">
        <f t="shared" si="4"/>
        <v>Connective tissue - C49AllSexMāori</v>
      </c>
      <c r="B310" s="10" t="s">
        <v>316</v>
      </c>
      <c r="C310" t="s">
        <v>4</v>
      </c>
      <c r="D310" t="s">
        <v>49</v>
      </c>
      <c r="E310">
        <v>8</v>
      </c>
      <c r="F310">
        <v>1.4673997459135499</v>
      </c>
    </row>
    <row r="311" spans="1:6">
      <c r="A311" s="10" t="str">
        <f t="shared" si="4"/>
        <v>Connective tissue - C49AllSexNon-Māori</v>
      </c>
      <c r="B311" s="10" t="s">
        <v>316</v>
      </c>
      <c r="C311" t="s">
        <v>4</v>
      </c>
      <c r="D311" t="s">
        <v>50</v>
      </c>
      <c r="E311">
        <v>97</v>
      </c>
      <c r="F311">
        <v>1.89091546113898</v>
      </c>
    </row>
    <row r="312" spans="1:6">
      <c r="A312" s="10" t="str">
        <f t="shared" si="4"/>
        <v>Connective tissue - C49FemaleAllEth</v>
      </c>
      <c r="B312" s="10" t="s">
        <v>316</v>
      </c>
      <c r="C312" t="s">
        <v>0</v>
      </c>
      <c r="D312" t="s">
        <v>32</v>
      </c>
      <c r="E312">
        <v>45</v>
      </c>
      <c r="F312">
        <v>1.59669678031476</v>
      </c>
    </row>
    <row r="313" spans="1:6">
      <c r="A313" s="10" t="str">
        <f t="shared" si="4"/>
        <v>Connective tissue - C49FemaleMāori</v>
      </c>
      <c r="B313" s="10" t="s">
        <v>316</v>
      </c>
      <c r="C313" t="s">
        <v>0</v>
      </c>
      <c r="D313" t="s">
        <v>49</v>
      </c>
      <c r="E313">
        <v>6</v>
      </c>
      <c r="F313">
        <v>2.1036365774995698</v>
      </c>
    </row>
    <row r="314" spans="1:6">
      <c r="A314" s="10" t="str">
        <f t="shared" si="4"/>
        <v>Connective tissue - C49FemaleNon-Māori</v>
      </c>
      <c r="B314" s="10" t="s">
        <v>316</v>
      </c>
      <c r="C314" t="s">
        <v>0</v>
      </c>
      <c r="D314" t="s">
        <v>50</v>
      </c>
      <c r="E314">
        <v>39</v>
      </c>
      <c r="F314">
        <v>1.60456983474461</v>
      </c>
    </row>
    <row r="315" spans="1:6">
      <c r="A315" s="10" t="str">
        <f t="shared" si="4"/>
        <v>Connective tissue - C49MaleAllEth</v>
      </c>
      <c r="B315" s="10" t="s">
        <v>316</v>
      </c>
      <c r="C315" t="s">
        <v>1</v>
      </c>
      <c r="D315" t="s">
        <v>32</v>
      </c>
      <c r="E315">
        <v>60</v>
      </c>
      <c r="F315">
        <v>2.0569670401589901</v>
      </c>
    </row>
    <row r="316" spans="1:6">
      <c r="A316" s="10" t="str">
        <f t="shared" si="4"/>
        <v>Connective tissue - C49MaleMāori</v>
      </c>
      <c r="B316" s="10" t="s">
        <v>316</v>
      </c>
      <c r="C316" t="s">
        <v>1</v>
      </c>
      <c r="D316" t="s">
        <v>49</v>
      </c>
      <c r="E316">
        <v>2</v>
      </c>
      <c r="F316">
        <v>0.66872112850636001</v>
      </c>
    </row>
    <row r="317" spans="1:6">
      <c r="A317" s="10" t="str">
        <f t="shared" si="4"/>
        <v>Connective tissue - C49MaleNon-Māori</v>
      </c>
      <c r="B317" s="10" t="s">
        <v>316</v>
      </c>
      <c r="C317" t="s">
        <v>1</v>
      </c>
      <c r="D317" t="s">
        <v>50</v>
      </c>
      <c r="E317">
        <v>58</v>
      </c>
      <c r="F317">
        <v>2.23803855672876</v>
      </c>
    </row>
    <row r="318" spans="1:6">
      <c r="A318" s="10" t="str">
        <f t="shared" si="4"/>
        <v>Breast - C50AllSexAllEth</v>
      </c>
      <c r="B318" s="10" t="s">
        <v>317</v>
      </c>
      <c r="C318" t="s">
        <v>4</v>
      </c>
      <c r="D318" t="s">
        <v>32</v>
      </c>
      <c r="E318">
        <v>3046</v>
      </c>
      <c r="F318">
        <v>49.6501474468906</v>
      </c>
    </row>
    <row r="319" spans="1:6">
      <c r="A319" s="10" t="str">
        <f t="shared" si="4"/>
        <v>Breast - C50AllSexMāori</v>
      </c>
      <c r="B319" s="10" t="s">
        <v>317</v>
      </c>
      <c r="C319" t="s">
        <v>4</v>
      </c>
      <c r="D319" t="s">
        <v>49</v>
      </c>
      <c r="E319">
        <v>382</v>
      </c>
      <c r="F319">
        <v>67.707699761657494</v>
      </c>
    </row>
    <row r="320" spans="1:6">
      <c r="A320" s="10" t="str">
        <f t="shared" si="4"/>
        <v>Breast - C50AllSexNon-Māori</v>
      </c>
      <c r="B320" s="10" t="s">
        <v>317</v>
      </c>
      <c r="C320" t="s">
        <v>4</v>
      </c>
      <c r="D320" t="s">
        <v>50</v>
      </c>
      <c r="E320">
        <v>2664</v>
      </c>
      <c r="F320">
        <v>47.945507315751499</v>
      </c>
    </row>
    <row r="321" spans="1:6">
      <c r="A321" s="10" t="str">
        <f t="shared" si="4"/>
        <v>Breast - C50FemaleAllEth</v>
      </c>
      <c r="B321" s="10" t="s">
        <v>317</v>
      </c>
      <c r="C321" t="s">
        <v>0</v>
      </c>
      <c r="D321" t="s">
        <v>32</v>
      </c>
      <c r="E321">
        <v>3020</v>
      </c>
      <c r="F321">
        <v>94.405175951292193</v>
      </c>
    </row>
    <row r="322" spans="1:6">
      <c r="A322" s="10" t="str">
        <f t="shared" si="4"/>
        <v>Breast - C50FemaleMāori</v>
      </c>
      <c r="B322" s="10" t="s">
        <v>317</v>
      </c>
      <c r="C322" t="s">
        <v>0</v>
      </c>
      <c r="D322" t="s">
        <v>49</v>
      </c>
      <c r="E322">
        <v>381</v>
      </c>
      <c r="F322">
        <v>125.39642011842599</v>
      </c>
    </row>
    <row r="323" spans="1:6">
      <c r="A323" s="10" t="str">
        <f t="shared" si="4"/>
        <v>Breast - C50FemaleNon-Māori</v>
      </c>
      <c r="B323" s="10" t="s">
        <v>317</v>
      </c>
      <c r="C323" t="s">
        <v>0</v>
      </c>
      <c r="D323" t="s">
        <v>50</v>
      </c>
      <c r="E323">
        <v>2639</v>
      </c>
      <c r="F323">
        <v>91.382036641031803</v>
      </c>
    </row>
    <row r="324" spans="1:6">
      <c r="A324" s="10" t="str">
        <f t="shared" ref="A324:A387" si="5">B324&amp;C324&amp;D324</f>
        <v>Breast - C50MaleAllEth</v>
      </c>
      <c r="B324" s="10" t="s">
        <v>317</v>
      </c>
      <c r="C324" t="s">
        <v>1</v>
      </c>
      <c r="D324" t="s">
        <v>32</v>
      </c>
      <c r="E324">
        <v>26</v>
      </c>
      <c r="F324">
        <v>0.80492782559937404</v>
      </c>
    </row>
    <row r="325" spans="1:6">
      <c r="A325" s="10" t="str">
        <f t="shared" si="5"/>
        <v>Breast - C50MaleMāori</v>
      </c>
      <c r="B325" s="10" t="s">
        <v>317</v>
      </c>
      <c r="C325" t="s">
        <v>1</v>
      </c>
      <c r="D325" t="s">
        <v>49</v>
      </c>
      <c r="E325">
        <v>1</v>
      </c>
      <c r="F325">
        <v>0.415002019635344</v>
      </c>
    </row>
    <row r="326" spans="1:6">
      <c r="A326" s="10" t="str">
        <f t="shared" si="5"/>
        <v>Breast - C50MaleNon-Māori</v>
      </c>
      <c r="B326" s="10" t="s">
        <v>317</v>
      </c>
      <c r="C326" t="s">
        <v>1</v>
      </c>
      <c r="D326" t="s">
        <v>50</v>
      </c>
      <c r="E326">
        <v>25</v>
      </c>
      <c r="F326">
        <v>0.84189936684376199</v>
      </c>
    </row>
    <row r="327" spans="1:6">
      <c r="A327" s="10" t="str">
        <f t="shared" si="5"/>
        <v>Vulva - C51AllSexAllEth</v>
      </c>
      <c r="B327" s="10" t="s">
        <v>318</v>
      </c>
      <c r="C327" t="s">
        <v>4</v>
      </c>
      <c r="D327" t="s">
        <v>32</v>
      </c>
      <c r="E327" t="s">
        <v>271</v>
      </c>
      <c r="F327">
        <v>0.77575171269438203</v>
      </c>
    </row>
    <row r="328" spans="1:6">
      <c r="A328" s="10" t="str">
        <f t="shared" si="5"/>
        <v>Vulva - C51AllSexMāori</v>
      </c>
      <c r="B328" s="10" t="s">
        <v>318</v>
      </c>
      <c r="C328" t="s">
        <v>4</v>
      </c>
      <c r="D328" t="s">
        <v>49</v>
      </c>
      <c r="E328" s="10" t="s">
        <v>271</v>
      </c>
      <c r="F328">
        <v>1.26308803999241</v>
      </c>
    </row>
    <row r="329" spans="1:6">
      <c r="A329" s="10" t="str">
        <f t="shared" si="5"/>
        <v>Vulva - C51AllSexNon-Māori</v>
      </c>
      <c r="B329" s="10" t="s">
        <v>318</v>
      </c>
      <c r="C329" t="s">
        <v>4</v>
      </c>
      <c r="D329" t="s">
        <v>50</v>
      </c>
      <c r="E329" s="10" t="s">
        <v>271</v>
      </c>
      <c r="F329">
        <v>0.72488643563128796</v>
      </c>
    </row>
    <row r="330" spans="1:6">
      <c r="A330" s="10" t="str">
        <f t="shared" si="5"/>
        <v>Vulva - C51FemaleAllEth</v>
      </c>
      <c r="B330" s="10" t="s">
        <v>318</v>
      </c>
      <c r="C330" t="s">
        <v>0</v>
      </c>
      <c r="D330" t="s">
        <v>32</v>
      </c>
      <c r="E330">
        <v>56</v>
      </c>
      <c r="F330">
        <v>1.4568742072962999</v>
      </c>
    </row>
    <row r="331" spans="1:6">
      <c r="A331" s="10" t="str">
        <f t="shared" si="5"/>
        <v>Vulva - C51FemaleMāori</v>
      </c>
      <c r="B331" s="10" t="s">
        <v>318</v>
      </c>
      <c r="C331" t="s">
        <v>0</v>
      </c>
      <c r="D331" t="s">
        <v>49</v>
      </c>
      <c r="E331">
        <v>7</v>
      </c>
      <c r="F331">
        <v>2.3285252827492799</v>
      </c>
    </row>
    <row r="332" spans="1:6">
      <c r="A332" s="10" t="str">
        <f t="shared" si="5"/>
        <v>Vulva - C51FemaleNon-Māori</v>
      </c>
      <c r="B332" s="10" t="s">
        <v>318</v>
      </c>
      <c r="C332" t="s">
        <v>0</v>
      </c>
      <c r="D332" t="s">
        <v>50</v>
      </c>
      <c r="E332">
        <v>49</v>
      </c>
      <c r="F332">
        <v>1.36197191118098</v>
      </c>
    </row>
    <row r="333" spans="1:6">
      <c r="A333" s="10" t="str">
        <f t="shared" si="5"/>
        <v>Vulva - C51MaleAllEth</v>
      </c>
      <c r="B333" s="10" t="s">
        <v>318</v>
      </c>
      <c r="C333" t="s">
        <v>1</v>
      </c>
      <c r="D333" t="s">
        <v>32</v>
      </c>
      <c r="E333" s="10" t="s">
        <v>271</v>
      </c>
    </row>
    <row r="334" spans="1:6">
      <c r="A334" s="10" t="str">
        <f t="shared" si="5"/>
        <v>Vulva - C51MaleMāori</v>
      </c>
      <c r="B334" s="10" t="s">
        <v>318</v>
      </c>
      <c r="C334" t="s">
        <v>1</v>
      </c>
      <c r="D334" t="s">
        <v>49</v>
      </c>
      <c r="E334" s="10" t="s">
        <v>271</v>
      </c>
    </row>
    <row r="335" spans="1:6">
      <c r="A335" s="10" t="str">
        <f t="shared" si="5"/>
        <v>Vulva - C51MaleNon-Māori</v>
      </c>
      <c r="B335" s="10" t="s">
        <v>318</v>
      </c>
      <c r="C335" t="s">
        <v>1</v>
      </c>
      <c r="D335" t="s">
        <v>50</v>
      </c>
      <c r="E335" s="10" t="s">
        <v>271</v>
      </c>
    </row>
    <row r="336" spans="1:6">
      <c r="A336" s="10" t="str">
        <f t="shared" si="5"/>
        <v>Vagina - C52AllSexAllEth</v>
      </c>
      <c r="B336" s="10" t="s">
        <v>319</v>
      </c>
      <c r="C336" t="s">
        <v>4</v>
      </c>
      <c r="D336" t="s">
        <v>32</v>
      </c>
      <c r="E336" s="10" t="s">
        <v>271</v>
      </c>
      <c r="F336">
        <v>0.37606316889685498</v>
      </c>
    </row>
    <row r="337" spans="1:6">
      <c r="A337" s="10" t="str">
        <f t="shared" si="5"/>
        <v>Vagina - C52AllSexMāori</v>
      </c>
      <c r="B337" s="10" t="s">
        <v>319</v>
      </c>
      <c r="C337" t="s">
        <v>4</v>
      </c>
      <c r="D337" t="s">
        <v>49</v>
      </c>
      <c r="E337" s="10" t="s">
        <v>271</v>
      </c>
      <c r="F337">
        <v>1.02220872460589</v>
      </c>
    </row>
    <row r="338" spans="1:6">
      <c r="A338" s="10" t="str">
        <f t="shared" si="5"/>
        <v>Vagina - C52AllSexNon-Māori</v>
      </c>
      <c r="B338" s="10" t="s">
        <v>319</v>
      </c>
      <c r="C338" t="s">
        <v>4</v>
      </c>
      <c r="D338" t="s">
        <v>50</v>
      </c>
      <c r="E338" s="10" t="s">
        <v>271</v>
      </c>
      <c r="F338">
        <v>0.29400319055979102</v>
      </c>
    </row>
    <row r="339" spans="1:6">
      <c r="A339" s="10" t="str">
        <f t="shared" si="5"/>
        <v>Vagina - C52FemaleAllEth</v>
      </c>
      <c r="B339" s="10" t="s">
        <v>319</v>
      </c>
      <c r="C339" t="s">
        <v>0</v>
      </c>
      <c r="D339" t="s">
        <v>32</v>
      </c>
      <c r="E339">
        <v>23</v>
      </c>
      <c r="F339">
        <v>0.71793251945180403</v>
      </c>
    </row>
    <row r="340" spans="1:6">
      <c r="A340" s="10" t="str">
        <f t="shared" si="5"/>
        <v>Vagina - C52FemaleMāori</v>
      </c>
      <c r="B340" s="10" t="s">
        <v>319</v>
      </c>
      <c r="C340" t="s">
        <v>0</v>
      </c>
      <c r="D340" t="s">
        <v>49</v>
      </c>
      <c r="E340">
        <v>6</v>
      </c>
      <c r="F340">
        <v>1.9235185957068901</v>
      </c>
    </row>
    <row r="341" spans="1:6">
      <c r="A341" s="10" t="str">
        <f t="shared" si="5"/>
        <v>Vagina - C52FemaleNon-Māori</v>
      </c>
      <c r="B341" s="10" t="s">
        <v>319</v>
      </c>
      <c r="C341" t="s">
        <v>0</v>
      </c>
      <c r="D341" t="s">
        <v>50</v>
      </c>
      <c r="E341">
        <v>17</v>
      </c>
      <c r="F341">
        <v>0.561008280089491</v>
      </c>
    </row>
    <row r="342" spans="1:6">
      <c r="A342" s="10" t="str">
        <f t="shared" si="5"/>
        <v>Vagina - C52MaleAllEth</v>
      </c>
      <c r="B342" s="10" t="s">
        <v>319</v>
      </c>
      <c r="C342" t="s">
        <v>1</v>
      </c>
      <c r="D342" t="s">
        <v>32</v>
      </c>
      <c r="E342" s="10" t="s">
        <v>271</v>
      </c>
    </row>
    <row r="343" spans="1:6">
      <c r="A343" s="10" t="str">
        <f t="shared" si="5"/>
        <v>Vagina - C52MaleMāori</v>
      </c>
      <c r="B343" s="10" t="s">
        <v>319</v>
      </c>
      <c r="C343" t="s">
        <v>1</v>
      </c>
      <c r="D343" t="s">
        <v>49</v>
      </c>
      <c r="E343" s="10" t="s">
        <v>271</v>
      </c>
    </row>
    <row r="344" spans="1:6">
      <c r="A344" s="10" t="str">
        <f t="shared" si="5"/>
        <v>Vagina - C52MaleNon-Māori</v>
      </c>
      <c r="B344" s="10" t="s">
        <v>319</v>
      </c>
      <c r="C344" t="s">
        <v>1</v>
      </c>
      <c r="D344" t="s">
        <v>50</v>
      </c>
      <c r="E344" s="10" t="s">
        <v>271</v>
      </c>
    </row>
    <row r="345" spans="1:6">
      <c r="A345" s="10" t="str">
        <f t="shared" si="5"/>
        <v>Cervix - C53AllSexAllEth</v>
      </c>
      <c r="B345" s="10" t="s">
        <v>320</v>
      </c>
      <c r="C345" t="s">
        <v>4</v>
      </c>
      <c r="D345" t="s">
        <v>32</v>
      </c>
      <c r="E345" s="10" t="s">
        <v>271</v>
      </c>
      <c r="F345">
        <v>3.2814973729785102</v>
      </c>
    </row>
    <row r="346" spans="1:6">
      <c r="A346" s="10" t="str">
        <f t="shared" si="5"/>
        <v>Cervix - C53AllSexMāori</v>
      </c>
      <c r="B346" s="10" t="s">
        <v>320</v>
      </c>
      <c r="C346" t="s">
        <v>4</v>
      </c>
      <c r="D346" t="s">
        <v>49</v>
      </c>
      <c r="E346" s="10" t="s">
        <v>271</v>
      </c>
      <c r="F346">
        <v>6.88256548130905</v>
      </c>
    </row>
    <row r="347" spans="1:6">
      <c r="A347" s="10" t="str">
        <f t="shared" si="5"/>
        <v>Cervix - C53AllSexNon-Māori</v>
      </c>
      <c r="B347" s="10" t="s">
        <v>320</v>
      </c>
      <c r="C347" t="s">
        <v>4</v>
      </c>
      <c r="D347" t="s">
        <v>50</v>
      </c>
      <c r="E347" s="10" t="s">
        <v>271</v>
      </c>
      <c r="F347">
        <v>2.8820048889272498</v>
      </c>
    </row>
    <row r="348" spans="1:6">
      <c r="A348" s="10" t="str">
        <f t="shared" si="5"/>
        <v>Cervix - C53FemaleAllEth</v>
      </c>
      <c r="B348" s="10" t="s">
        <v>320</v>
      </c>
      <c r="C348" t="s">
        <v>0</v>
      </c>
      <c r="D348" t="s">
        <v>32</v>
      </c>
      <c r="E348">
        <v>158</v>
      </c>
      <c r="F348">
        <v>6.3063453422466402</v>
      </c>
    </row>
    <row r="349" spans="1:6">
      <c r="A349" s="10" t="str">
        <f t="shared" si="5"/>
        <v>Cervix - C53FemaleMāori</v>
      </c>
      <c r="B349" s="10" t="s">
        <v>320</v>
      </c>
      <c r="C349" t="s">
        <v>0</v>
      </c>
      <c r="D349" t="s">
        <v>49</v>
      </c>
      <c r="E349">
        <v>39</v>
      </c>
      <c r="F349">
        <v>12.6821637795704</v>
      </c>
    </row>
    <row r="350" spans="1:6">
      <c r="A350" s="10" t="str">
        <f t="shared" si="5"/>
        <v>Cervix - C53FemaleNon-Māori</v>
      </c>
      <c r="B350" s="10" t="s">
        <v>320</v>
      </c>
      <c r="C350" t="s">
        <v>0</v>
      </c>
      <c r="D350" t="s">
        <v>50</v>
      </c>
      <c r="E350">
        <v>119</v>
      </c>
      <c r="F350">
        <v>5.5680957790481296</v>
      </c>
    </row>
    <row r="351" spans="1:6">
      <c r="A351" s="10" t="str">
        <f t="shared" si="5"/>
        <v>Cervix - C53MaleAllEth</v>
      </c>
      <c r="B351" s="10" t="s">
        <v>320</v>
      </c>
      <c r="C351" t="s">
        <v>1</v>
      </c>
      <c r="D351" t="s">
        <v>32</v>
      </c>
      <c r="E351" s="10" t="s">
        <v>271</v>
      </c>
    </row>
    <row r="352" spans="1:6">
      <c r="A352" s="10" t="str">
        <f t="shared" si="5"/>
        <v>Cervix - C53MaleMāori</v>
      </c>
      <c r="B352" s="10" t="s">
        <v>320</v>
      </c>
      <c r="C352" t="s">
        <v>1</v>
      </c>
      <c r="D352" t="s">
        <v>49</v>
      </c>
      <c r="E352" s="10" t="s">
        <v>271</v>
      </c>
    </row>
    <row r="353" spans="1:6">
      <c r="A353" s="10" t="str">
        <f t="shared" si="5"/>
        <v>Cervix - C53MaleNon-Māori</v>
      </c>
      <c r="B353" s="10" t="s">
        <v>320</v>
      </c>
      <c r="C353" t="s">
        <v>1</v>
      </c>
      <c r="D353" t="s">
        <v>50</v>
      </c>
      <c r="E353" s="10" t="s">
        <v>271</v>
      </c>
    </row>
    <row r="354" spans="1:6">
      <c r="A354" s="10" t="str">
        <f t="shared" si="5"/>
        <v>Uterus - C54–C55AllSexAllEth</v>
      </c>
      <c r="B354" s="10" t="s">
        <v>321</v>
      </c>
      <c r="C354" t="s">
        <v>4</v>
      </c>
      <c r="D354" t="s">
        <v>32</v>
      </c>
      <c r="E354" s="10" t="s">
        <v>271</v>
      </c>
      <c r="F354">
        <v>8.7631204974722703</v>
      </c>
    </row>
    <row r="355" spans="1:6">
      <c r="A355" s="10" t="str">
        <f t="shared" si="5"/>
        <v>Uterus - C54–C55AllSexMāori</v>
      </c>
      <c r="B355" s="10" t="s">
        <v>321</v>
      </c>
      <c r="C355" t="s">
        <v>4</v>
      </c>
      <c r="D355" t="s">
        <v>49</v>
      </c>
      <c r="E355" s="10" t="s">
        <v>271</v>
      </c>
      <c r="F355">
        <v>12.589203543559501</v>
      </c>
    </row>
    <row r="356" spans="1:6">
      <c r="A356" s="10" t="str">
        <f t="shared" si="5"/>
        <v>Uterus - C54–C55AllSexNon-Māori</v>
      </c>
      <c r="B356" s="10" t="s">
        <v>321</v>
      </c>
      <c r="C356" t="s">
        <v>4</v>
      </c>
      <c r="D356" t="s">
        <v>50</v>
      </c>
      <c r="E356" s="10" t="s">
        <v>271</v>
      </c>
      <c r="F356">
        <v>8.3814993521608301</v>
      </c>
    </row>
    <row r="357" spans="1:6">
      <c r="A357" s="10" t="str">
        <f t="shared" si="5"/>
        <v>Uterus - C54–C55FemaleAllEth</v>
      </c>
      <c r="B357" s="10" t="s">
        <v>321</v>
      </c>
      <c r="C357" t="s">
        <v>0</v>
      </c>
      <c r="D357" t="s">
        <v>32</v>
      </c>
      <c r="E357">
        <v>542</v>
      </c>
      <c r="F357">
        <v>16.822013876343402</v>
      </c>
    </row>
    <row r="358" spans="1:6">
      <c r="A358" s="10" t="str">
        <f t="shared" si="5"/>
        <v>Uterus - C54–C55FemaleMāori</v>
      </c>
      <c r="B358" s="10" t="s">
        <v>321</v>
      </c>
      <c r="C358" t="s">
        <v>0</v>
      </c>
      <c r="D358" t="s">
        <v>49</v>
      </c>
      <c r="E358">
        <v>70</v>
      </c>
      <c r="F358">
        <v>23.501019002556699</v>
      </c>
    </row>
    <row r="359" spans="1:6">
      <c r="A359" s="10" t="str">
        <f t="shared" si="5"/>
        <v>Uterus - C54–C55FemaleNon-Māori</v>
      </c>
      <c r="B359" s="10" t="s">
        <v>321</v>
      </c>
      <c r="C359" t="s">
        <v>0</v>
      </c>
      <c r="D359" t="s">
        <v>50</v>
      </c>
      <c r="E359">
        <v>472</v>
      </c>
      <c r="F359">
        <v>16.138373984562499</v>
      </c>
    </row>
    <row r="360" spans="1:6">
      <c r="A360" s="10" t="str">
        <f t="shared" si="5"/>
        <v>Uterus - C54–C55MaleAllEth</v>
      </c>
      <c r="B360" s="10" t="s">
        <v>321</v>
      </c>
      <c r="C360" t="s">
        <v>1</v>
      </c>
      <c r="D360" t="s">
        <v>32</v>
      </c>
      <c r="E360" s="10" t="s">
        <v>271</v>
      </c>
    </row>
    <row r="361" spans="1:6">
      <c r="A361" s="10" t="str">
        <f t="shared" si="5"/>
        <v>Uterus - C54–C55MaleMāori</v>
      </c>
      <c r="B361" s="10" t="s">
        <v>321</v>
      </c>
      <c r="C361" t="s">
        <v>1</v>
      </c>
      <c r="D361" t="s">
        <v>49</v>
      </c>
      <c r="E361" s="10" t="s">
        <v>271</v>
      </c>
    </row>
    <row r="362" spans="1:6">
      <c r="A362" s="10" t="str">
        <f t="shared" si="5"/>
        <v>Uterus - C54–C55MaleNon-Māori</v>
      </c>
      <c r="B362" s="10" t="s">
        <v>321</v>
      </c>
      <c r="C362" t="s">
        <v>1</v>
      </c>
      <c r="D362" t="s">
        <v>50</v>
      </c>
      <c r="E362" s="10" t="s">
        <v>271</v>
      </c>
    </row>
    <row r="363" spans="1:6">
      <c r="A363" s="10" t="str">
        <f t="shared" si="5"/>
        <v>Ovary - C56AllSexAllEth</v>
      </c>
      <c r="B363" s="10" t="s">
        <v>322</v>
      </c>
      <c r="C363" t="s">
        <v>4</v>
      </c>
      <c r="D363" t="s">
        <v>32</v>
      </c>
      <c r="E363" s="10" t="s">
        <v>271</v>
      </c>
      <c r="F363">
        <v>4.4838021529473302</v>
      </c>
    </row>
    <row r="364" spans="1:6">
      <c r="A364" s="10" t="str">
        <f t="shared" si="5"/>
        <v>Ovary - C56AllSexMāori</v>
      </c>
      <c r="B364" s="10" t="s">
        <v>322</v>
      </c>
      <c r="C364" t="s">
        <v>4</v>
      </c>
      <c r="D364" t="s">
        <v>49</v>
      </c>
      <c r="E364" s="10" t="s">
        <v>271</v>
      </c>
      <c r="F364">
        <v>3.8273456813798199</v>
      </c>
    </row>
    <row r="365" spans="1:6">
      <c r="A365" s="10" t="str">
        <f t="shared" si="5"/>
        <v>Ovary - C56AllSexNon-Māori</v>
      </c>
      <c r="B365" s="10" t="s">
        <v>322</v>
      </c>
      <c r="C365" t="s">
        <v>4</v>
      </c>
      <c r="D365" t="s">
        <v>50</v>
      </c>
      <c r="E365" s="10" t="s">
        <v>271</v>
      </c>
      <c r="F365">
        <v>4.5397581882519402</v>
      </c>
    </row>
    <row r="366" spans="1:6">
      <c r="A366" s="10" t="str">
        <f t="shared" si="5"/>
        <v>Ovary - C56FemaleAllEth</v>
      </c>
      <c r="B366" s="10" t="s">
        <v>322</v>
      </c>
      <c r="C366" t="s">
        <v>0</v>
      </c>
      <c r="D366" t="s">
        <v>32</v>
      </c>
      <c r="E366">
        <v>290</v>
      </c>
      <c r="F366">
        <v>8.52784030378875</v>
      </c>
    </row>
    <row r="367" spans="1:6">
      <c r="A367" s="10" t="str">
        <f t="shared" si="5"/>
        <v>Ovary - C56FemaleMāori</v>
      </c>
      <c r="B367" s="10" t="s">
        <v>322</v>
      </c>
      <c r="C367" t="s">
        <v>0</v>
      </c>
      <c r="D367" t="s">
        <v>49</v>
      </c>
      <c r="E367">
        <v>21</v>
      </c>
      <c r="F367">
        <v>7.1197607277538602</v>
      </c>
    </row>
    <row r="368" spans="1:6">
      <c r="A368" s="10" t="str">
        <f t="shared" si="5"/>
        <v>Ovary - C56FemaleNon-Māori</v>
      </c>
      <c r="B368" s="10" t="s">
        <v>322</v>
      </c>
      <c r="C368" t="s">
        <v>0</v>
      </c>
      <c r="D368" t="s">
        <v>50</v>
      </c>
      <c r="E368">
        <v>269</v>
      </c>
      <c r="F368">
        <v>8.6642077921809495</v>
      </c>
    </row>
    <row r="369" spans="1:6">
      <c r="A369" s="10" t="str">
        <f t="shared" si="5"/>
        <v>Ovary - C56MaleAllEth</v>
      </c>
      <c r="B369" s="10" t="s">
        <v>322</v>
      </c>
      <c r="C369" t="s">
        <v>1</v>
      </c>
      <c r="D369" t="s">
        <v>32</v>
      </c>
      <c r="E369" s="10" t="s">
        <v>271</v>
      </c>
    </row>
    <row r="370" spans="1:6">
      <c r="A370" s="10" t="str">
        <f t="shared" si="5"/>
        <v>Ovary - C56MaleMāori</v>
      </c>
      <c r="B370" s="10" t="s">
        <v>322</v>
      </c>
      <c r="C370" t="s">
        <v>1</v>
      </c>
      <c r="D370" t="s">
        <v>49</v>
      </c>
      <c r="E370" s="10" t="s">
        <v>271</v>
      </c>
    </row>
    <row r="371" spans="1:6">
      <c r="A371" s="10" t="str">
        <f t="shared" si="5"/>
        <v>Ovary - C56MaleNon-Māori</v>
      </c>
      <c r="B371" s="10" t="s">
        <v>322</v>
      </c>
      <c r="C371" t="s">
        <v>1</v>
      </c>
      <c r="D371" t="s">
        <v>50</v>
      </c>
      <c r="E371" s="10" t="s">
        <v>271</v>
      </c>
    </row>
    <row r="372" spans="1:6">
      <c r="A372" s="10" t="str">
        <f t="shared" si="5"/>
        <v>Other female genital organs - C57AllSexAllEth</v>
      </c>
      <c r="B372" s="10" t="s">
        <v>323</v>
      </c>
      <c r="C372" t="s">
        <v>4</v>
      </c>
      <c r="D372" t="s">
        <v>32</v>
      </c>
      <c r="E372" s="10" t="s">
        <v>271</v>
      </c>
      <c r="F372">
        <v>0.79362790179753295</v>
      </c>
    </row>
    <row r="373" spans="1:6">
      <c r="A373" s="10" t="str">
        <f t="shared" si="5"/>
        <v>Other female genital organs - C57AllSexMāori</v>
      </c>
      <c r="B373" s="10" t="s">
        <v>323</v>
      </c>
      <c r="C373" t="s">
        <v>4</v>
      </c>
      <c r="D373" t="s">
        <v>49</v>
      </c>
      <c r="E373" s="10" t="s">
        <v>271</v>
      </c>
      <c r="F373">
        <v>0.47340683553283303</v>
      </c>
    </row>
    <row r="374" spans="1:6">
      <c r="A374" s="10" t="str">
        <f t="shared" si="5"/>
        <v>Other female genital organs - C57AllSexNon-Māori</v>
      </c>
      <c r="B374" s="10" t="s">
        <v>323</v>
      </c>
      <c r="C374" t="s">
        <v>4</v>
      </c>
      <c r="D374" t="s">
        <v>50</v>
      </c>
      <c r="E374" s="10" t="s">
        <v>271</v>
      </c>
      <c r="F374">
        <v>0.81001881447894397</v>
      </c>
    </row>
    <row r="375" spans="1:6">
      <c r="A375" s="10" t="str">
        <f t="shared" si="5"/>
        <v>Other female genital organs - C57FemaleAllEth</v>
      </c>
      <c r="B375" s="10" t="s">
        <v>323</v>
      </c>
      <c r="C375" t="s">
        <v>0</v>
      </c>
      <c r="D375" t="s">
        <v>32</v>
      </c>
      <c r="E375">
        <v>55</v>
      </c>
      <c r="F375">
        <v>1.51119424926269</v>
      </c>
    </row>
    <row r="376" spans="1:6">
      <c r="A376" s="10" t="str">
        <f t="shared" si="5"/>
        <v>Other female genital organs - C57FemaleMāori</v>
      </c>
      <c r="B376" s="10" t="s">
        <v>323</v>
      </c>
      <c r="C376" t="s">
        <v>0</v>
      </c>
      <c r="D376" t="s">
        <v>49</v>
      </c>
      <c r="E376">
        <v>3</v>
      </c>
      <c r="F376">
        <v>0.892530191019276</v>
      </c>
    </row>
    <row r="377" spans="1:6">
      <c r="A377" s="10" t="str">
        <f t="shared" si="5"/>
        <v>Other female genital organs - C57FemaleNon-Māori</v>
      </c>
      <c r="B377" s="10" t="s">
        <v>323</v>
      </c>
      <c r="C377" t="s">
        <v>0</v>
      </c>
      <c r="D377" t="s">
        <v>50</v>
      </c>
      <c r="E377">
        <v>52</v>
      </c>
      <c r="F377">
        <v>1.5458803911271499</v>
      </c>
    </row>
    <row r="378" spans="1:6">
      <c r="A378" s="10" t="str">
        <f t="shared" si="5"/>
        <v>Other female genital organs - C57MaleAllEth</v>
      </c>
      <c r="B378" s="10" t="s">
        <v>323</v>
      </c>
      <c r="C378" t="s">
        <v>1</v>
      </c>
      <c r="D378" t="s">
        <v>32</v>
      </c>
      <c r="E378" s="10" t="s">
        <v>271</v>
      </c>
    </row>
    <row r="379" spans="1:6">
      <c r="A379" s="10" t="str">
        <f t="shared" si="5"/>
        <v>Other female genital organs - C57MaleMāori</v>
      </c>
      <c r="B379" s="10" t="s">
        <v>323</v>
      </c>
      <c r="C379" t="s">
        <v>1</v>
      </c>
      <c r="D379" t="s">
        <v>49</v>
      </c>
      <c r="E379" s="10" t="s">
        <v>271</v>
      </c>
    </row>
    <row r="380" spans="1:6">
      <c r="A380" s="10" t="str">
        <f t="shared" si="5"/>
        <v>Other female genital organs - C57MaleNon-Māori</v>
      </c>
      <c r="B380" s="10" t="s">
        <v>323</v>
      </c>
      <c r="C380" t="s">
        <v>1</v>
      </c>
      <c r="D380" t="s">
        <v>50</v>
      </c>
      <c r="E380" s="10" t="s">
        <v>271</v>
      </c>
    </row>
    <row r="381" spans="1:6">
      <c r="A381" s="10" t="str">
        <f t="shared" si="5"/>
        <v>Placenta - C58AllSexAllEth</v>
      </c>
      <c r="B381" s="10" t="s">
        <v>324</v>
      </c>
      <c r="C381" t="s">
        <v>4</v>
      </c>
      <c r="D381" t="s">
        <v>32</v>
      </c>
      <c r="E381" s="10" t="s">
        <v>271</v>
      </c>
      <c r="F381" s="72">
        <v>4.6672596548189602E-2</v>
      </c>
    </row>
    <row r="382" spans="1:6">
      <c r="A382" s="10" t="str">
        <f t="shared" si="5"/>
        <v>Placenta - C58AllSexMāori</v>
      </c>
      <c r="B382" s="10" t="s">
        <v>324</v>
      </c>
      <c r="C382" t="s">
        <v>4</v>
      </c>
      <c r="D382" t="s">
        <v>49</v>
      </c>
      <c r="E382" s="10" t="s">
        <v>271</v>
      </c>
      <c r="F382">
        <v>0.17753349230005</v>
      </c>
    </row>
    <row r="383" spans="1:6">
      <c r="A383" s="10" t="str">
        <f t="shared" si="5"/>
        <v>Placenta - C58AllSexNon-Māori</v>
      </c>
      <c r="B383" s="10" t="s">
        <v>324</v>
      </c>
      <c r="C383" t="s">
        <v>4</v>
      </c>
      <c r="D383" t="s">
        <v>50</v>
      </c>
      <c r="E383" s="10" t="s">
        <v>271</v>
      </c>
      <c r="F383" s="72">
        <v>2.4071671356012701E-2</v>
      </c>
    </row>
    <row r="384" spans="1:6">
      <c r="A384" s="10" t="str">
        <f t="shared" si="5"/>
        <v>Placenta - C58FemaleAllEth</v>
      </c>
      <c r="B384" s="10" t="s">
        <v>324</v>
      </c>
      <c r="C384" t="s">
        <v>0</v>
      </c>
      <c r="D384" t="s">
        <v>32</v>
      </c>
      <c r="E384">
        <v>2</v>
      </c>
      <c r="F384" s="72">
        <v>8.8927861721160795E-2</v>
      </c>
    </row>
    <row r="385" spans="1:6">
      <c r="A385" s="10" t="str">
        <f t="shared" si="5"/>
        <v>Placenta - C58FemaleMāori</v>
      </c>
      <c r="B385" s="10" t="s">
        <v>324</v>
      </c>
      <c r="C385" t="s">
        <v>0</v>
      </c>
      <c r="D385" t="s">
        <v>49</v>
      </c>
      <c r="E385">
        <v>1</v>
      </c>
      <c r="F385">
        <v>0.32952966343937301</v>
      </c>
    </row>
    <row r="386" spans="1:6">
      <c r="A386" s="10" t="str">
        <f t="shared" si="5"/>
        <v>Placenta - C58FemaleNon-Māori</v>
      </c>
      <c r="B386" s="10" t="s">
        <v>324</v>
      </c>
      <c r="C386" t="s">
        <v>0</v>
      </c>
      <c r="D386" t="s">
        <v>50</v>
      </c>
      <c r="E386">
        <v>1</v>
      </c>
      <c r="F386" s="72">
        <v>4.5932884534932397E-2</v>
      </c>
    </row>
    <row r="387" spans="1:6">
      <c r="A387" s="10" t="str">
        <f t="shared" si="5"/>
        <v>Placenta - C58MaleAllEth</v>
      </c>
      <c r="B387" s="10" t="s">
        <v>324</v>
      </c>
      <c r="C387" t="s">
        <v>1</v>
      </c>
      <c r="D387" t="s">
        <v>32</v>
      </c>
      <c r="E387" s="10" t="s">
        <v>271</v>
      </c>
    </row>
    <row r="388" spans="1:6">
      <c r="A388" s="10" t="str">
        <f t="shared" ref="A388:A451" si="6">B388&amp;C388&amp;D388</f>
        <v>Placenta - C58MaleMāori</v>
      </c>
      <c r="B388" s="10" t="s">
        <v>324</v>
      </c>
      <c r="C388" t="s">
        <v>1</v>
      </c>
      <c r="D388" t="s">
        <v>49</v>
      </c>
      <c r="E388" s="10" t="s">
        <v>271</v>
      </c>
    </row>
    <row r="389" spans="1:6">
      <c r="A389" s="10" t="str">
        <f t="shared" si="6"/>
        <v>Placenta - C58MaleNon-Māori</v>
      </c>
      <c r="B389" s="10" t="s">
        <v>324</v>
      </c>
      <c r="C389" t="s">
        <v>1</v>
      </c>
      <c r="D389" t="s">
        <v>50</v>
      </c>
      <c r="E389" s="10" t="s">
        <v>271</v>
      </c>
    </row>
    <row r="390" spans="1:6">
      <c r="A390" s="10" t="str">
        <f t="shared" si="6"/>
        <v>Penis - C60AllSexAllEth</v>
      </c>
      <c r="B390" s="10" t="s">
        <v>325</v>
      </c>
      <c r="C390" t="s">
        <v>4</v>
      </c>
      <c r="D390" t="s">
        <v>32</v>
      </c>
      <c r="E390" s="10" t="s">
        <v>271</v>
      </c>
      <c r="F390">
        <v>0.27562657183297901</v>
      </c>
    </row>
    <row r="391" spans="1:6">
      <c r="A391" s="10" t="str">
        <f t="shared" si="6"/>
        <v>Penis - C60AllSexMāori</v>
      </c>
      <c r="B391" s="10" t="s">
        <v>325</v>
      </c>
      <c r="C391" t="s">
        <v>4</v>
      </c>
      <c r="D391" t="s">
        <v>49</v>
      </c>
      <c r="E391" s="10" t="s">
        <v>271</v>
      </c>
    </row>
    <row r="392" spans="1:6">
      <c r="A392" s="10" t="str">
        <f t="shared" si="6"/>
        <v>Penis - C60AllSexNon-Māori</v>
      </c>
      <c r="B392" s="10" t="s">
        <v>325</v>
      </c>
      <c r="C392" t="s">
        <v>4</v>
      </c>
      <c r="D392" t="s">
        <v>50</v>
      </c>
      <c r="E392" s="10" t="s">
        <v>271</v>
      </c>
      <c r="F392">
        <v>0.30095150335163701</v>
      </c>
    </row>
    <row r="393" spans="1:6">
      <c r="A393" s="10" t="str">
        <f t="shared" si="6"/>
        <v>Penis - C60FemaleAllEth</v>
      </c>
      <c r="B393" s="10" t="s">
        <v>325</v>
      </c>
      <c r="C393" t="s">
        <v>0</v>
      </c>
      <c r="D393" t="s">
        <v>32</v>
      </c>
      <c r="E393" s="10" t="s">
        <v>271</v>
      </c>
    </row>
    <row r="394" spans="1:6">
      <c r="A394" s="10" t="str">
        <f t="shared" si="6"/>
        <v>Penis - C60FemaleMāori</v>
      </c>
      <c r="B394" s="10" t="s">
        <v>325</v>
      </c>
      <c r="C394" t="s">
        <v>0</v>
      </c>
      <c r="D394" t="s">
        <v>49</v>
      </c>
      <c r="E394" s="10" t="s">
        <v>271</v>
      </c>
    </row>
    <row r="395" spans="1:6">
      <c r="A395" s="10" t="str">
        <f t="shared" si="6"/>
        <v>Penis - C60FemaleNon-Māori</v>
      </c>
      <c r="B395" s="10" t="s">
        <v>325</v>
      </c>
      <c r="C395" t="s">
        <v>0</v>
      </c>
      <c r="D395" t="s">
        <v>50</v>
      </c>
      <c r="E395" s="10" t="s">
        <v>271</v>
      </c>
    </row>
    <row r="396" spans="1:6">
      <c r="A396" s="10" t="str">
        <f t="shared" si="6"/>
        <v>Penis - C60MaleAllEth</v>
      </c>
      <c r="B396" s="10" t="s">
        <v>325</v>
      </c>
      <c r="C396" t="s">
        <v>1</v>
      </c>
      <c r="D396" t="s">
        <v>32</v>
      </c>
      <c r="E396">
        <v>19</v>
      </c>
      <c r="F396">
        <v>0.58940092304742298</v>
      </c>
    </row>
    <row r="397" spans="1:6">
      <c r="A397" s="10" t="str">
        <f t="shared" si="6"/>
        <v>Penis - C60MaleMāori</v>
      </c>
      <c r="B397" s="10" t="s">
        <v>325</v>
      </c>
      <c r="C397" t="s">
        <v>1</v>
      </c>
      <c r="D397" t="s">
        <v>49</v>
      </c>
    </row>
    <row r="398" spans="1:6">
      <c r="A398" s="10" t="str">
        <f t="shared" si="6"/>
        <v>Penis - C60MaleNon-Māori</v>
      </c>
      <c r="B398" s="10" t="s">
        <v>325</v>
      </c>
      <c r="C398" t="s">
        <v>1</v>
      </c>
      <c r="D398" t="s">
        <v>50</v>
      </c>
      <c r="E398">
        <v>19</v>
      </c>
      <c r="F398">
        <v>0.64061372933740701</v>
      </c>
    </row>
    <row r="399" spans="1:6">
      <c r="A399" s="10" t="str">
        <f t="shared" si="6"/>
        <v>Prostate - C61AllSexAllEth</v>
      </c>
      <c r="B399" s="10" t="s">
        <v>326</v>
      </c>
      <c r="C399" t="s">
        <v>4</v>
      </c>
      <c r="D399" t="s">
        <v>32</v>
      </c>
      <c r="E399" s="10" t="s">
        <v>271</v>
      </c>
      <c r="F399">
        <v>45.441831979748301</v>
      </c>
    </row>
    <row r="400" spans="1:6">
      <c r="A400" s="10" t="str">
        <f t="shared" si="6"/>
        <v>Prostate - C61AllSexMāori</v>
      </c>
      <c r="B400" s="10" t="s">
        <v>326</v>
      </c>
      <c r="C400" t="s">
        <v>4</v>
      </c>
      <c r="D400" t="s">
        <v>49</v>
      </c>
      <c r="E400" s="10" t="s">
        <v>271</v>
      </c>
      <c r="F400">
        <v>41.240058449916397</v>
      </c>
    </row>
    <row r="401" spans="1:6">
      <c r="A401" s="10" t="str">
        <f t="shared" si="6"/>
        <v>Prostate - C61AllSexNon-Māori</v>
      </c>
      <c r="B401" s="10" t="s">
        <v>326</v>
      </c>
      <c r="C401" t="s">
        <v>4</v>
      </c>
      <c r="D401" t="s">
        <v>50</v>
      </c>
      <c r="E401" s="10" t="s">
        <v>271</v>
      </c>
      <c r="F401">
        <v>46.107971704761603</v>
      </c>
    </row>
    <row r="402" spans="1:6">
      <c r="A402" s="10" t="str">
        <f t="shared" si="6"/>
        <v>Prostate - C61FemaleAllEth</v>
      </c>
      <c r="B402" s="10" t="s">
        <v>326</v>
      </c>
      <c r="C402" t="s">
        <v>0</v>
      </c>
      <c r="D402" t="s">
        <v>32</v>
      </c>
      <c r="E402" s="10" t="s">
        <v>271</v>
      </c>
    </row>
    <row r="403" spans="1:6">
      <c r="A403" s="10" t="str">
        <f t="shared" si="6"/>
        <v>Prostate - C61FemaleMāori</v>
      </c>
      <c r="B403" s="10" t="s">
        <v>326</v>
      </c>
      <c r="C403" t="s">
        <v>0</v>
      </c>
      <c r="D403" t="s">
        <v>49</v>
      </c>
      <c r="E403" s="10" t="s">
        <v>271</v>
      </c>
    </row>
    <row r="404" spans="1:6">
      <c r="A404" s="10" t="str">
        <f t="shared" si="6"/>
        <v>Prostate - C61FemaleNon-Māori</v>
      </c>
      <c r="B404" s="10" t="s">
        <v>326</v>
      </c>
      <c r="C404" t="s">
        <v>0</v>
      </c>
      <c r="D404" t="s">
        <v>50</v>
      </c>
      <c r="E404" s="10" t="s">
        <v>271</v>
      </c>
    </row>
    <row r="405" spans="1:6">
      <c r="A405" s="10" t="str">
        <f t="shared" si="6"/>
        <v>Prostate - C61MaleAllEth</v>
      </c>
      <c r="B405" s="10" t="s">
        <v>326</v>
      </c>
      <c r="C405" t="s">
        <v>1</v>
      </c>
      <c r="D405" t="s">
        <v>32</v>
      </c>
      <c r="E405">
        <v>3129</v>
      </c>
      <c r="F405">
        <v>95.3578019379257</v>
      </c>
    </row>
    <row r="406" spans="1:6">
      <c r="A406" s="10" t="str">
        <f t="shared" si="6"/>
        <v>Prostate - C61MaleMāori</v>
      </c>
      <c r="B406" s="10" t="s">
        <v>326</v>
      </c>
      <c r="C406" t="s">
        <v>1</v>
      </c>
      <c r="D406" t="s">
        <v>49</v>
      </c>
      <c r="E406">
        <v>205</v>
      </c>
      <c r="F406">
        <v>91.992591990219097</v>
      </c>
    </row>
    <row r="407" spans="1:6">
      <c r="A407" s="10" t="str">
        <f t="shared" si="6"/>
        <v>Prostate - C61MaleNon-Māori</v>
      </c>
      <c r="B407" s="10" t="s">
        <v>326</v>
      </c>
      <c r="C407" t="s">
        <v>1</v>
      </c>
      <c r="D407" t="s">
        <v>50</v>
      </c>
      <c r="E407">
        <v>2924</v>
      </c>
      <c r="F407">
        <v>96.400651258559904</v>
      </c>
    </row>
    <row r="408" spans="1:6">
      <c r="A408" s="10" t="str">
        <f t="shared" si="6"/>
        <v>Testis - C62AllSexAllEth</v>
      </c>
      <c r="B408" s="10" t="s">
        <v>327</v>
      </c>
      <c r="C408" t="s">
        <v>4</v>
      </c>
      <c r="D408" t="s">
        <v>32</v>
      </c>
      <c r="E408" s="10" t="s">
        <v>271</v>
      </c>
      <c r="F408">
        <v>3.2654900747345899</v>
      </c>
    </row>
    <row r="409" spans="1:6">
      <c r="A409" s="10" t="str">
        <f t="shared" si="6"/>
        <v>Testis - C62AllSexMāori</v>
      </c>
      <c r="B409" s="10" t="s">
        <v>327</v>
      </c>
      <c r="C409" t="s">
        <v>4</v>
      </c>
      <c r="D409" t="s">
        <v>49</v>
      </c>
      <c r="E409" s="10" t="s">
        <v>271</v>
      </c>
      <c r="F409">
        <v>5.7017032333847899</v>
      </c>
    </row>
    <row r="410" spans="1:6">
      <c r="A410" s="10" t="str">
        <f t="shared" si="6"/>
        <v>Testis - C62AllSexNon-Māori</v>
      </c>
      <c r="B410" s="10" t="s">
        <v>327</v>
      </c>
      <c r="C410" t="s">
        <v>4</v>
      </c>
      <c r="D410" t="s">
        <v>50</v>
      </c>
      <c r="E410" s="10" t="s">
        <v>271</v>
      </c>
      <c r="F410">
        <v>2.8128485117261199</v>
      </c>
    </row>
    <row r="411" spans="1:6">
      <c r="A411" s="10" t="str">
        <f t="shared" si="6"/>
        <v>Testis - C62FemaleAllEth</v>
      </c>
      <c r="B411" s="10" t="s">
        <v>327</v>
      </c>
      <c r="C411" t="s">
        <v>0</v>
      </c>
      <c r="D411" t="s">
        <v>32</v>
      </c>
      <c r="E411" s="10" t="s">
        <v>271</v>
      </c>
    </row>
    <row r="412" spans="1:6">
      <c r="A412" s="10" t="str">
        <f t="shared" si="6"/>
        <v>Testis - C62FemaleMāori</v>
      </c>
      <c r="B412" s="10" t="s">
        <v>327</v>
      </c>
      <c r="C412" t="s">
        <v>0</v>
      </c>
      <c r="D412" t="s">
        <v>49</v>
      </c>
      <c r="E412" s="10" t="s">
        <v>271</v>
      </c>
    </row>
    <row r="413" spans="1:6">
      <c r="A413" s="10" t="str">
        <f t="shared" si="6"/>
        <v>Testis - C62FemaleNon-Māori</v>
      </c>
      <c r="B413" s="10" t="s">
        <v>327</v>
      </c>
      <c r="C413" t="s">
        <v>0</v>
      </c>
      <c r="D413" t="s">
        <v>50</v>
      </c>
      <c r="E413" s="10" t="s">
        <v>271</v>
      </c>
    </row>
    <row r="414" spans="1:6">
      <c r="A414" s="10" t="str">
        <f t="shared" si="6"/>
        <v>Testis - C62MaleAllEth</v>
      </c>
      <c r="B414" s="10" t="s">
        <v>327</v>
      </c>
      <c r="C414" t="s">
        <v>1</v>
      </c>
      <c r="D414" t="s">
        <v>32</v>
      </c>
      <c r="E414">
        <v>137</v>
      </c>
      <c r="F414">
        <v>6.7415094547486696</v>
      </c>
    </row>
    <row r="415" spans="1:6">
      <c r="A415" s="10" t="str">
        <f t="shared" si="6"/>
        <v>Testis - C62MaleMāori</v>
      </c>
      <c r="B415" s="10" t="s">
        <v>327</v>
      </c>
      <c r="C415" t="s">
        <v>1</v>
      </c>
      <c r="D415" t="s">
        <v>49</v>
      </c>
      <c r="E415">
        <v>34</v>
      </c>
      <c r="F415">
        <v>12.2784824702688</v>
      </c>
    </row>
    <row r="416" spans="1:6">
      <c r="A416" s="10" t="str">
        <f t="shared" si="6"/>
        <v>Testis - C62MaleNon-Māori</v>
      </c>
      <c r="B416" s="10" t="s">
        <v>327</v>
      </c>
      <c r="C416" t="s">
        <v>1</v>
      </c>
      <c r="D416" t="s">
        <v>50</v>
      </c>
      <c r="E416">
        <v>103</v>
      </c>
      <c r="F416">
        <v>5.7658708500409501</v>
      </c>
    </row>
    <row r="417" spans="1:6">
      <c r="A417" s="10" t="str">
        <f t="shared" si="6"/>
        <v>Other male genital organs - C63AllSexAllEth</v>
      </c>
      <c r="B417" s="10" t="s">
        <v>328</v>
      </c>
      <c r="C417" t="s">
        <v>4</v>
      </c>
      <c r="D417" t="s">
        <v>32</v>
      </c>
      <c r="E417" s="10" t="s">
        <v>271</v>
      </c>
      <c r="F417" s="72">
        <v>4.4756015634907297E-2</v>
      </c>
    </row>
    <row r="418" spans="1:6">
      <c r="A418" s="10" t="str">
        <f t="shared" si="6"/>
        <v>Other male genital organs - C63AllSexMāori</v>
      </c>
      <c r="B418" s="10" t="s">
        <v>328</v>
      </c>
      <c r="C418" t="s">
        <v>4</v>
      </c>
      <c r="D418" t="s">
        <v>49</v>
      </c>
      <c r="E418" s="10" t="s">
        <v>271</v>
      </c>
    </row>
    <row r="419" spans="1:6">
      <c r="A419" s="10" t="str">
        <f t="shared" si="6"/>
        <v>Other male genital organs - C63AllSexNon-Māori</v>
      </c>
      <c r="B419" s="10" t="s">
        <v>328</v>
      </c>
      <c r="C419" t="s">
        <v>4</v>
      </c>
      <c r="D419" t="s">
        <v>50</v>
      </c>
      <c r="E419" s="10" t="s">
        <v>271</v>
      </c>
      <c r="F419" s="72">
        <v>4.8623875484827397E-2</v>
      </c>
    </row>
    <row r="420" spans="1:6">
      <c r="A420" s="10" t="str">
        <f t="shared" si="6"/>
        <v>Other male genital organs - C63FemaleAllEth</v>
      </c>
      <c r="B420" s="10" t="s">
        <v>328</v>
      </c>
      <c r="C420" t="s">
        <v>0</v>
      </c>
      <c r="D420" t="s">
        <v>32</v>
      </c>
      <c r="E420" s="10" t="s">
        <v>271</v>
      </c>
    </row>
    <row r="421" spans="1:6">
      <c r="A421" s="10" t="str">
        <f t="shared" si="6"/>
        <v>Other male genital organs - C63FemaleMāori</v>
      </c>
      <c r="B421" s="10" t="s">
        <v>328</v>
      </c>
      <c r="C421" t="s">
        <v>0</v>
      </c>
      <c r="D421" t="s">
        <v>49</v>
      </c>
      <c r="E421" s="10" t="s">
        <v>271</v>
      </c>
    </row>
    <row r="422" spans="1:6">
      <c r="A422" s="10" t="str">
        <f t="shared" si="6"/>
        <v>Other male genital organs - C63FemaleNon-Māori</v>
      </c>
      <c r="B422" s="10" t="s">
        <v>328</v>
      </c>
      <c r="C422" t="s">
        <v>0</v>
      </c>
      <c r="D422" t="s">
        <v>50</v>
      </c>
      <c r="E422" s="10" t="s">
        <v>271</v>
      </c>
    </row>
    <row r="423" spans="1:6">
      <c r="A423" s="10" t="str">
        <f t="shared" si="6"/>
        <v>Other male genital organs - C63MaleAllEth</v>
      </c>
      <c r="B423" s="10" t="s">
        <v>328</v>
      </c>
      <c r="C423" t="s">
        <v>1</v>
      </c>
      <c r="D423" t="s">
        <v>32</v>
      </c>
      <c r="E423">
        <v>3</v>
      </c>
      <c r="F423" s="72">
        <v>9.28699010688087E-2</v>
      </c>
    </row>
    <row r="424" spans="1:6">
      <c r="A424" s="10" t="str">
        <f t="shared" si="6"/>
        <v>Other male genital organs - C63MaleMāori</v>
      </c>
      <c r="B424" s="10" t="s">
        <v>328</v>
      </c>
      <c r="C424" t="s">
        <v>1</v>
      </c>
      <c r="D424" t="s">
        <v>49</v>
      </c>
    </row>
    <row r="425" spans="1:6">
      <c r="A425" s="10" t="str">
        <f t="shared" si="6"/>
        <v>Other male genital organs - C63MaleNon-Māori</v>
      </c>
      <c r="B425" s="10" t="s">
        <v>328</v>
      </c>
      <c r="C425" t="s">
        <v>1</v>
      </c>
      <c r="D425" t="s">
        <v>50</v>
      </c>
      <c r="E425">
        <v>3</v>
      </c>
      <c r="F425">
        <v>0.10050906800459</v>
      </c>
    </row>
    <row r="426" spans="1:6">
      <c r="A426" s="10" t="str">
        <f t="shared" si="6"/>
        <v>Kidney - C64AllSexAllEth</v>
      </c>
      <c r="B426" s="10" t="s">
        <v>329</v>
      </c>
      <c r="C426" t="s">
        <v>4</v>
      </c>
      <c r="D426" t="s">
        <v>32</v>
      </c>
      <c r="E426">
        <v>525</v>
      </c>
      <c r="F426">
        <v>8.1102895477017896</v>
      </c>
    </row>
    <row r="427" spans="1:6">
      <c r="A427" s="10" t="str">
        <f t="shared" si="6"/>
        <v>Kidney - C64AllSexMāori</v>
      </c>
      <c r="B427" s="10" t="s">
        <v>329</v>
      </c>
      <c r="C427" t="s">
        <v>4</v>
      </c>
      <c r="D427" t="s">
        <v>49</v>
      </c>
      <c r="E427">
        <v>57</v>
      </c>
      <c r="F427">
        <v>10.0231562583081</v>
      </c>
    </row>
    <row r="428" spans="1:6">
      <c r="A428" s="10" t="str">
        <f t="shared" si="6"/>
        <v>Kidney - C64AllSexNon-Māori</v>
      </c>
      <c r="B428" s="10" t="s">
        <v>329</v>
      </c>
      <c r="C428" t="s">
        <v>4</v>
      </c>
      <c r="D428" t="s">
        <v>50</v>
      </c>
      <c r="E428">
        <v>468</v>
      </c>
      <c r="F428">
        <v>7.8986764775656804</v>
      </c>
    </row>
    <row r="429" spans="1:6">
      <c r="A429" s="10" t="str">
        <f t="shared" si="6"/>
        <v>Kidney - C64FemaleAllEth</v>
      </c>
      <c r="B429" s="10" t="s">
        <v>329</v>
      </c>
      <c r="C429" t="s">
        <v>0</v>
      </c>
      <c r="D429" t="s">
        <v>32</v>
      </c>
      <c r="E429">
        <v>167</v>
      </c>
      <c r="F429">
        <v>4.9822305050583102</v>
      </c>
    </row>
    <row r="430" spans="1:6">
      <c r="A430" s="10" t="str">
        <f t="shared" si="6"/>
        <v>Kidney - C64FemaleMāori</v>
      </c>
      <c r="B430" s="10" t="s">
        <v>329</v>
      </c>
      <c r="C430" t="s">
        <v>0</v>
      </c>
      <c r="D430" t="s">
        <v>49</v>
      </c>
      <c r="E430">
        <v>19</v>
      </c>
      <c r="F430">
        <v>6.0042669073852997</v>
      </c>
    </row>
    <row r="431" spans="1:6">
      <c r="A431" s="10" t="str">
        <f t="shared" si="6"/>
        <v>Kidney - C64FemaleNon-Māori</v>
      </c>
      <c r="B431" s="10" t="s">
        <v>329</v>
      </c>
      <c r="C431" t="s">
        <v>0</v>
      </c>
      <c r="D431" t="s">
        <v>50</v>
      </c>
      <c r="E431">
        <v>148</v>
      </c>
      <c r="F431">
        <v>4.8348363247534802</v>
      </c>
    </row>
    <row r="432" spans="1:6">
      <c r="A432" s="10" t="str">
        <f t="shared" si="6"/>
        <v>Kidney - C64MaleAllEth</v>
      </c>
      <c r="B432" s="10" t="s">
        <v>329</v>
      </c>
      <c r="C432" t="s">
        <v>1</v>
      </c>
      <c r="D432" t="s">
        <v>32</v>
      </c>
      <c r="E432">
        <v>358</v>
      </c>
      <c r="F432">
        <v>11.570096070812999</v>
      </c>
    </row>
    <row r="433" spans="1:6">
      <c r="A433" s="10" t="str">
        <f t="shared" si="6"/>
        <v>Kidney - C64MaleMāori</v>
      </c>
      <c r="B433" s="10" t="s">
        <v>329</v>
      </c>
      <c r="C433" t="s">
        <v>1</v>
      </c>
      <c r="D433" t="s">
        <v>49</v>
      </c>
      <c r="E433">
        <v>38</v>
      </c>
      <c r="F433">
        <v>14.5860222228787</v>
      </c>
    </row>
    <row r="434" spans="1:6">
      <c r="A434" s="10" t="str">
        <f t="shared" si="6"/>
        <v>Kidney - C64MaleNon-Māori</v>
      </c>
      <c r="B434" s="10" t="s">
        <v>329</v>
      </c>
      <c r="C434" t="s">
        <v>1</v>
      </c>
      <c r="D434" t="s">
        <v>50</v>
      </c>
      <c r="E434">
        <v>320</v>
      </c>
      <c r="F434">
        <v>11.2765873963807</v>
      </c>
    </row>
    <row r="435" spans="1:6">
      <c r="A435" s="10" t="str">
        <f t="shared" si="6"/>
        <v>Renal pelvis - C65AllSexAllEth</v>
      </c>
      <c r="B435" s="10" t="s">
        <v>330</v>
      </c>
      <c r="C435" t="s">
        <v>4</v>
      </c>
      <c r="D435" t="s">
        <v>32</v>
      </c>
      <c r="E435">
        <v>33</v>
      </c>
      <c r="F435">
        <v>0.49248072956917899</v>
      </c>
    </row>
    <row r="436" spans="1:6">
      <c r="A436" s="10" t="str">
        <f t="shared" si="6"/>
        <v>Renal pelvis - C65AllSexMāori</v>
      </c>
      <c r="B436" s="10" t="s">
        <v>330</v>
      </c>
      <c r="C436" t="s">
        <v>4</v>
      </c>
      <c r="D436" t="s">
        <v>49</v>
      </c>
    </row>
    <row r="437" spans="1:6">
      <c r="A437" s="10" t="str">
        <f t="shared" si="6"/>
        <v>Renal pelvis - C65AllSexNon-Māori</v>
      </c>
      <c r="B437" s="10" t="s">
        <v>330</v>
      </c>
      <c r="C437" t="s">
        <v>4</v>
      </c>
      <c r="D437" t="s">
        <v>50</v>
      </c>
      <c r="E437">
        <v>33</v>
      </c>
      <c r="F437">
        <v>0.53787213751471097</v>
      </c>
    </row>
    <row r="438" spans="1:6">
      <c r="A438" s="10" t="str">
        <f t="shared" si="6"/>
        <v>Renal pelvis - C65FemaleAllEth</v>
      </c>
      <c r="B438" s="10" t="s">
        <v>330</v>
      </c>
      <c r="C438" t="s">
        <v>0</v>
      </c>
      <c r="D438" t="s">
        <v>32</v>
      </c>
      <c r="E438">
        <v>15</v>
      </c>
      <c r="F438">
        <v>0.40333051776905599</v>
      </c>
    </row>
    <row r="439" spans="1:6">
      <c r="A439" s="10" t="str">
        <f t="shared" si="6"/>
        <v>Renal pelvis - C65FemaleMāori</v>
      </c>
      <c r="B439" s="10" t="s">
        <v>330</v>
      </c>
      <c r="C439" t="s">
        <v>0</v>
      </c>
      <c r="D439" t="s">
        <v>49</v>
      </c>
    </row>
    <row r="440" spans="1:6">
      <c r="A440" s="10" t="str">
        <f t="shared" si="6"/>
        <v>Renal pelvis - C65FemaleNon-Māori</v>
      </c>
      <c r="B440" s="10" t="s">
        <v>330</v>
      </c>
      <c r="C440" t="s">
        <v>0</v>
      </c>
      <c r="D440" t="s">
        <v>50</v>
      </c>
      <c r="E440">
        <v>15</v>
      </c>
      <c r="F440">
        <v>0.438607219308772</v>
      </c>
    </row>
    <row r="441" spans="1:6">
      <c r="A441" s="10" t="str">
        <f t="shared" si="6"/>
        <v>Renal pelvis - C65MaleAllEth</v>
      </c>
      <c r="B441" s="10" t="s">
        <v>330</v>
      </c>
      <c r="C441" t="s">
        <v>1</v>
      </c>
      <c r="D441" t="s">
        <v>32</v>
      </c>
      <c r="E441">
        <v>18</v>
      </c>
      <c r="F441">
        <v>0.58545034988316003</v>
      </c>
    </row>
    <row r="442" spans="1:6">
      <c r="A442" s="10" t="str">
        <f t="shared" si="6"/>
        <v>Renal pelvis - C65MaleMāori</v>
      </c>
      <c r="B442" s="10" t="s">
        <v>330</v>
      </c>
      <c r="C442" t="s">
        <v>1</v>
      </c>
      <c r="D442" t="s">
        <v>49</v>
      </c>
    </row>
    <row r="443" spans="1:6">
      <c r="A443" s="10" t="str">
        <f t="shared" si="6"/>
        <v>Renal pelvis - C65MaleNon-Māori</v>
      </c>
      <c r="B443" s="10" t="s">
        <v>330</v>
      </c>
      <c r="C443" t="s">
        <v>1</v>
      </c>
      <c r="D443" t="s">
        <v>50</v>
      </c>
      <c r="E443">
        <v>18</v>
      </c>
      <c r="F443">
        <v>0.64094249851917995</v>
      </c>
    </row>
    <row r="444" spans="1:6">
      <c r="A444" s="10" t="str">
        <f t="shared" si="6"/>
        <v>Ureter - C66AllSexAllEth</v>
      </c>
      <c r="B444" s="10" t="s">
        <v>331</v>
      </c>
      <c r="C444" t="s">
        <v>4</v>
      </c>
      <c r="D444" t="s">
        <v>32</v>
      </c>
      <c r="E444">
        <v>27</v>
      </c>
      <c r="F444">
        <v>0.36638210024655399</v>
      </c>
    </row>
    <row r="445" spans="1:6">
      <c r="A445" s="10" t="str">
        <f t="shared" si="6"/>
        <v>Ureter - C66AllSexMāori</v>
      </c>
      <c r="B445" s="10" t="s">
        <v>331</v>
      </c>
      <c r="C445" t="s">
        <v>4</v>
      </c>
      <c r="D445" t="s">
        <v>49</v>
      </c>
      <c r="E445">
        <v>1</v>
      </c>
      <c r="F445">
        <v>0.172002705827937</v>
      </c>
    </row>
    <row r="446" spans="1:6">
      <c r="A446" s="10" t="str">
        <f t="shared" si="6"/>
        <v>Ureter - C66AllSexNon-Māori</v>
      </c>
      <c r="B446" s="10" t="s">
        <v>331</v>
      </c>
      <c r="C446" t="s">
        <v>4</v>
      </c>
      <c r="D446" t="s">
        <v>50</v>
      </c>
      <c r="E446">
        <v>26</v>
      </c>
      <c r="F446">
        <v>0.37645616098235302</v>
      </c>
    </row>
    <row r="447" spans="1:6">
      <c r="A447" s="10" t="str">
        <f t="shared" si="6"/>
        <v>Ureter - C66FemaleAllEth</v>
      </c>
      <c r="B447" s="10" t="s">
        <v>331</v>
      </c>
      <c r="C447" t="s">
        <v>0</v>
      </c>
      <c r="D447" t="s">
        <v>32</v>
      </c>
      <c r="E447">
        <v>8</v>
      </c>
      <c r="F447">
        <v>0.20704397536083399</v>
      </c>
    </row>
    <row r="448" spans="1:6">
      <c r="A448" s="10" t="str">
        <f t="shared" si="6"/>
        <v>Ureter - C66FemaleMāori</v>
      </c>
      <c r="B448" s="10" t="s">
        <v>331</v>
      </c>
      <c r="C448" t="s">
        <v>0</v>
      </c>
      <c r="D448" t="s">
        <v>49</v>
      </c>
    </row>
    <row r="449" spans="1:6">
      <c r="A449" s="10" t="str">
        <f t="shared" si="6"/>
        <v>Ureter - C66FemaleNon-Māori</v>
      </c>
      <c r="B449" s="10" t="s">
        <v>331</v>
      </c>
      <c r="C449" t="s">
        <v>0</v>
      </c>
      <c r="D449" t="s">
        <v>50</v>
      </c>
      <c r="E449">
        <v>8</v>
      </c>
      <c r="F449">
        <v>0.222452629150346</v>
      </c>
    </row>
    <row r="450" spans="1:6">
      <c r="A450" s="10" t="str">
        <f t="shared" si="6"/>
        <v>Ureter - C66MaleAllEth</v>
      </c>
      <c r="B450" s="10" t="s">
        <v>331</v>
      </c>
      <c r="C450" t="s">
        <v>1</v>
      </c>
      <c r="D450" t="s">
        <v>32</v>
      </c>
      <c r="E450">
        <v>19</v>
      </c>
      <c r="F450">
        <v>0.55791818151122097</v>
      </c>
    </row>
    <row r="451" spans="1:6">
      <c r="A451" s="10" t="str">
        <f t="shared" si="6"/>
        <v>Ureter - C66MaleMāori</v>
      </c>
      <c r="B451" s="10" t="s">
        <v>331</v>
      </c>
      <c r="C451" t="s">
        <v>1</v>
      </c>
      <c r="D451" t="s">
        <v>49</v>
      </c>
      <c r="E451">
        <v>1</v>
      </c>
      <c r="F451">
        <v>0.36457828431372502</v>
      </c>
    </row>
    <row r="452" spans="1:6">
      <c r="A452" s="10" t="str">
        <f t="shared" ref="A452:A515" si="7">B452&amp;C452&amp;D452</f>
        <v>Ureter - C66MaleNon-Māori</v>
      </c>
      <c r="B452" s="10" t="s">
        <v>331</v>
      </c>
      <c r="C452" t="s">
        <v>1</v>
      </c>
      <c r="D452" t="s">
        <v>50</v>
      </c>
      <c r="E452">
        <v>18</v>
      </c>
      <c r="F452">
        <v>0.56250272978029603</v>
      </c>
    </row>
    <row r="453" spans="1:6">
      <c r="A453" s="10" t="str">
        <f t="shared" si="7"/>
        <v>Bladder - C67AllSexAllEth</v>
      </c>
      <c r="B453" s="10" t="s">
        <v>332</v>
      </c>
      <c r="C453" t="s">
        <v>4</v>
      </c>
      <c r="D453" t="s">
        <v>32</v>
      </c>
      <c r="E453">
        <v>369</v>
      </c>
      <c r="F453">
        <v>4.9001352567787304</v>
      </c>
    </row>
    <row r="454" spans="1:6">
      <c r="A454" s="10" t="str">
        <f t="shared" si="7"/>
        <v>Bladder - C67AllSexMāori</v>
      </c>
      <c r="B454" s="10" t="s">
        <v>332</v>
      </c>
      <c r="C454" t="s">
        <v>4</v>
      </c>
      <c r="D454" t="s">
        <v>49</v>
      </c>
      <c r="E454">
        <v>29</v>
      </c>
      <c r="F454">
        <v>6.2327963767605601</v>
      </c>
    </row>
    <row r="455" spans="1:6">
      <c r="A455" s="10" t="str">
        <f t="shared" si="7"/>
        <v>Bladder - C67AllSexNon-Māori</v>
      </c>
      <c r="B455" s="10" t="s">
        <v>332</v>
      </c>
      <c r="C455" t="s">
        <v>4</v>
      </c>
      <c r="D455" t="s">
        <v>50</v>
      </c>
      <c r="E455">
        <v>340</v>
      </c>
      <c r="F455">
        <v>4.7854518594695099</v>
      </c>
    </row>
    <row r="456" spans="1:6">
      <c r="A456" s="10" t="str">
        <f t="shared" si="7"/>
        <v>Bladder - C67FemaleAllEth</v>
      </c>
      <c r="B456" s="10" t="s">
        <v>332</v>
      </c>
      <c r="C456" t="s">
        <v>0</v>
      </c>
      <c r="D456" t="s">
        <v>32</v>
      </c>
      <c r="E456">
        <v>99</v>
      </c>
      <c r="F456">
        <v>2.4617291469856402</v>
      </c>
    </row>
    <row r="457" spans="1:6">
      <c r="A457" s="10" t="str">
        <f t="shared" si="7"/>
        <v>Bladder - C67FemaleMāori</v>
      </c>
      <c r="B457" s="10" t="s">
        <v>332</v>
      </c>
      <c r="C457" t="s">
        <v>0</v>
      </c>
      <c r="D457" t="s">
        <v>49</v>
      </c>
      <c r="E457">
        <v>14</v>
      </c>
      <c r="F457">
        <v>5.3234692169100901</v>
      </c>
    </row>
    <row r="458" spans="1:6">
      <c r="A458" s="10" t="str">
        <f t="shared" si="7"/>
        <v>Bladder - C67FemaleNon-Māori</v>
      </c>
      <c r="B458" s="10" t="s">
        <v>332</v>
      </c>
      <c r="C458" t="s">
        <v>0</v>
      </c>
      <c r="D458" t="s">
        <v>50</v>
      </c>
      <c r="E458">
        <v>85</v>
      </c>
      <c r="F458">
        <v>2.22976873309474</v>
      </c>
    </row>
    <row r="459" spans="1:6">
      <c r="A459" s="10" t="str">
        <f t="shared" si="7"/>
        <v>Bladder - C67MaleAllEth</v>
      </c>
      <c r="B459" s="10" t="s">
        <v>332</v>
      </c>
      <c r="C459" t="s">
        <v>1</v>
      </c>
      <c r="D459" t="s">
        <v>32</v>
      </c>
      <c r="E459">
        <v>270</v>
      </c>
      <c r="F459">
        <v>7.8556779829996</v>
      </c>
    </row>
    <row r="460" spans="1:6">
      <c r="A460" s="10" t="str">
        <f t="shared" si="7"/>
        <v>Bladder - C67MaleMāori</v>
      </c>
      <c r="B460" s="10" t="s">
        <v>332</v>
      </c>
      <c r="C460" t="s">
        <v>1</v>
      </c>
      <c r="D460" t="s">
        <v>49</v>
      </c>
      <c r="E460">
        <v>15</v>
      </c>
      <c r="F460">
        <v>7.7857063810349798</v>
      </c>
    </row>
    <row r="461" spans="1:6">
      <c r="A461" s="10" t="str">
        <f t="shared" si="7"/>
        <v>Bladder - C67MaleNon-Māori</v>
      </c>
      <c r="B461" s="10" t="s">
        <v>332</v>
      </c>
      <c r="C461" t="s">
        <v>1</v>
      </c>
      <c r="D461" t="s">
        <v>50</v>
      </c>
      <c r="E461">
        <v>255</v>
      </c>
      <c r="F461">
        <v>7.8491064656744403</v>
      </c>
    </row>
    <row r="462" spans="1:6">
      <c r="A462" s="10" t="str">
        <f t="shared" si="7"/>
        <v>Other urinary organs - C68AllSexAllEth</v>
      </c>
      <c r="B462" s="10" t="s">
        <v>333</v>
      </c>
      <c r="C462" t="s">
        <v>4</v>
      </c>
      <c r="D462" t="s">
        <v>32</v>
      </c>
      <c r="E462">
        <v>21</v>
      </c>
      <c r="F462">
        <v>0.27482282722957602</v>
      </c>
    </row>
    <row r="463" spans="1:6">
      <c r="A463" s="10" t="str">
        <f t="shared" si="7"/>
        <v>Other urinary organs - C68AllSexMāori</v>
      </c>
      <c r="B463" s="10" t="s">
        <v>333</v>
      </c>
      <c r="C463" t="s">
        <v>4</v>
      </c>
      <c r="D463" t="s">
        <v>49</v>
      </c>
      <c r="E463">
        <v>1</v>
      </c>
      <c r="F463">
        <v>0.19687055222887601</v>
      </c>
    </row>
    <row r="464" spans="1:6">
      <c r="A464" s="10" t="str">
        <f t="shared" si="7"/>
        <v>Other urinary organs - C68AllSexNon-Māori</v>
      </c>
      <c r="B464" s="10" t="s">
        <v>333</v>
      </c>
      <c r="C464" t="s">
        <v>4</v>
      </c>
      <c r="D464" t="s">
        <v>50</v>
      </c>
      <c r="E464">
        <v>20</v>
      </c>
      <c r="F464">
        <v>0.27817097855966899</v>
      </c>
    </row>
    <row r="465" spans="1:6">
      <c r="A465" s="10" t="str">
        <f t="shared" si="7"/>
        <v>Other urinary organs - C68FemaleAllEth</v>
      </c>
      <c r="B465" s="10" t="s">
        <v>333</v>
      </c>
      <c r="C465" t="s">
        <v>0</v>
      </c>
      <c r="D465" t="s">
        <v>32</v>
      </c>
      <c r="E465">
        <v>7</v>
      </c>
      <c r="F465">
        <v>0.141824573614697</v>
      </c>
    </row>
    <row r="466" spans="1:6">
      <c r="A466" s="10" t="str">
        <f t="shared" si="7"/>
        <v>Other urinary organs - C68FemaleMāori</v>
      </c>
      <c r="B466" s="10" t="s">
        <v>333</v>
      </c>
      <c r="C466" t="s">
        <v>0</v>
      </c>
      <c r="D466" t="s">
        <v>49</v>
      </c>
    </row>
    <row r="467" spans="1:6">
      <c r="A467" s="10" t="str">
        <f t="shared" si="7"/>
        <v>Other urinary organs - C68FemaleNon-Māori</v>
      </c>
      <c r="B467" s="10" t="s">
        <v>333</v>
      </c>
      <c r="C467" t="s">
        <v>0</v>
      </c>
      <c r="D467" t="s">
        <v>50</v>
      </c>
      <c r="E467">
        <v>7</v>
      </c>
      <c r="F467">
        <v>0.15004111160844399</v>
      </c>
    </row>
    <row r="468" spans="1:6">
      <c r="A468" s="10" t="str">
        <f t="shared" si="7"/>
        <v>Other urinary organs - C68MaleAllEth</v>
      </c>
      <c r="B468" s="10" t="s">
        <v>333</v>
      </c>
      <c r="C468" t="s">
        <v>1</v>
      </c>
      <c r="D468" t="s">
        <v>32</v>
      </c>
      <c r="E468">
        <v>14</v>
      </c>
      <c r="F468">
        <v>0.41352387898637799</v>
      </c>
    </row>
    <row r="469" spans="1:6">
      <c r="A469" s="10" t="str">
        <f t="shared" si="7"/>
        <v>Other urinary organs - C68MaleMāori</v>
      </c>
      <c r="B469" s="10" t="s">
        <v>333</v>
      </c>
      <c r="C469" t="s">
        <v>1</v>
      </c>
      <c r="D469" t="s">
        <v>49</v>
      </c>
      <c r="E469">
        <v>1</v>
      </c>
      <c r="F469">
        <v>0.415002019635344</v>
      </c>
    </row>
    <row r="470" spans="1:6">
      <c r="A470" s="10" t="str">
        <f t="shared" si="7"/>
        <v>Other urinary organs - C68MaleNon-Māori</v>
      </c>
      <c r="B470" s="10" t="s">
        <v>333</v>
      </c>
      <c r="C470" t="s">
        <v>1</v>
      </c>
      <c r="D470" t="s">
        <v>50</v>
      </c>
      <c r="E470">
        <v>13</v>
      </c>
      <c r="F470">
        <v>0.41114729493435398</v>
      </c>
    </row>
    <row r="471" spans="1:6">
      <c r="A471" s="10" t="str">
        <f t="shared" si="7"/>
        <v>Eye - C69AllSexAllEth</v>
      </c>
      <c r="B471" s="10" t="s">
        <v>334</v>
      </c>
      <c r="C471" t="s">
        <v>4</v>
      </c>
      <c r="D471" t="s">
        <v>32</v>
      </c>
      <c r="E471">
        <v>70</v>
      </c>
      <c r="F471">
        <v>1.2558031878287601</v>
      </c>
    </row>
    <row r="472" spans="1:6">
      <c r="A472" s="10" t="str">
        <f t="shared" si="7"/>
        <v>Eye - C69AllSexMāori</v>
      </c>
      <c r="B472" s="10" t="s">
        <v>334</v>
      </c>
      <c r="C472" t="s">
        <v>4</v>
      </c>
      <c r="D472" t="s">
        <v>49</v>
      </c>
      <c r="E472">
        <v>4</v>
      </c>
      <c r="F472">
        <v>0.42155640647310799</v>
      </c>
    </row>
    <row r="473" spans="1:6">
      <c r="A473" s="10" t="str">
        <f t="shared" si="7"/>
        <v>Eye - C69AllSexNon-Māori</v>
      </c>
      <c r="B473" s="10" t="s">
        <v>334</v>
      </c>
      <c r="C473" t="s">
        <v>4</v>
      </c>
      <c r="D473" t="s">
        <v>50</v>
      </c>
      <c r="E473">
        <v>66</v>
      </c>
      <c r="F473">
        <v>1.29912763206335</v>
      </c>
    </row>
    <row r="474" spans="1:6">
      <c r="A474" s="10" t="str">
        <f t="shared" si="7"/>
        <v>Eye - C69FemaleAllEth</v>
      </c>
      <c r="B474" s="10" t="s">
        <v>334</v>
      </c>
      <c r="C474" t="s">
        <v>0</v>
      </c>
      <c r="D474" t="s">
        <v>32</v>
      </c>
      <c r="E474">
        <v>34</v>
      </c>
      <c r="F474">
        <v>1.2360027898941499</v>
      </c>
    </row>
    <row r="475" spans="1:6">
      <c r="A475" s="10" t="str">
        <f t="shared" si="7"/>
        <v>Eye - C69FemaleMāori</v>
      </c>
      <c r="B475" s="10" t="s">
        <v>334</v>
      </c>
      <c r="C475" t="s">
        <v>0</v>
      </c>
      <c r="D475" t="s">
        <v>49</v>
      </c>
    </row>
    <row r="476" spans="1:6">
      <c r="A476" s="10" t="str">
        <f t="shared" si="7"/>
        <v>Eye - C69FemaleNon-Māori</v>
      </c>
      <c r="B476" s="10" t="s">
        <v>334</v>
      </c>
      <c r="C476" t="s">
        <v>0</v>
      </c>
      <c r="D476" t="s">
        <v>50</v>
      </c>
      <c r="E476">
        <v>34</v>
      </c>
      <c r="F476">
        <v>1.4521895999013501</v>
      </c>
    </row>
    <row r="477" spans="1:6">
      <c r="A477" s="10" t="str">
        <f t="shared" si="7"/>
        <v>Eye - C69MaleAllEth</v>
      </c>
      <c r="B477" s="10" t="s">
        <v>334</v>
      </c>
      <c r="C477" t="s">
        <v>1</v>
      </c>
      <c r="D477" t="s">
        <v>32</v>
      </c>
      <c r="E477">
        <v>36</v>
      </c>
      <c r="F477">
        <v>1.27791988117734</v>
      </c>
    </row>
    <row r="478" spans="1:6">
      <c r="A478" s="10" t="str">
        <f t="shared" si="7"/>
        <v>Eye - C69MaleMāori</v>
      </c>
      <c r="B478" s="10" t="s">
        <v>334</v>
      </c>
      <c r="C478" t="s">
        <v>1</v>
      </c>
      <c r="D478" t="s">
        <v>49</v>
      </c>
      <c r="E478">
        <v>4</v>
      </c>
      <c r="F478">
        <v>0.82008334259259297</v>
      </c>
    </row>
    <row r="479" spans="1:6">
      <c r="A479" s="10" t="str">
        <f t="shared" si="7"/>
        <v>Eye - C69MaleNon-Māori</v>
      </c>
      <c r="B479" s="10" t="s">
        <v>334</v>
      </c>
      <c r="C479" t="s">
        <v>1</v>
      </c>
      <c r="D479" t="s">
        <v>50</v>
      </c>
      <c r="E479">
        <v>32</v>
      </c>
      <c r="F479">
        <v>1.15707505488768</v>
      </c>
    </row>
    <row r="480" spans="1:6">
      <c r="A480" s="10" t="str">
        <f t="shared" si="7"/>
        <v>Meninges - C70AllSexAllEth</v>
      </c>
      <c r="B480" s="10" t="s">
        <v>335</v>
      </c>
      <c r="C480" t="s">
        <v>4</v>
      </c>
      <c r="D480" t="s">
        <v>32</v>
      </c>
      <c r="E480">
        <v>5</v>
      </c>
      <c r="F480">
        <v>0.11182711036085601</v>
      </c>
    </row>
    <row r="481" spans="1:6">
      <c r="A481" s="10" t="str">
        <f t="shared" si="7"/>
        <v>Meninges - C70AllSexMāori</v>
      </c>
      <c r="B481" s="10" t="s">
        <v>335</v>
      </c>
      <c r="C481" t="s">
        <v>4</v>
      </c>
      <c r="D481" t="s">
        <v>49</v>
      </c>
    </row>
    <row r="482" spans="1:6">
      <c r="A482" s="10" t="str">
        <f t="shared" si="7"/>
        <v>Meninges - C70AllSexNon-Māori</v>
      </c>
      <c r="B482" s="10" t="s">
        <v>335</v>
      </c>
      <c r="C482" t="s">
        <v>4</v>
      </c>
      <c r="D482" t="s">
        <v>50</v>
      </c>
      <c r="E482">
        <v>5</v>
      </c>
      <c r="F482">
        <v>0.13482434616828601</v>
      </c>
    </row>
    <row r="483" spans="1:6">
      <c r="A483" s="10" t="str">
        <f t="shared" si="7"/>
        <v>Meninges - C70FemaleAllEth</v>
      </c>
      <c r="B483" s="10" t="s">
        <v>335</v>
      </c>
      <c r="C483" t="s">
        <v>0</v>
      </c>
      <c r="D483" t="s">
        <v>32</v>
      </c>
      <c r="E483">
        <v>3</v>
      </c>
      <c r="F483">
        <v>0.14064775879636601</v>
      </c>
    </row>
    <row r="484" spans="1:6">
      <c r="A484" s="10" t="str">
        <f t="shared" si="7"/>
        <v>Meninges - C70FemaleMāori</v>
      </c>
      <c r="B484" s="10" t="s">
        <v>335</v>
      </c>
      <c r="C484" t="s">
        <v>0</v>
      </c>
      <c r="D484" t="s">
        <v>49</v>
      </c>
    </row>
    <row r="485" spans="1:6">
      <c r="A485" s="10" t="str">
        <f t="shared" si="7"/>
        <v>Meninges - C70FemaleNon-Māori</v>
      </c>
      <c r="B485" s="10" t="s">
        <v>335</v>
      </c>
      <c r="C485" t="s">
        <v>0</v>
      </c>
      <c r="D485" t="s">
        <v>50</v>
      </c>
      <c r="E485">
        <v>3</v>
      </c>
      <c r="F485">
        <v>0.172809135065187</v>
      </c>
    </row>
    <row r="486" spans="1:6">
      <c r="A486" s="10" t="str">
        <f t="shared" si="7"/>
        <v>Meninges - C70MaleAllEth</v>
      </c>
      <c r="B486" s="10" t="s">
        <v>335</v>
      </c>
      <c r="C486" t="s">
        <v>1</v>
      </c>
      <c r="D486" t="s">
        <v>32</v>
      </c>
      <c r="E486">
        <v>2</v>
      </c>
      <c r="F486" s="72">
        <v>8.1043524574331394E-2</v>
      </c>
    </row>
    <row r="487" spans="1:6">
      <c r="A487" s="10" t="str">
        <f t="shared" si="7"/>
        <v>Meninges - C70MaleMāori</v>
      </c>
      <c r="B487" s="10" t="s">
        <v>335</v>
      </c>
      <c r="C487" t="s">
        <v>1</v>
      </c>
      <c r="D487" t="s">
        <v>49</v>
      </c>
    </row>
    <row r="488" spans="1:6">
      <c r="A488" s="10" t="str">
        <f t="shared" si="7"/>
        <v>Meninges - C70MaleNon-Māori</v>
      </c>
      <c r="B488" s="10" t="s">
        <v>335</v>
      </c>
      <c r="C488" t="s">
        <v>1</v>
      </c>
      <c r="D488" t="s">
        <v>50</v>
      </c>
      <c r="E488">
        <v>2</v>
      </c>
      <c r="F488">
        <v>9.4503460105829995E-2</v>
      </c>
    </row>
    <row r="489" spans="1:6">
      <c r="A489" s="10" t="str">
        <f t="shared" si="7"/>
        <v>Brain - C71AllSexAllEth</v>
      </c>
      <c r="B489" s="10" t="s">
        <v>336</v>
      </c>
      <c r="C489" t="s">
        <v>4</v>
      </c>
      <c r="D489" t="s">
        <v>32</v>
      </c>
      <c r="E489">
        <v>322</v>
      </c>
      <c r="F489">
        <v>5.6791297501353402</v>
      </c>
    </row>
    <row r="490" spans="1:6">
      <c r="A490" s="10" t="str">
        <f t="shared" si="7"/>
        <v>Brain - C71AllSexMāori</v>
      </c>
      <c r="B490" s="10" t="s">
        <v>336</v>
      </c>
      <c r="C490" t="s">
        <v>4</v>
      </c>
      <c r="D490" t="s">
        <v>49</v>
      </c>
      <c r="E490">
        <v>36</v>
      </c>
      <c r="F490">
        <v>5.6619238020929998</v>
      </c>
    </row>
    <row r="491" spans="1:6">
      <c r="A491" s="10" t="str">
        <f t="shared" si="7"/>
        <v>Brain - C71AllSexNon-Māori</v>
      </c>
      <c r="B491" s="10" t="s">
        <v>336</v>
      </c>
      <c r="C491" t="s">
        <v>4</v>
      </c>
      <c r="D491" t="s">
        <v>50</v>
      </c>
      <c r="E491">
        <v>286</v>
      </c>
      <c r="F491">
        <v>5.6103196956177701</v>
      </c>
    </row>
    <row r="492" spans="1:6">
      <c r="A492" s="10" t="str">
        <f t="shared" si="7"/>
        <v>Brain - C71FemaleAllEth</v>
      </c>
      <c r="B492" s="10" t="s">
        <v>336</v>
      </c>
      <c r="C492" t="s">
        <v>0</v>
      </c>
      <c r="D492" t="s">
        <v>32</v>
      </c>
      <c r="E492">
        <v>137</v>
      </c>
      <c r="F492">
        <v>4.7299001779442804</v>
      </c>
    </row>
    <row r="493" spans="1:6">
      <c r="A493" s="10" t="str">
        <f t="shared" si="7"/>
        <v>Brain - C71FemaleMāori</v>
      </c>
      <c r="B493" s="10" t="s">
        <v>336</v>
      </c>
      <c r="C493" t="s">
        <v>0</v>
      </c>
      <c r="D493" t="s">
        <v>49</v>
      </c>
      <c r="E493">
        <v>17</v>
      </c>
      <c r="F493">
        <v>5.3245491926144002</v>
      </c>
    </row>
    <row r="494" spans="1:6">
      <c r="A494" s="10" t="str">
        <f t="shared" si="7"/>
        <v>Brain - C71FemaleNon-Māori</v>
      </c>
      <c r="B494" s="10" t="s">
        <v>336</v>
      </c>
      <c r="C494" t="s">
        <v>0</v>
      </c>
      <c r="D494" t="s">
        <v>50</v>
      </c>
      <c r="E494">
        <v>120</v>
      </c>
      <c r="F494">
        <v>4.6420750946486997</v>
      </c>
    </row>
    <row r="495" spans="1:6">
      <c r="A495" s="10" t="str">
        <f t="shared" si="7"/>
        <v>Brain - C71MaleAllEth</v>
      </c>
      <c r="B495" s="10" t="s">
        <v>336</v>
      </c>
      <c r="C495" t="s">
        <v>1</v>
      </c>
      <c r="D495" t="s">
        <v>32</v>
      </c>
      <c r="E495">
        <v>185</v>
      </c>
      <c r="F495">
        <v>6.7173347049286498</v>
      </c>
    </row>
    <row r="496" spans="1:6">
      <c r="A496" s="10" t="str">
        <f t="shared" si="7"/>
        <v>Brain - C71MaleMāori</v>
      </c>
      <c r="B496" s="10" t="s">
        <v>336</v>
      </c>
      <c r="C496" t="s">
        <v>1</v>
      </c>
      <c r="D496" t="s">
        <v>49</v>
      </c>
      <c r="E496">
        <v>19</v>
      </c>
      <c r="F496">
        <v>5.9001662594935604</v>
      </c>
    </row>
    <row r="497" spans="1:6">
      <c r="A497" s="10" t="str">
        <f t="shared" si="7"/>
        <v>Brain - C71MaleNon-Māori</v>
      </c>
      <c r="B497" s="10" t="s">
        <v>336</v>
      </c>
      <c r="C497" t="s">
        <v>1</v>
      </c>
      <c r="D497" t="s">
        <v>50</v>
      </c>
      <c r="E497">
        <v>166</v>
      </c>
      <c r="F497">
        <v>6.6688594578057101</v>
      </c>
    </row>
    <row r="498" spans="1:6">
      <c r="A498" s="10" t="str">
        <f t="shared" si="7"/>
        <v>Other central nervous system - C72AllSexAllEth</v>
      </c>
      <c r="B498" s="10" t="s">
        <v>337</v>
      </c>
      <c r="C498" t="s">
        <v>4</v>
      </c>
      <c r="D498" t="s">
        <v>32</v>
      </c>
      <c r="E498">
        <v>9</v>
      </c>
      <c r="F498">
        <v>0.19367623484920099</v>
      </c>
    </row>
    <row r="499" spans="1:6">
      <c r="A499" s="10" t="str">
        <f t="shared" si="7"/>
        <v>Other central nervous system - C72AllSexMāori</v>
      </c>
      <c r="B499" s="10" t="s">
        <v>337</v>
      </c>
      <c r="C499" t="s">
        <v>4</v>
      </c>
      <c r="D499" t="s">
        <v>49</v>
      </c>
      <c r="E499">
        <v>2</v>
      </c>
      <c r="F499">
        <v>0.21797281857006501</v>
      </c>
    </row>
    <row r="500" spans="1:6">
      <c r="A500" s="10" t="str">
        <f t="shared" si="7"/>
        <v>Other central nervous system - C72AllSexNon-Māori</v>
      </c>
      <c r="B500" s="10" t="s">
        <v>337</v>
      </c>
      <c r="C500" t="s">
        <v>4</v>
      </c>
      <c r="D500" t="s">
        <v>50</v>
      </c>
      <c r="E500">
        <v>7</v>
      </c>
      <c r="F500">
        <v>0.16048906140750899</v>
      </c>
    </row>
    <row r="501" spans="1:6">
      <c r="A501" s="10" t="str">
        <f t="shared" si="7"/>
        <v>Other central nervous system - C72FemaleAllEth</v>
      </c>
      <c r="B501" s="10" t="s">
        <v>337</v>
      </c>
      <c r="C501" t="s">
        <v>0</v>
      </c>
      <c r="D501" t="s">
        <v>32</v>
      </c>
      <c r="E501">
        <v>4</v>
      </c>
      <c r="F501">
        <v>0.174900580262045</v>
      </c>
    </row>
    <row r="502" spans="1:6">
      <c r="A502" s="10" t="str">
        <f t="shared" si="7"/>
        <v>Other central nervous system - C72FemaleMāori</v>
      </c>
      <c r="B502" s="10" t="s">
        <v>337</v>
      </c>
      <c r="C502" t="s">
        <v>0</v>
      </c>
      <c r="D502" t="s">
        <v>49</v>
      </c>
    </row>
    <row r="503" spans="1:6">
      <c r="A503" s="10" t="str">
        <f t="shared" si="7"/>
        <v>Other central nervous system - C72FemaleNon-Māori</v>
      </c>
      <c r="B503" s="10" t="s">
        <v>337</v>
      </c>
      <c r="C503" t="s">
        <v>0</v>
      </c>
      <c r="D503" t="s">
        <v>50</v>
      </c>
      <c r="E503">
        <v>4</v>
      </c>
      <c r="F503">
        <v>0.21342690984079399</v>
      </c>
    </row>
    <row r="504" spans="1:6">
      <c r="A504" s="10" t="str">
        <f t="shared" si="7"/>
        <v>Other central nervous system - C72MaleAllEth</v>
      </c>
      <c r="B504" s="10" t="s">
        <v>337</v>
      </c>
      <c r="C504" t="s">
        <v>1</v>
      </c>
      <c r="D504" t="s">
        <v>32</v>
      </c>
      <c r="E504">
        <v>5</v>
      </c>
      <c r="F504">
        <v>0.20822471028454501</v>
      </c>
    </row>
    <row r="505" spans="1:6">
      <c r="A505" s="10" t="str">
        <f t="shared" si="7"/>
        <v>Other central nervous system - C72MaleMāori</v>
      </c>
      <c r="B505" s="10" t="s">
        <v>337</v>
      </c>
      <c r="C505" t="s">
        <v>1</v>
      </c>
      <c r="D505" t="s">
        <v>49</v>
      </c>
      <c r="E505">
        <v>2</v>
      </c>
      <c r="F505">
        <v>0.424443912182627</v>
      </c>
    </row>
    <row r="506" spans="1:6">
      <c r="A506" s="10" t="str">
        <f t="shared" si="7"/>
        <v>Other central nervous system - C72MaleNon-Māori</v>
      </c>
      <c r="B506" s="10" t="s">
        <v>337</v>
      </c>
      <c r="C506" t="s">
        <v>1</v>
      </c>
      <c r="D506" t="s">
        <v>50</v>
      </c>
      <c r="E506">
        <v>3</v>
      </c>
      <c r="F506">
        <v>0.10624694380727299</v>
      </c>
    </row>
    <row r="507" spans="1:6">
      <c r="A507" s="10" t="str">
        <f t="shared" si="7"/>
        <v>Thyroid - C73AllSexAllEth</v>
      </c>
      <c r="B507" s="10" t="s">
        <v>338</v>
      </c>
      <c r="C507" t="s">
        <v>4</v>
      </c>
      <c r="D507" t="s">
        <v>32</v>
      </c>
      <c r="E507">
        <v>298</v>
      </c>
      <c r="F507">
        <v>5.7544988551601399</v>
      </c>
    </row>
    <row r="508" spans="1:6">
      <c r="A508" s="10" t="str">
        <f t="shared" si="7"/>
        <v>Thyroid - C73AllSexMāori</v>
      </c>
      <c r="B508" s="10" t="s">
        <v>338</v>
      </c>
      <c r="C508" t="s">
        <v>4</v>
      </c>
      <c r="D508" t="s">
        <v>49</v>
      </c>
      <c r="E508">
        <v>55</v>
      </c>
      <c r="F508">
        <v>9.1561375808998697</v>
      </c>
    </row>
    <row r="509" spans="1:6">
      <c r="A509" s="10" t="str">
        <f t="shared" si="7"/>
        <v>Thyroid - C73AllSexNon-Māori</v>
      </c>
      <c r="B509" s="10" t="s">
        <v>338</v>
      </c>
      <c r="C509" t="s">
        <v>4</v>
      </c>
      <c r="D509" t="s">
        <v>50</v>
      </c>
      <c r="E509">
        <v>243</v>
      </c>
      <c r="F509">
        <v>5.2182247295260504</v>
      </c>
    </row>
    <row r="510" spans="1:6">
      <c r="A510" s="10" t="str">
        <f t="shared" si="7"/>
        <v>Thyroid - C73FemaleAllEth</v>
      </c>
      <c r="B510" s="10" t="s">
        <v>338</v>
      </c>
      <c r="C510" t="s">
        <v>0</v>
      </c>
      <c r="D510" t="s">
        <v>32</v>
      </c>
      <c r="E510">
        <v>213</v>
      </c>
      <c r="F510">
        <v>8.2417839501719197</v>
      </c>
    </row>
    <row r="511" spans="1:6">
      <c r="A511" s="10" t="str">
        <f t="shared" si="7"/>
        <v>Thyroid - C73FemaleMāori</v>
      </c>
      <c r="B511" s="10" t="s">
        <v>338</v>
      </c>
      <c r="C511" t="s">
        <v>0</v>
      </c>
      <c r="D511" t="s">
        <v>49</v>
      </c>
      <c r="E511">
        <v>41</v>
      </c>
      <c r="F511">
        <v>12.742971302758001</v>
      </c>
    </row>
    <row r="512" spans="1:6">
      <c r="A512" s="10" t="str">
        <f t="shared" si="7"/>
        <v>Thyroid - C73FemaleNon-Māori</v>
      </c>
      <c r="B512" s="10" t="s">
        <v>338</v>
      </c>
      <c r="C512" t="s">
        <v>0</v>
      </c>
      <c r="D512" t="s">
        <v>50</v>
      </c>
      <c r="E512">
        <v>172</v>
      </c>
      <c r="F512">
        <v>7.4987042039211698</v>
      </c>
    </row>
    <row r="513" spans="1:6">
      <c r="A513" s="10" t="str">
        <f t="shared" si="7"/>
        <v>Thyroid - C73MaleAllEth</v>
      </c>
      <c r="B513" s="10" t="s">
        <v>338</v>
      </c>
      <c r="C513" t="s">
        <v>1</v>
      </c>
      <c r="D513" t="s">
        <v>32</v>
      </c>
      <c r="E513">
        <v>85</v>
      </c>
      <c r="F513">
        <v>3.0844825163913301</v>
      </c>
    </row>
    <row r="514" spans="1:6">
      <c r="A514" s="10" t="str">
        <f t="shared" si="7"/>
        <v>Thyroid - C73MaleMāori</v>
      </c>
      <c r="B514" s="10" t="s">
        <v>338</v>
      </c>
      <c r="C514" t="s">
        <v>1</v>
      </c>
      <c r="D514" t="s">
        <v>49</v>
      </c>
      <c r="E514">
        <v>14</v>
      </c>
      <c r="F514">
        <v>4.9860799240348896</v>
      </c>
    </row>
    <row r="515" spans="1:6">
      <c r="A515" s="10" t="str">
        <f t="shared" si="7"/>
        <v>Thyroid - C73MaleNon-Māori</v>
      </c>
      <c r="B515" s="10" t="s">
        <v>338</v>
      </c>
      <c r="C515" t="s">
        <v>1</v>
      </c>
      <c r="D515" t="s">
        <v>50</v>
      </c>
      <c r="E515">
        <v>71</v>
      </c>
      <c r="F515">
        <v>2.7952704020764498</v>
      </c>
    </row>
    <row r="516" spans="1:6">
      <c r="A516" s="10" t="str">
        <f t="shared" ref="A516:A579" si="8">B516&amp;C516&amp;D516</f>
        <v>Adrenal gland - C74AllSexAllEth</v>
      </c>
      <c r="B516" s="10" t="s">
        <v>339</v>
      </c>
      <c r="C516" t="s">
        <v>4</v>
      </c>
      <c r="D516" t="s">
        <v>32</v>
      </c>
      <c r="E516">
        <v>21</v>
      </c>
      <c r="F516">
        <v>0.46773709734688002</v>
      </c>
    </row>
    <row r="517" spans="1:6">
      <c r="A517" s="10" t="str">
        <f t="shared" si="8"/>
        <v>Adrenal gland - C74AllSexMāori</v>
      </c>
      <c r="B517" s="10" t="s">
        <v>339</v>
      </c>
      <c r="C517" t="s">
        <v>4</v>
      </c>
      <c r="D517" t="s">
        <v>49</v>
      </c>
      <c r="E517">
        <v>5</v>
      </c>
      <c r="F517">
        <v>0.80461452353296203</v>
      </c>
    </row>
    <row r="518" spans="1:6">
      <c r="A518" s="10" t="str">
        <f t="shared" si="8"/>
        <v>Adrenal gland - C74AllSexNon-Māori</v>
      </c>
      <c r="B518" s="10" t="s">
        <v>339</v>
      </c>
      <c r="C518" t="s">
        <v>4</v>
      </c>
      <c r="D518" t="s">
        <v>50</v>
      </c>
      <c r="E518">
        <v>16</v>
      </c>
      <c r="F518">
        <v>0.48291743874599602</v>
      </c>
    </row>
    <row r="519" spans="1:6">
      <c r="A519" s="10" t="str">
        <f t="shared" si="8"/>
        <v>Adrenal gland - C74FemaleAllEth</v>
      </c>
      <c r="B519" s="10" t="s">
        <v>339</v>
      </c>
      <c r="C519" t="s">
        <v>0</v>
      </c>
      <c r="D519" t="s">
        <v>32</v>
      </c>
      <c r="E519">
        <v>11</v>
      </c>
      <c r="F519">
        <v>0.45055075427722702</v>
      </c>
    </row>
    <row r="520" spans="1:6">
      <c r="A520" s="10" t="str">
        <f t="shared" si="8"/>
        <v>Adrenal gland - C74FemaleMāori</v>
      </c>
      <c r="B520" s="10" t="s">
        <v>339</v>
      </c>
      <c r="C520" t="s">
        <v>0</v>
      </c>
      <c r="D520" t="s">
        <v>49</v>
      </c>
      <c r="E520">
        <v>3</v>
      </c>
      <c r="F520">
        <v>0.85579394999161496</v>
      </c>
    </row>
    <row r="521" spans="1:6">
      <c r="A521" s="10" t="str">
        <f t="shared" si="8"/>
        <v>Adrenal gland - C74FemaleNon-Māori</v>
      </c>
      <c r="B521" s="10" t="s">
        <v>339</v>
      </c>
      <c r="C521" t="s">
        <v>0</v>
      </c>
      <c r="D521" t="s">
        <v>50</v>
      </c>
      <c r="E521">
        <v>8</v>
      </c>
      <c r="F521">
        <v>0.430684630629806</v>
      </c>
    </row>
    <row r="522" spans="1:6">
      <c r="A522" s="10" t="str">
        <f t="shared" si="8"/>
        <v>Adrenal gland - C74MaleAllEth</v>
      </c>
      <c r="B522" s="10" t="s">
        <v>339</v>
      </c>
      <c r="C522" t="s">
        <v>1</v>
      </c>
      <c r="D522" t="s">
        <v>32</v>
      </c>
      <c r="E522">
        <v>10</v>
      </c>
      <c r="F522">
        <v>0.47810302581214897</v>
      </c>
    </row>
    <row r="523" spans="1:6">
      <c r="A523" s="10" t="str">
        <f t="shared" si="8"/>
        <v>Adrenal gland - C74MaleMāori</v>
      </c>
      <c r="B523" s="10" t="s">
        <v>339</v>
      </c>
      <c r="C523" t="s">
        <v>1</v>
      </c>
      <c r="D523" t="s">
        <v>49</v>
      </c>
      <c r="E523">
        <v>2</v>
      </c>
      <c r="F523">
        <v>0.74570956481606698</v>
      </c>
    </row>
    <row r="524" spans="1:6">
      <c r="A524" s="10" t="str">
        <f t="shared" si="8"/>
        <v>Adrenal gland - C74MaleNon-Māori</v>
      </c>
      <c r="B524" s="10" t="s">
        <v>339</v>
      </c>
      <c r="C524" t="s">
        <v>1</v>
      </c>
      <c r="D524" t="s">
        <v>50</v>
      </c>
      <c r="E524">
        <v>8</v>
      </c>
      <c r="F524">
        <v>0.52708630539142198</v>
      </c>
    </row>
    <row r="525" spans="1:6">
      <c r="A525" s="10" t="str">
        <f t="shared" si="8"/>
        <v>Other endocrine glands - C75AllSexAllEth</v>
      </c>
      <c r="B525" s="10" t="s">
        <v>340</v>
      </c>
      <c r="C525" t="s">
        <v>4</v>
      </c>
      <c r="D525" t="s">
        <v>32</v>
      </c>
      <c r="E525">
        <v>4</v>
      </c>
      <c r="F525" s="72">
        <v>9.9440687235695102E-2</v>
      </c>
    </row>
    <row r="526" spans="1:6">
      <c r="A526" s="10" t="str">
        <f t="shared" si="8"/>
        <v>Other endocrine glands - C75AllSexMāori</v>
      </c>
      <c r="B526" s="10" t="s">
        <v>340</v>
      </c>
      <c r="C526" t="s">
        <v>4</v>
      </c>
      <c r="D526" t="s">
        <v>49</v>
      </c>
      <c r="E526">
        <v>1</v>
      </c>
      <c r="F526">
        <v>0.112583716951788</v>
      </c>
    </row>
    <row r="527" spans="1:6">
      <c r="A527" s="10" t="str">
        <f t="shared" si="8"/>
        <v>Other endocrine glands - C75AllSexNon-Māori</v>
      </c>
      <c r="B527" s="10" t="s">
        <v>340</v>
      </c>
      <c r="C527" t="s">
        <v>4</v>
      </c>
      <c r="D527" t="s">
        <v>50</v>
      </c>
      <c r="E527">
        <v>3</v>
      </c>
      <c r="F527" s="72">
        <v>8.7253846861473305E-2</v>
      </c>
    </row>
    <row r="528" spans="1:6">
      <c r="A528" s="10" t="str">
        <f t="shared" si="8"/>
        <v>Other endocrine glands - C75FemaleAllEth</v>
      </c>
      <c r="B528" s="10" t="s">
        <v>340</v>
      </c>
      <c r="C528" t="s">
        <v>0</v>
      </c>
      <c r="D528" t="s">
        <v>32</v>
      </c>
      <c r="E528">
        <v>2</v>
      </c>
      <c r="F528">
        <v>0.118762528442778</v>
      </c>
    </row>
    <row r="529" spans="1:6">
      <c r="A529" s="10" t="str">
        <f t="shared" si="8"/>
        <v>Other endocrine glands - C75FemaleMāori</v>
      </c>
      <c r="B529" s="10" t="s">
        <v>340</v>
      </c>
      <c r="C529" t="s">
        <v>0</v>
      </c>
      <c r="D529" t="s">
        <v>49</v>
      </c>
      <c r="E529">
        <v>1</v>
      </c>
      <c r="F529">
        <v>0.231220644130956</v>
      </c>
    </row>
    <row r="530" spans="1:6">
      <c r="A530" s="10" t="str">
        <f t="shared" si="8"/>
        <v>Other endocrine glands - C75FemaleNon-Māori</v>
      </c>
      <c r="B530" s="10" t="s">
        <v>340</v>
      </c>
      <c r="C530" t="s">
        <v>0</v>
      </c>
      <c r="D530" t="s">
        <v>50</v>
      </c>
      <c r="E530">
        <v>1</v>
      </c>
      <c r="F530" s="72">
        <v>7.8303953912013793E-2</v>
      </c>
    </row>
    <row r="531" spans="1:6">
      <c r="A531" s="10" t="str">
        <f t="shared" si="8"/>
        <v>Other endocrine glands - C75MaleAllEth</v>
      </c>
      <c r="B531" s="10" t="s">
        <v>340</v>
      </c>
      <c r="C531" t="s">
        <v>1</v>
      </c>
      <c r="D531" t="s">
        <v>32</v>
      </c>
      <c r="E531">
        <v>2</v>
      </c>
      <c r="F531" s="72">
        <v>8.3162709460092396E-2</v>
      </c>
    </row>
    <row r="532" spans="1:6">
      <c r="A532" s="10" t="str">
        <f t="shared" si="8"/>
        <v>Other endocrine glands - C75MaleMāori</v>
      </c>
      <c r="B532" s="10" t="s">
        <v>340</v>
      </c>
      <c r="C532" t="s">
        <v>1</v>
      </c>
      <c r="D532" t="s">
        <v>49</v>
      </c>
    </row>
    <row r="533" spans="1:6">
      <c r="A533" s="10" t="str">
        <f t="shared" si="8"/>
        <v>Other endocrine glands - C75MaleNon-Māori</v>
      </c>
      <c r="B533" s="10" t="s">
        <v>340</v>
      </c>
      <c r="C533" t="s">
        <v>1</v>
      </c>
      <c r="D533" t="s">
        <v>50</v>
      </c>
      <c r="E533">
        <v>2</v>
      </c>
      <c r="F533" s="72">
        <v>9.7364766440174499E-2</v>
      </c>
    </row>
    <row r="534" spans="1:6">
      <c r="A534" s="10" t="str">
        <f t="shared" si="8"/>
        <v>Other and ill-defined sites - C76AllSexAllEth</v>
      </c>
      <c r="B534" s="10" t="s">
        <v>341</v>
      </c>
      <c r="C534" t="s">
        <v>4</v>
      </c>
      <c r="D534" t="s">
        <v>32</v>
      </c>
      <c r="E534">
        <v>18</v>
      </c>
      <c r="F534">
        <v>0.22589080135464801</v>
      </c>
    </row>
    <row r="535" spans="1:6">
      <c r="A535" s="10" t="str">
        <f t="shared" si="8"/>
        <v>Other and ill-defined sites - C76AllSexMāori</v>
      </c>
      <c r="B535" s="10" t="s">
        <v>341</v>
      </c>
      <c r="C535" t="s">
        <v>4</v>
      </c>
      <c r="D535" t="s">
        <v>49</v>
      </c>
      <c r="E535">
        <v>3</v>
      </c>
      <c r="F535">
        <v>0.63714266785167295</v>
      </c>
    </row>
    <row r="536" spans="1:6">
      <c r="A536" s="10" t="str">
        <f t="shared" si="8"/>
        <v>Other and ill-defined sites - C76AllSexNon-Māori</v>
      </c>
      <c r="B536" s="10" t="s">
        <v>341</v>
      </c>
      <c r="C536" t="s">
        <v>4</v>
      </c>
      <c r="D536" t="s">
        <v>50</v>
      </c>
      <c r="E536">
        <v>15</v>
      </c>
      <c r="F536">
        <v>0.198653232382381</v>
      </c>
    </row>
    <row r="537" spans="1:6">
      <c r="A537" s="10" t="str">
        <f t="shared" si="8"/>
        <v>Other and ill-defined sites - C76FemaleAllEth</v>
      </c>
      <c r="B537" s="10" t="s">
        <v>341</v>
      </c>
      <c r="C537" t="s">
        <v>0</v>
      </c>
      <c r="D537" t="s">
        <v>32</v>
      </c>
      <c r="E537">
        <v>11</v>
      </c>
      <c r="F537">
        <v>0.239093104775676</v>
      </c>
    </row>
    <row r="538" spans="1:6">
      <c r="A538" s="10" t="str">
        <f t="shared" si="8"/>
        <v>Other and ill-defined sites - C76FemaleMāori</v>
      </c>
      <c r="B538" s="10" t="s">
        <v>341</v>
      </c>
      <c r="C538" t="s">
        <v>0</v>
      </c>
      <c r="D538" t="s">
        <v>49</v>
      </c>
      <c r="E538">
        <v>1</v>
      </c>
      <c r="F538">
        <v>0.26707070646766201</v>
      </c>
    </row>
    <row r="539" spans="1:6">
      <c r="A539" s="10" t="str">
        <f t="shared" si="8"/>
        <v>Other and ill-defined sites - C76FemaleNon-Māori</v>
      </c>
      <c r="B539" s="10" t="s">
        <v>341</v>
      </c>
      <c r="C539" t="s">
        <v>0</v>
      </c>
      <c r="D539" t="s">
        <v>50</v>
      </c>
      <c r="E539">
        <v>10</v>
      </c>
      <c r="F539">
        <v>0.232142002630394</v>
      </c>
    </row>
    <row r="540" spans="1:6">
      <c r="A540" s="10" t="str">
        <f t="shared" si="8"/>
        <v>Other and ill-defined sites - C76MaleAllEth</v>
      </c>
      <c r="B540" s="10" t="s">
        <v>341</v>
      </c>
      <c r="C540" t="s">
        <v>1</v>
      </c>
      <c r="D540" t="s">
        <v>32</v>
      </c>
      <c r="E540">
        <v>7</v>
      </c>
      <c r="F540">
        <v>0.20249923965045399</v>
      </c>
    </row>
    <row r="541" spans="1:6">
      <c r="A541" s="10" t="str">
        <f t="shared" si="8"/>
        <v>Other and ill-defined sites - C76MaleMāori</v>
      </c>
      <c r="B541" s="10" t="s">
        <v>341</v>
      </c>
      <c r="C541" t="s">
        <v>1</v>
      </c>
      <c r="D541" t="s">
        <v>49</v>
      </c>
      <c r="E541">
        <v>2</v>
      </c>
      <c r="F541">
        <v>1.125532</v>
      </c>
    </row>
    <row r="542" spans="1:6">
      <c r="A542" s="10" t="str">
        <f t="shared" si="8"/>
        <v>Other and ill-defined sites - C76MaleNon-Māori</v>
      </c>
      <c r="B542" s="10" t="s">
        <v>341</v>
      </c>
      <c r="C542" t="s">
        <v>1</v>
      </c>
      <c r="D542" t="s">
        <v>50</v>
      </c>
      <c r="E542">
        <v>5</v>
      </c>
      <c r="F542">
        <v>0.15204738747833901</v>
      </c>
    </row>
    <row r="543" spans="1:6">
      <c r="A543" s="10" t="str">
        <f t="shared" si="8"/>
        <v>Unknown primary - C77–C79AllSexAllEth</v>
      </c>
      <c r="B543" s="10" t="s">
        <v>356</v>
      </c>
      <c r="C543" t="s">
        <v>4</v>
      </c>
      <c r="D543" t="s">
        <v>32</v>
      </c>
      <c r="E543">
        <v>371</v>
      </c>
      <c r="F543">
        <v>5.0052641655707202</v>
      </c>
    </row>
    <row r="544" spans="1:6">
      <c r="A544" s="10" t="str">
        <f t="shared" si="8"/>
        <v>Unknown primary - C77–C79AllSexMāori</v>
      </c>
      <c r="B544" s="10" t="s">
        <v>356</v>
      </c>
      <c r="C544" t="s">
        <v>4</v>
      </c>
      <c r="D544" t="s">
        <v>49</v>
      </c>
      <c r="E544">
        <v>52</v>
      </c>
      <c r="F544">
        <v>10.1845872308024</v>
      </c>
    </row>
    <row r="545" spans="1:6">
      <c r="A545" s="10" t="str">
        <f t="shared" si="8"/>
        <v>Unknown primary - C77–C79AllSexNon-Māori</v>
      </c>
      <c r="B545" s="10" t="s">
        <v>356</v>
      </c>
      <c r="C545" t="s">
        <v>4</v>
      </c>
      <c r="D545" t="s">
        <v>50</v>
      </c>
      <c r="E545">
        <v>319</v>
      </c>
      <c r="F545">
        <v>4.5136964205145897</v>
      </c>
    </row>
    <row r="546" spans="1:6">
      <c r="A546" s="10" t="str">
        <f t="shared" si="8"/>
        <v>Unknown primary - C77–C79FemaleAllEth</v>
      </c>
      <c r="B546" s="10" t="s">
        <v>356</v>
      </c>
      <c r="C546" t="s">
        <v>0</v>
      </c>
      <c r="D546" t="s">
        <v>32</v>
      </c>
      <c r="E546">
        <v>186</v>
      </c>
      <c r="F546">
        <v>4.58415073077275</v>
      </c>
    </row>
    <row r="547" spans="1:6">
      <c r="A547" s="10" t="str">
        <f t="shared" si="8"/>
        <v>Unknown primary - C77–C79FemaleMāori</v>
      </c>
      <c r="B547" s="10" t="s">
        <v>356</v>
      </c>
      <c r="C547" t="s">
        <v>0</v>
      </c>
      <c r="D547" t="s">
        <v>49</v>
      </c>
      <c r="E547">
        <v>29</v>
      </c>
      <c r="F547">
        <v>10.4889533712771</v>
      </c>
    </row>
    <row r="548" spans="1:6">
      <c r="A548" s="10" t="str">
        <f t="shared" si="8"/>
        <v>Unknown primary - C77–C79FemaleNon-Māori</v>
      </c>
      <c r="B548" s="10" t="s">
        <v>356</v>
      </c>
      <c r="C548" t="s">
        <v>0</v>
      </c>
      <c r="D548" t="s">
        <v>50</v>
      </c>
      <c r="E548">
        <v>157</v>
      </c>
      <c r="F548">
        <v>4.0009030489765403</v>
      </c>
    </row>
    <row r="549" spans="1:6">
      <c r="A549" s="10" t="str">
        <f t="shared" si="8"/>
        <v>Unknown primary - C77–C79MaleAllEth</v>
      </c>
      <c r="B549" s="10" t="s">
        <v>356</v>
      </c>
      <c r="C549" t="s">
        <v>1</v>
      </c>
      <c r="D549" t="s">
        <v>32</v>
      </c>
      <c r="E549">
        <v>185</v>
      </c>
      <c r="F549">
        <v>5.5027750565777396</v>
      </c>
    </row>
    <row r="550" spans="1:6">
      <c r="A550" s="10" t="str">
        <f t="shared" si="8"/>
        <v>Unknown primary - C77–C79MaleMāori</v>
      </c>
      <c r="B550" s="10" t="s">
        <v>356</v>
      </c>
      <c r="C550" t="s">
        <v>1</v>
      </c>
      <c r="D550" t="s">
        <v>49</v>
      </c>
      <c r="E550">
        <v>23</v>
      </c>
      <c r="F550">
        <v>9.7790640125000206</v>
      </c>
    </row>
    <row r="551" spans="1:6">
      <c r="A551" s="10" t="str">
        <f t="shared" si="8"/>
        <v>Unknown primary - C77–C79MaleNon-Māori</v>
      </c>
      <c r="B551" s="10" t="s">
        <v>356</v>
      </c>
      <c r="C551" t="s">
        <v>1</v>
      </c>
      <c r="D551" t="s">
        <v>50</v>
      </c>
      <c r="E551">
        <v>162</v>
      </c>
      <c r="F551">
        <v>5.1105753801606104</v>
      </c>
    </row>
    <row r="552" spans="1:6">
      <c r="A552" s="10" t="str">
        <f t="shared" si="8"/>
        <v>Unspecified site - C80AllSexAllEth</v>
      </c>
      <c r="B552" s="10" t="s">
        <v>342</v>
      </c>
      <c r="C552" t="s">
        <v>4</v>
      </c>
      <c r="D552" t="s">
        <v>32</v>
      </c>
      <c r="E552">
        <v>46</v>
      </c>
      <c r="F552">
        <v>0.49091260948219201</v>
      </c>
    </row>
    <row r="553" spans="1:6">
      <c r="A553" s="10" t="str">
        <f t="shared" si="8"/>
        <v>Unspecified site - C80AllSexMāori</v>
      </c>
      <c r="B553" s="10" t="s">
        <v>342</v>
      </c>
      <c r="C553" t="s">
        <v>4</v>
      </c>
      <c r="D553" t="s">
        <v>49</v>
      </c>
      <c r="E553">
        <v>3</v>
      </c>
      <c r="F553">
        <v>0.83290597808308697</v>
      </c>
    </row>
    <row r="554" spans="1:6">
      <c r="A554" s="10" t="str">
        <f t="shared" si="8"/>
        <v>Unspecified site - C80AllSexNon-Māori</v>
      </c>
      <c r="B554" s="10" t="s">
        <v>342</v>
      </c>
      <c r="C554" t="s">
        <v>4</v>
      </c>
      <c r="D554" t="s">
        <v>50</v>
      </c>
      <c r="E554">
        <v>43</v>
      </c>
      <c r="F554">
        <v>0.47528572240871603</v>
      </c>
    </row>
    <row r="555" spans="1:6">
      <c r="A555" s="10" t="str">
        <f t="shared" si="8"/>
        <v>Unspecified site - C80FemaleAllEth</v>
      </c>
      <c r="B555" s="10" t="s">
        <v>342</v>
      </c>
      <c r="C555" t="s">
        <v>0</v>
      </c>
      <c r="D555" t="s">
        <v>32</v>
      </c>
      <c r="E555">
        <v>31</v>
      </c>
      <c r="F555">
        <v>0.54355591139368598</v>
      </c>
    </row>
    <row r="556" spans="1:6">
      <c r="A556" s="10" t="str">
        <f t="shared" si="8"/>
        <v>Unspecified site - C80FemaleMāori</v>
      </c>
      <c r="B556" s="10" t="s">
        <v>342</v>
      </c>
      <c r="C556" t="s">
        <v>0</v>
      </c>
      <c r="D556" t="s">
        <v>49</v>
      </c>
      <c r="E556">
        <v>3</v>
      </c>
      <c r="F556">
        <v>1.41106255824396</v>
      </c>
    </row>
    <row r="557" spans="1:6">
      <c r="A557" s="10" t="str">
        <f t="shared" si="8"/>
        <v>Unspecified site - C80FemaleNon-Māori</v>
      </c>
      <c r="B557" s="10" t="s">
        <v>342</v>
      </c>
      <c r="C557" t="s">
        <v>0</v>
      </c>
      <c r="D557" t="s">
        <v>50</v>
      </c>
      <c r="E557">
        <v>28</v>
      </c>
      <c r="F557">
        <v>0.49601478866193899</v>
      </c>
    </row>
    <row r="558" spans="1:6">
      <c r="A558" s="10" t="str">
        <f t="shared" si="8"/>
        <v>Unspecified site - C80MaleAllEth</v>
      </c>
      <c r="B558" s="10" t="s">
        <v>342</v>
      </c>
      <c r="C558" t="s">
        <v>1</v>
      </c>
      <c r="D558" t="s">
        <v>32</v>
      </c>
      <c r="E558">
        <v>15</v>
      </c>
      <c r="F558">
        <v>0.40311327865262297</v>
      </c>
    </row>
    <row r="559" spans="1:6">
      <c r="A559" s="10" t="str">
        <f t="shared" si="8"/>
        <v>Unspecified site - C80MaleMāori</v>
      </c>
      <c r="B559" s="10" t="s">
        <v>342</v>
      </c>
      <c r="C559" t="s">
        <v>1</v>
      </c>
      <c r="D559" t="s">
        <v>49</v>
      </c>
    </row>
    <row r="560" spans="1:6">
      <c r="A560" s="10" t="str">
        <f t="shared" si="8"/>
        <v>Unspecified site - C80MaleNon-Māori</v>
      </c>
      <c r="B560" s="10" t="s">
        <v>342</v>
      </c>
      <c r="C560" t="s">
        <v>1</v>
      </c>
      <c r="D560" t="s">
        <v>50</v>
      </c>
      <c r="E560">
        <v>15</v>
      </c>
      <c r="F560">
        <v>0.42511575403108498</v>
      </c>
    </row>
    <row r="561" spans="1:6">
      <c r="A561" s="10" t="str">
        <f t="shared" si="8"/>
        <v>Hodgkin lymphoma - C81AllSexAllEth</v>
      </c>
      <c r="B561" s="10" t="s">
        <v>343</v>
      </c>
      <c r="C561" t="s">
        <v>4</v>
      </c>
      <c r="D561" t="s">
        <v>32</v>
      </c>
      <c r="E561">
        <v>117</v>
      </c>
      <c r="F561">
        <v>2.56853778620708</v>
      </c>
    </row>
    <row r="562" spans="1:6">
      <c r="A562" s="10" t="str">
        <f t="shared" si="8"/>
        <v>Hodgkin lymphoma - C81AllSexMāori</v>
      </c>
      <c r="B562" s="10" t="s">
        <v>343</v>
      </c>
      <c r="C562" t="s">
        <v>4</v>
      </c>
      <c r="D562" t="s">
        <v>49</v>
      </c>
      <c r="E562">
        <v>13</v>
      </c>
      <c r="F562">
        <v>1.9563025568533301</v>
      </c>
    </row>
    <row r="563" spans="1:6">
      <c r="A563" s="10" t="str">
        <f t="shared" si="8"/>
        <v>Hodgkin lymphoma - C81AllSexNon-Māori</v>
      </c>
      <c r="B563" s="10" t="s">
        <v>343</v>
      </c>
      <c r="C563" t="s">
        <v>4</v>
      </c>
      <c r="D563" t="s">
        <v>50</v>
      </c>
      <c r="E563">
        <v>104</v>
      </c>
      <c r="F563">
        <v>2.6886081586870199</v>
      </c>
    </row>
    <row r="564" spans="1:6">
      <c r="A564" s="10" t="str">
        <f t="shared" si="8"/>
        <v>Hodgkin lymphoma - C81FemaleAllEth</v>
      </c>
      <c r="B564" s="10" t="s">
        <v>343</v>
      </c>
      <c r="C564" t="s">
        <v>0</v>
      </c>
      <c r="D564" t="s">
        <v>32</v>
      </c>
      <c r="E564">
        <v>51</v>
      </c>
      <c r="F564">
        <v>2.2552718870128299</v>
      </c>
    </row>
    <row r="565" spans="1:6">
      <c r="A565" s="10" t="str">
        <f t="shared" si="8"/>
        <v>Hodgkin lymphoma - C81FemaleMāori</v>
      </c>
      <c r="B565" s="10" t="s">
        <v>343</v>
      </c>
      <c r="C565" t="s">
        <v>0</v>
      </c>
      <c r="D565" t="s">
        <v>49</v>
      </c>
      <c r="E565">
        <v>8</v>
      </c>
      <c r="F565">
        <v>2.3007764937760098</v>
      </c>
    </row>
    <row r="566" spans="1:6">
      <c r="A566" s="10" t="str">
        <f t="shared" si="8"/>
        <v>Hodgkin lymphoma - C81FemaleNon-Māori</v>
      </c>
      <c r="B566" s="10" t="s">
        <v>343</v>
      </c>
      <c r="C566" t="s">
        <v>0</v>
      </c>
      <c r="D566" t="s">
        <v>50</v>
      </c>
      <c r="E566">
        <v>43</v>
      </c>
      <c r="F566">
        <v>2.26591816617815</v>
      </c>
    </row>
    <row r="567" spans="1:6">
      <c r="A567" s="10" t="str">
        <f t="shared" si="8"/>
        <v>Hodgkin lymphoma - C81MaleAllEth</v>
      </c>
      <c r="B567" s="10" t="s">
        <v>343</v>
      </c>
      <c r="C567" t="s">
        <v>1</v>
      </c>
      <c r="D567" t="s">
        <v>32</v>
      </c>
      <c r="E567">
        <v>66</v>
      </c>
      <c r="F567">
        <v>2.9249834298259398</v>
      </c>
    </row>
    <row r="568" spans="1:6">
      <c r="A568" s="10" t="str">
        <f t="shared" si="8"/>
        <v>Hodgkin lymphoma - C81MaleMāori</v>
      </c>
      <c r="B568" s="10" t="s">
        <v>343</v>
      </c>
      <c r="C568" t="s">
        <v>1</v>
      </c>
      <c r="D568" t="s">
        <v>49</v>
      </c>
      <c r="E568">
        <v>5</v>
      </c>
      <c r="F568">
        <v>1.5767024066534101</v>
      </c>
    </row>
    <row r="569" spans="1:6">
      <c r="A569" s="10" t="str">
        <f t="shared" si="8"/>
        <v>Hodgkin lymphoma - C81MaleNon-Māori</v>
      </c>
      <c r="B569" s="10" t="s">
        <v>343</v>
      </c>
      <c r="C569" t="s">
        <v>1</v>
      </c>
      <c r="D569" t="s">
        <v>50</v>
      </c>
      <c r="E569">
        <v>61</v>
      </c>
      <c r="F569">
        <v>3.1527217141376802</v>
      </c>
    </row>
    <row r="570" spans="1:6">
      <c r="A570" s="10" t="str">
        <f t="shared" si="8"/>
        <v>Non-hodgkin lymphoma - C82–C85AllSexAllEth</v>
      </c>
      <c r="B570" s="10" t="s">
        <v>344</v>
      </c>
      <c r="C570" t="s">
        <v>4</v>
      </c>
      <c r="D570" t="s">
        <v>32</v>
      </c>
      <c r="E570">
        <v>781</v>
      </c>
      <c r="F570">
        <v>11.622579897101801</v>
      </c>
    </row>
    <row r="571" spans="1:6">
      <c r="A571" s="10" t="str">
        <f t="shared" si="8"/>
        <v>Non-hodgkin lymphoma - C82–C85AllSexMāori</v>
      </c>
      <c r="B571" s="10" t="s">
        <v>344</v>
      </c>
      <c r="C571" t="s">
        <v>4</v>
      </c>
      <c r="D571" t="s">
        <v>49</v>
      </c>
      <c r="E571">
        <v>49</v>
      </c>
      <c r="F571">
        <v>9.4911962055907892</v>
      </c>
    </row>
    <row r="572" spans="1:6">
      <c r="A572" s="10" t="str">
        <f t="shared" si="8"/>
        <v>Non-hodgkin lymphoma - C82–C85AllSexNon-Māori</v>
      </c>
      <c r="B572" s="10" t="s">
        <v>344</v>
      </c>
      <c r="C572" t="s">
        <v>4</v>
      </c>
      <c r="D572" t="s">
        <v>50</v>
      </c>
      <c r="E572">
        <v>732</v>
      </c>
      <c r="F572">
        <v>11.890865964604901</v>
      </c>
    </row>
    <row r="573" spans="1:6">
      <c r="A573" s="10" t="str">
        <f t="shared" si="8"/>
        <v>Non-hodgkin lymphoma - C82–C85FemaleAllEth</v>
      </c>
      <c r="B573" s="10" t="s">
        <v>344</v>
      </c>
      <c r="C573" t="s">
        <v>0</v>
      </c>
      <c r="D573" t="s">
        <v>32</v>
      </c>
      <c r="E573">
        <v>324</v>
      </c>
      <c r="F573">
        <v>9.0230808646382403</v>
      </c>
    </row>
    <row r="574" spans="1:6">
      <c r="A574" s="10" t="str">
        <f t="shared" si="8"/>
        <v>Non-hodgkin lymphoma - C82–C85FemaleMāori</v>
      </c>
      <c r="B574" s="10" t="s">
        <v>344</v>
      </c>
      <c r="C574" t="s">
        <v>0</v>
      </c>
      <c r="D574" t="s">
        <v>49</v>
      </c>
      <c r="E574">
        <v>17</v>
      </c>
      <c r="F574">
        <v>6.2958183200148197</v>
      </c>
    </row>
    <row r="575" spans="1:6">
      <c r="A575" s="10" t="str">
        <f t="shared" si="8"/>
        <v>Non-hodgkin lymphoma - C82–C85FemaleNon-Māori</v>
      </c>
      <c r="B575" s="10" t="s">
        <v>344</v>
      </c>
      <c r="C575" t="s">
        <v>0</v>
      </c>
      <c r="D575" t="s">
        <v>50</v>
      </c>
      <c r="E575">
        <v>307</v>
      </c>
      <c r="F575">
        <v>9.3508689094051505</v>
      </c>
    </row>
    <row r="576" spans="1:6">
      <c r="A576" s="10" t="str">
        <f t="shared" si="8"/>
        <v>Non-hodgkin lymphoma - C82–C85MaleAllEth</v>
      </c>
      <c r="B576" s="10" t="s">
        <v>344</v>
      </c>
      <c r="C576" t="s">
        <v>1</v>
      </c>
      <c r="D576" t="s">
        <v>32</v>
      </c>
      <c r="E576">
        <v>457</v>
      </c>
      <c r="F576">
        <v>14.5859284509602</v>
      </c>
    </row>
    <row r="577" spans="1:6">
      <c r="A577" s="10" t="str">
        <f t="shared" si="8"/>
        <v>Non-hodgkin lymphoma - C82–C85MaleMāori</v>
      </c>
      <c r="B577" s="10" t="s">
        <v>344</v>
      </c>
      <c r="C577" t="s">
        <v>1</v>
      </c>
      <c r="D577" t="s">
        <v>49</v>
      </c>
      <c r="E577">
        <v>32</v>
      </c>
      <c r="F577">
        <v>13.4504024567856</v>
      </c>
    </row>
    <row r="578" spans="1:6">
      <c r="A578" s="10" t="str">
        <f t="shared" si="8"/>
        <v>Non-hodgkin lymphoma - C82–C85MaleNon-Māori</v>
      </c>
      <c r="B578" s="10" t="s">
        <v>344</v>
      </c>
      <c r="C578" t="s">
        <v>1</v>
      </c>
      <c r="D578" t="s">
        <v>50</v>
      </c>
      <c r="E578">
        <v>425</v>
      </c>
      <c r="F578">
        <v>14.777950533677499</v>
      </c>
    </row>
    <row r="579" spans="1:6">
      <c r="A579" s="10" t="str">
        <f t="shared" si="8"/>
        <v>Immunoproliferative cancers - C88AllSexAllEth</v>
      </c>
      <c r="B579" s="10" t="s">
        <v>345</v>
      </c>
      <c r="C579" t="s">
        <v>4</v>
      </c>
      <c r="D579" t="s">
        <v>32</v>
      </c>
      <c r="E579">
        <v>15</v>
      </c>
      <c r="F579">
        <v>0.19884603396759401</v>
      </c>
    </row>
    <row r="580" spans="1:6">
      <c r="A580" s="10" t="str">
        <f t="shared" ref="A580:A641" si="9">B580&amp;C580&amp;D580</f>
        <v>Immunoproliferative cancers - C88AllSexMāori</v>
      </c>
      <c r="B580" s="10" t="s">
        <v>345</v>
      </c>
      <c r="C580" t="s">
        <v>4</v>
      </c>
      <c r="D580" t="s">
        <v>49</v>
      </c>
    </row>
    <row r="581" spans="1:6">
      <c r="A581" s="10" t="str">
        <f t="shared" si="9"/>
        <v>Immunoproliferative cancers - C88AllSexNon-Māori</v>
      </c>
      <c r="B581" s="10" t="s">
        <v>345</v>
      </c>
      <c r="C581" t="s">
        <v>4</v>
      </c>
      <c r="D581" t="s">
        <v>50</v>
      </c>
      <c r="E581">
        <v>15</v>
      </c>
      <c r="F581">
        <v>0.21514258187893001</v>
      </c>
    </row>
    <row r="582" spans="1:6">
      <c r="A582" s="10" t="str">
        <f t="shared" si="9"/>
        <v>Immunoproliferative cancers - C88FemaleAllEth</v>
      </c>
      <c r="B582" s="10" t="s">
        <v>345</v>
      </c>
      <c r="C582" t="s">
        <v>0</v>
      </c>
      <c r="D582" t="s">
        <v>32</v>
      </c>
      <c r="E582">
        <v>3</v>
      </c>
      <c r="F582">
        <v>7.3427648004522006E-2</v>
      </c>
    </row>
    <row r="583" spans="1:6">
      <c r="A583" s="10" t="str">
        <f t="shared" si="9"/>
        <v>Immunoproliferative cancers - C88FemaleMāori</v>
      </c>
      <c r="B583" s="10" t="s">
        <v>345</v>
      </c>
      <c r="C583" t="s">
        <v>0</v>
      </c>
      <c r="D583" t="s">
        <v>49</v>
      </c>
    </row>
    <row r="584" spans="1:6">
      <c r="A584" s="10" t="str">
        <f t="shared" si="9"/>
        <v>Immunoproliferative cancers - C88FemaleNon-Māori</v>
      </c>
      <c r="B584" s="10" t="s">
        <v>345</v>
      </c>
      <c r="C584" t="s">
        <v>0</v>
      </c>
      <c r="D584" t="s">
        <v>50</v>
      </c>
      <c r="E584">
        <v>3</v>
      </c>
      <c r="F584" s="72">
        <v>7.7969489101344505E-2</v>
      </c>
    </row>
    <row r="585" spans="1:6">
      <c r="A585" s="10" t="str">
        <f t="shared" si="9"/>
        <v>Immunoproliferative cancers - C88MaleAllEth</v>
      </c>
      <c r="B585" s="10" t="s">
        <v>345</v>
      </c>
      <c r="C585" t="s">
        <v>1</v>
      </c>
      <c r="D585" t="s">
        <v>32</v>
      </c>
      <c r="E585">
        <v>12</v>
      </c>
      <c r="F585">
        <v>0.357126378230332</v>
      </c>
    </row>
    <row r="586" spans="1:6">
      <c r="A586" s="10" t="str">
        <f t="shared" si="9"/>
        <v>Immunoproliferative cancers - C88MaleMāori</v>
      </c>
      <c r="B586" s="10" t="s">
        <v>345</v>
      </c>
      <c r="C586" t="s">
        <v>1</v>
      </c>
      <c r="D586" t="s">
        <v>49</v>
      </c>
    </row>
    <row r="587" spans="1:6">
      <c r="A587" s="10" t="str">
        <f t="shared" si="9"/>
        <v>Immunoproliferative cancers - C88MaleNon-Māori</v>
      </c>
      <c r="B587" s="10" t="s">
        <v>345</v>
      </c>
      <c r="C587" t="s">
        <v>1</v>
      </c>
      <c r="D587" t="s">
        <v>50</v>
      </c>
      <c r="E587">
        <v>12</v>
      </c>
      <c r="F587">
        <v>0.38574575179334097</v>
      </c>
    </row>
    <row r="588" spans="1:6">
      <c r="A588" s="10" t="str">
        <f t="shared" si="9"/>
        <v>Myeloma - C90AllSexAllEth</v>
      </c>
      <c r="B588" s="10" t="s">
        <v>346</v>
      </c>
      <c r="C588" t="s">
        <v>4</v>
      </c>
      <c r="D588" t="s">
        <v>32</v>
      </c>
      <c r="E588">
        <v>356</v>
      </c>
      <c r="F588">
        <v>5.0596055124824701</v>
      </c>
    </row>
    <row r="589" spans="1:6">
      <c r="A589" s="10" t="str">
        <f t="shared" si="9"/>
        <v>Myeloma - C90AllSexMāori</v>
      </c>
      <c r="B589" s="10" t="s">
        <v>346</v>
      </c>
      <c r="C589" t="s">
        <v>4</v>
      </c>
      <c r="D589" t="s">
        <v>49</v>
      </c>
      <c r="E589">
        <v>37</v>
      </c>
      <c r="F589">
        <v>7.6297366976519898</v>
      </c>
    </row>
    <row r="590" spans="1:6">
      <c r="A590" s="10" t="str">
        <f t="shared" si="9"/>
        <v>Myeloma - C90AllSexNon-Māori</v>
      </c>
      <c r="B590" s="10" t="s">
        <v>346</v>
      </c>
      <c r="C590" t="s">
        <v>4</v>
      </c>
      <c r="D590" t="s">
        <v>50</v>
      </c>
      <c r="E590">
        <v>319</v>
      </c>
      <c r="F590">
        <v>4.9061882126190204</v>
      </c>
    </row>
    <row r="591" spans="1:6">
      <c r="A591" s="10" t="str">
        <f t="shared" si="9"/>
        <v>Myeloma - C90FemaleAllEth</v>
      </c>
      <c r="B591" s="10" t="s">
        <v>346</v>
      </c>
      <c r="C591" t="s">
        <v>0</v>
      </c>
      <c r="D591" t="s">
        <v>32</v>
      </c>
      <c r="E591">
        <v>128</v>
      </c>
      <c r="F591">
        <v>3.3732309279192298</v>
      </c>
    </row>
    <row r="592" spans="1:6">
      <c r="A592" s="10" t="str">
        <f t="shared" si="9"/>
        <v>Myeloma - C90FemaleMāori</v>
      </c>
      <c r="B592" s="10" t="s">
        <v>346</v>
      </c>
      <c r="C592" t="s">
        <v>0</v>
      </c>
      <c r="D592" t="s">
        <v>49</v>
      </c>
      <c r="E592">
        <v>12</v>
      </c>
      <c r="F592">
        <v>4.6580362787534897</v>
      </c>
    </row>
    <row r="593" spans="1:6">
      <c r="A593" s="10" t="str">
        <f t="shared" si="9"/>
        <v>Myeloma - C90FemaleNon-Māori</v>
      </c>
      <c r="B593" s="10" t="s">
        <v>346</v>
      </c>
      <c r="C593" t="s">
        <v>0</v>
      </c>
      <c r="D593" t="s">
        <v>50</v>
      </c>
      <c r="E593">
        <v>116</v>
      </c>
      <c r="F593">
        <v>3.3300743141356901</v>
      </c>
    </row>
    <row r="594" spans="1:6">
      <c r="A594" s="10" t="str">
        <f t="shared" si="9"/>
        <v>Myeloma - C90MaleAllEth</v>
      </c>
      <c r="B594" s="10" t="s">
        <v>346</v>
      </c>
      <c r="C594" t="s">
        <v>1</v>
      </c>
      <c r="D594" t="s">
        <v>32</v>
      </c>
      <c r="E594">
        <v>228</v>
      </c>
      <c r="F594">
        <v>6.9526026530702101</v>
      </c>
    </row>
    <row r="595" spans="1:6">
      <c r="A595" s="10" t="str">
        <f t="shared" si="9"/>
        <v>Myeloma - C90MaleMāori</v>
      </c>
      <c r="B595" s="10" t="s">
        <v>346</v>
      </c>
      <c r="C595" t="s">
        <v>1</v>
      </c>
      <c r="D595" t="s">
        <v>49</v>
      </c>
      <c r="E595">
        <v>25</v>
      </c>
      <c r="F595">
        <v>11.143767380487899</v>
      </c>
    </row>
    <row r="596" spans="1:6">
      <c r="A596" s="10" t="str">
        <f t="shared" si="9"/>
        <v>Myeloma - C90MaleNon-Māori</v>
      </c>
      <c r="B596" s="10" t="s">
        <v>346</v>
      </c>
      <c r="C596" t="s">
        <v>1</v>
      </c>
      <c r="D596" t="s">
        <v>50</v>
      </c>
      <c r="E596">
        <v>203</v>
      </c>
      <c r="F596">
        <v>6.6714246989911397</v>
      </c>
    </row>
    <row r="597" spans="1:6">
      <c r="A597" s="10" t="str">
        <f t="shared" si="9"/>
        <v>Leukaemia - C91–C95AllSexAllEth</v>
      </c>
      <c r="B597" s="10" t="s">
        <v>347</v>
      </c>
      <c r="C597" t="s">
        <v>4</v>
      </c>
      <c r="D597" t="s">
        <v>32</v>
      </c>
      <c r="E597">
        <v>647</v>
      </c>
      <c r="F597">
        <v>10.438488946675401</v>
      </c>
    </row>
    <row r="598" spans="1:6">
      <c r="A598" s="10" t="str">
        <f t="shared" si="9"/>
        <v>Leukaemia - C91–C95AllSexMāori</v>
      </c>
      <c r="B598" s="10" t="s">
        <v>347</v>
      </c>
      <c r="C598" t="s">
        <v>4</v>
      </c>
      <c r="D598" t="s">
        <v>49</v>
      </c>
      <c r="E598">
        <v>80</v>
      </c>
      <c r="F598">
        <v>14.240208057066299</v>
      </c>
    </row>
    <row r="599" spans="1:6">
      <c r="A599" s="10" t="str">
        <f t="shared" si="9"/>
        <v>Leukaemia - C91–C95AllSexNon-Māori</v>
      </c>
      <c r="B599" s="10" t="s">
        <v>347</v>
      </c>
      <c r="C599" t="s">
        <v>4</v>
      </c>
      <c r="D599" t="s">
        <v>50</v>
      </c>
      <c r="E599">
        <v>567</v>
      </c>
      <c r="F599">
        <v>10.001456360739001</v>
      </c>
    </row>
    <row r="600" spans="1:6">
      <c r="A600" s="10" t="str">
        <f t="shared" si="9"/>
        <v>Leukaemia - C91–C95FemaleAllEth</v>
      </c>
      <c r="B600" s="10" t="s">
        <v>347</v>
      </c>
      <c r="C600" t="s">
        <v>0</v>
      </c>
      <c r="D600" t="s">
        <v>32</v>
      </c>
      <c r="E600">
        <v>252</v>
      </c>
      <c r="F600">
        <v>7.6331934258979901</v>
      </c>
    </row>
    <row r="601" spans="1:6">
      <c r="A601" s="10" t="str">
        <f t="shared" si="9"/>
        <v>Leukaemia - C91–C95FemaleMāori</v>
      </c>
      <c r="B601" s="10" t="s">
        <v>347</v>
      </c>
      <c r="C601" t="s">
        <v>0</v>
      </c>
      <c r="D601" t="s">
        <v>49</v>
      </c>
      <c r="E601">
        <v>35</v>
      </c>
      <c r="F601">
        <v>11.768435105808599</v>
      </c>
    </row>
    <row r="602" spans="1:6">
      <c r="A602" s="10" t="str">
        <f t="shared" si="9"/>
        <v>Leukaemia - C91–C95FemaleNon-Māori</v>
      </c>
      <c r="B602" s="10" t="s">
        <v>347</v>
      </c>
      <c r="C602" t="s">
        <v>0</v>
      </c>
      <c r="D602" t="s">
        <v>50</v>
      </c>
      <c r="E602">
        <v>217</v>
      </c>
      <c r="F602">
        <v>7.1542046360869396</v>
      </c>
    </row>
    <row r="603" spans="1:6">
      <c r="A603" s="10" t="str">
        <f t="shared" si="9"/>
        <v>Leukaemia - C91–C95MaleAllEth</v>
      </c>
      <c r="B603" s="10" t="s">
        <v>347</v>
      </c>
      <c r="C603" t="s">
        <v>1</v>
      </c>
      <c r="D603" t="s">
        <v>32</v>
      </c>
      <c r="E603">
        <v>395</v>
      </c>
      <c r="F603">
        <v>13.5588227963518</v>
      </c>
    </row>
    <row r="604" spans="1:6">
      <c r="A604" s="10" t="str">
        <f t="shared" si="9"/>
        <v>Leukaemia - C91–C95MaleMāori</v>
      </c>
      <c r="B604" s="10" t="s">
        <v>347</v>
      </c>
      <c r="C604" t="s">
        <v>1</v>
      </c>
      <c r="D604" t="s">
        <v>49</v>
      </c>
      <c r="E604">
        <v>45</v>
      </c>
      <c r="F604">
        <v>17.303943938764601</v>
      </c>
    </row>
    <row r="605" spans="1:6">
      <c r="A605" s="10" t="str">
        <f t="shared" si="9"/>
        <v>Leukaemia - C91–C95MaleNon-Māori</v>
      </c>
      <c r="B605" s="10" t="s">
        <v>347</v>
      </c>
      <c r="C605" t="s">
        <v>1</v>
      </c>
      <c r="D605" t="s">
        <v>50</v>
      </c>
      <c r="E605">
        <v>350</v>
      </c>
      <c r="F605">
        <v>13.1464820026772</v>
      </c>
    </row>
    <row r="606" spans="1:6">
      <c r="A606" s="10" t="str">
        <f t="shared" si="9"/>
        <v>Other lymphoid, haematopoietic and related tissue - C96AllSexAllEth</v>
      </c>
      <c r="B606" s="10" t="s">
        <v>348</v>
      </c>
      <c r="C606" t="s">
        <v>4</v>
      </c>
      <c r="D606" t="s">
        <v>32</v>
      </c>
      <c r="E606">
        <v>8</v>
      </c>
      <c r="F606">
        <v>0.16359750104528401</v>
      </c>
    </row>
    <row r="607" spans="1:6">
      <c r="A607" s="10" t="str">
        <f t="shared" si="9"/>
        <v>Other lymphoid, haematopoietic and related tissue - C96AllSexMāori</v>
      </c>
      <c r="B607" s="10" t="s">
        <v>348</v>
      </c>
      <c r="C607" t="s">
        <v>4</v>
      </c>
      <c r="D607" t="s">
        <v>49</v>
      </c>
      <c r="E607">
        <v>1</v>
      </c>
      <c r="F607">
        <v>0.105389101618277</v>
      </c>
    </row>
    <row r="608" spans="1:6">
      <c r="A608" s="10" t="str">
        <f t="shared" si="9"/>
        <v>Other lymphoid, haematopoietic and related tissue - C96AllSexNon-Māori</v>
      </c>
      <c r="B608" s="10" t="s">
        <v>348</v>
      </c>
      <c r="C608" t="s">
        <v>4</v>
      </c>
      <c r="D608" t="s">
        <v>50</v>
      </c>
      <c r="E608">
        <v>7</v>
      </c>
      <c r="F608">
        <v>0.158365680649974</v>
      </c>
    </row>
    <row r="609" spans="1:6">
      <c r="A609" s="10" t="str">
        <f t="shared" si="9"/>
        <v>Other lymphoid, haematopoietic and related tissue - C96FemaleAllEth</v>
      </c>
      <c r="B609" s="10" t="s">
        <v>348</v>
      </c>
      <c r="C609" t="s">
        <v>0</v>
      </c>
      <c r="D609" t="s">
        <v>32</v>
      </c>
      <c r="E609">
        <v>3</v>
      </c>
      <c r="F609">
        <v>0.14021881889794999</v>
      </c>
    </row>
    <row r="610" spans="1:6">
      <c r="A610" s="10" t="str">
        <f t="shared" si="9"/>
        <v>Other lymphoid, haematopoietic and related tissue - C96FemaleMāori</v>
      </c>
      <c r="B610" s="10" t="s">
        <v>348</v>
      </c>
      <c r="C610" t="s">
        <v>0</v>
      </c>
      <c r="D610" t="s">
        <v>49</v>
      </c>
      <c r="E610">
        <v>1</v>
      </c>
      <c r="F610">
        <v>0.21686826885406499</v>
      </c>
    </row>
    <row r="611" spans="1:6">
      <c r="A611" s="10" t="str">
        <f t="shared" si="9"/>
        <v>Other lymphoid, haematopoietic and related tissue - C96FemaleNon-Māori</v>
      </c>
      <c r="B611" s="10" t="s">
        <v>348</v>
      </c>
      <c r="C611" t="s">
        <v>0</v>
      </c>
      <c r="D611" t="s">
        <v>50</v>
      </c>
      <c r="E611">
        <v>2</v>
      </c>
      <c r="F611" s="72">
        <v>9.3845339625042698E-2</v>
      </c>
    </row>
    <row r="612" spans="1:6">
      <c r="A612" s="10" t="str">
        <f t="shared" si="9"/>
        <v>Other lymphoid, haematopoietic and related tissue - C96MaleAllEth</v>
      </c>
      <c r="B612" s="10" t="s">
        <v>348</v>
      </c>
      <c r="C612" t="s">
        <v>1</v>
      </c>
      <c r="D612" t="s">
        <v>32</v>
      </c>
      <c r="E612">
        <v>5</v>
      </c>
      <c r="F612">
        <v>0.189152448448523</v>
      </c>
    </row>
    <row r="613" spans="1:6">
      <c r="A613" s="10" t="str">
        <f t="shared" si="9"/>
        <v>Other lymphoid, haematopoietic and related tissue - C96MaleMāori</v>
      </c>
      <c r="B613" s="10" t="s">
        <v>348</v>
      </c>
      <c r="C613" t="s">
        <v>1</v>
      </c>
      <c r="D613" t="s">
        <v>49</v>
      </c>
    </row>
    <row r="614" spans="1:6">
      <c r="A614" s="10" t="str">
        <f t="shared" si="9"/>
        <v>Other lymphoid, haematopoietic and related tissue - C96MaleNon-Māori</v>
      </c>
      <c r="B614" s="10" t="s">
        <v>348</v>
      </c>
      <c r="C614" t="s">
        <v>1</v>
      </c>
      <c r="D614" t="s">
        <v>50</v>
      </c>
      <c r="E614">
        <v>5</v>
      </c>
      <c r="F614">
        <v>0.22307022808322899</v>
      </c>
    </row>
    <row r="615" spans="1:6">
      <c r="A615" s="10" t="str">
        <f t="shared" si="9"/>
        <v>Polycythemia vera - D45AllSexAllEth</v>
      </c>
      <c r="B615" s="10" t="s">
        <v>349</v>
      </c>
      <c r="C615" t="s">
        <v>4</v>
      </c>
      <c r="D615" t="s">
        <v>32</v>
      </c>
      <c r="E615">
        <v>26</v>
      </c>
      <c r="F615">
        <v>0.37390584053509401</v>
      </c>
    </row>
    <row r="616" spans="1:6">
      <c r="A616" s="10" t="str">
        <f t="shared" si="9"/>
        <v>Polycythemia vera - D45AllSexMāori</v>
      </c>
      <c r="B616" s="10" t="s">
        <v>349</v>
      </c>
      <c r="C616" t="s">
        <v>4</v>
      </c>
      <c r="D616" t="s">
        <v>49</v>
      </c>
      <c r="E616">
        <v>8</v>
      </c>
      <c r="F616">
        <v>1.50865779741527</v>
      </c>
    </row>
    <row r="617" spans="1:6">
      <c r="A617" s="10" t="str">
        <f t="shared" si="9"/>
        <v>Polycythemia vera - D45AllSexNon-Māori</v>
      </c>
      <c r="B617" s="10" t="s">
        <v>349</v>
      </c>
      <c r="C617" t="s">
        <v>4</v>
      </c>
      <c r="D617" t="s">
        <v>50</v>
      </c>
      <c r="E617">
        <v>18</v>
      </c>
      <c r="F617">
        <v>0.23569409372536401</v>
      </c>
    </row>
    <row r="618" spans="1:6">
      <c r="A618" s="10" t="str">
        <f t="shared" si="9"/>
        <v>Polycythemia vera - D45FemaleAllEth</v>
      </c>
      <c r="B618" s="10" t="s">
        <v>349</v>
      </c>
      <c r="C618" t="s">
        <v>0</v>
      </c>
      <c r="D618" t="s">
        <v>32</v>
      </c>
      <c r="E618">
        <v>8</v>
      </c>
      <c r="F618">
        <v>0.22763410835009701</v>
      </c>
    </row>
    <row r="619" spans="1:6">
      <c r="A619" s="10" t="str">
        <f t="shared" si="9"/>
        <v>Polycythemia vera - D45FemaleMāori</v>
      </c>
      <c r="B619" s="10" t="s">
        <v>349</v>
      </c>
      <c r="C619" t="s">
        <v>0</v>
      </c>
      <c r="D619" t="s">
        <v>49</v>
      </c>
      <c r="E619">
        <v>3</v>
      </c>
      <c r="F619">
        <v>1.06870495291543</v>
      </c>
    </row>
    <row r="620" spans="1:6">
      <c r="A620" s="10" t="str">
        <f t="shared" si="9"/>
        <v>Polycythemia vera - D45FemaleNon-Māori</v>
      </c>
      <c r="B620" s="10" t="s">
        <v>349</v>
      </c>
      <c r="C620" t="s">
        <v>0</v>
      </c>
      <c r="D620" t="s">
        <v>50</v>
      </c>
      <c r="E620">
        <v>5</v>
      </c>
      <c r="F620">
        <v>0.14425175685483699</v>
      </c>
    </row>
    <row r="621" spans="1:6">
      <c r="A621" s="10" t="str">
        <f t="shared" si="9"/>
        <v>Polycythemia vera - D45MaleAllEth</v>
      </c>
      <c r="B621" s="10" t="s">
        <v>349</v>
      </c>
      <c r="C621" t="s">
        <v>1</v>
      </c>
      <c r="D621" t="s">
        <v>32</v>
      </c>
      <c r="E621">
        <v>18</v>
      </c>
      <c r="F621">
        <v>0.56870394230923205</v>
      </c>
    </row>
    <row r="622" spans="1:6">
      <c r="A622" s="10" t="str">
        <f t="shared" si="9"/>
        <v>Polycythemia vera - D45MaleMāori</v>
      </c>
      <c r="B622" s="10" t="s">
        <v>349</v>
      </c>
      <c r="C622" t="s">
        <v>1</v>
      </c>
      <c r="D622" t="s">
        <v>49</v>
      </c>
      <c r="E622">
        <v>5</v>
      </c>
      <c r="F622">
        <v>2.0629850963171599</v>
      </c>
    </row>
    <row r="623" spans="1:6">
      <c r="A623" s="10" t="str">
        <f t="shared" si="9"/>
        <v>Polycythemia vera - D45MaleNon-Māori</v>
      </c>
      <c r="B623" s="10" t="s">
        <v>349</v>
      </c>
      <c r="C623" t="s">
        <v>1</v>
      </c>
      <c r="D623" t="s">
        <v>50</v>
      </c>
      <c r="E623">
        <v>13</v>
      </c>
      <c r="F623">
        <v>0.370063591230755</v>
      </c>
    </row>
    <row r="624" spans="1:6">
      <c r="A624" s="10" t="str">
        <f t="shared" si="9"/>
        <v>Myelodyplastic syndromes - D46AllSexAllEth</v>
      </c>
      <c r="B624" s="10" t="s">
        <v>350</v>
      </c>
      <c r="C624" t="s">
        <v>4</v>
      </c>
      <c r="D624" t="s">
        <v>32</v>
      </c>
      <c r="E624">
        <v>206</v>
      </c>
      <c r="F624">
        <v>2.6422474054910299</v>
      </c>
    </row>
    <row r="625" spans="1:6">
      <c r="A625" s="10" t="str">
        <f t="shared" si="9"/>
        <v>Myelodyplastic syndromes - D46AllSexMāori</v>
      </c>
      <c r="B625" s="10" t="s">
        <v>350</v>
      </c>
      <c r="C625" t="s">
        <v>4</v>
      </c>
      <c r="D625" t="s">
        <v>49</v>
      </c>
      <c r="E625">
        <v>22</v>
      </c>
      <c r="F625">
        <v>5.4814115156892402</v>
      </c>
    </row>
    <row r="626" spans="1:6">
      <c r="A626" s="10" t="str">
        <f t="shared" si="9"/>
        <v>Myelodyplastic syndromes - D46AllSexNon-Māori</v>
      </c>
      <c r="B626" s="10" t="s">
        <v>350</v>
      </c>
      <c r="C626" t="s">
        <v>4</v>
      </c>
      <c r="D626" t="s">
        <v>50</v>
      </c>
      <c r="E626">
        <v>184</v>
      </c>
      <c r="F626">
        <v>2.51542494906671</v>
      </c>
    </row>
    <row r="627" spans="1:6">
      <c r="A627" s="10" t="str">
        <f t="shared" si="9"/>
        <v>Myelodyplastic syndromes - D46FemaleAllEth</v>
      </c>
      <c r="B627" s="10" t="s">
        <v>350</v>
      </c>
      <c r="C627" t="s">
        <v>0</v>
      </c>
      <c r="D627" t="s">
        <v>32</v>
      </c>
      <c r="E627">
        <v>76</v>
      </c>
      <c r="F627">
        <v>1.8381595316347501</v>
      </c>
    </row>
    <row r="628" spans="1:6">
      <c r="A628" s="10" t="str">
        <f t="shared" si="9"/>
        <v>Myelodyplastic syndromes - D46FemaleMāori</v>
      </c>
      <c r="B628" s="10" t="s">
        <v>350</v>
      </c>
      <c r="C628" t="s">
        <v>0</v>
      </c>
      <c r="D628" t="s">
        <v>49</v>
      </c>
      <c r="E628">
        <v>4</v>
      </c>
      <c r="F628">
        <v>1.8636404686917201</v>
      </c>
    </row>
    <row r="629" spans="1:6">
      <c r="A629" s="10" t="str">
        <f t="shared" si="9"/>
        <v>Myelodyplastic syndromes - D46FemaleNon-Māori</v>
      </c>
      <c r="B629" s="10" t="s">
        <v>350</v>
      </c>
      <c r="C629" t="s">
        <v>0</v>
      </c>
      <c r="D629" t="s">
        <v>50</v>
      </c>
      <c r="E629">
        <v>72</v>
      </c>
      <c r="F629">
        <v>1.9005038284100499</v>
      </c>
    </row>
    <row r="630" spans="1:6">
      <c r="A630" s="10" t="str">
        <f t="shared" si="9"/>
        <v>Myelodyplastic syndromes - D46MaleAllEth</v>
      </c>
      <c r="B630" s="10" t="s">
        <v>350</v>
      </c>
      <c r="C630" t="s">
        <v>1</v>
      </c>
      <c r="D630" t="s">
        <v>32</v>
      </c>
      <c r="E630">
        <v>130</v>
      </c>
      <c r="F630">
        <v>3.6750801187489501</v>
      </c>
    </row>
    <row r="631" spans="1:6">
      <c r="A631" s="10" t="str">
        <f t="shared" si="9"/>
        <v>Myelodyplastic syndromes - D46MaleMāori</v>
      </c>
      <c r="B631" s="10" t="s">
        <v>350</v>
      </c>
      <c r="C631" t="s">
        <v>1</v>
      </c>
      <c r="D631" t="s">
        <v>49</v>
      </c>
      <c r="E631">
        <v>18</v>
      </c>
      <c r="F631">
        <v>10.6299111141207</v>
      </c>
    </row>
    <row r="632" spans="1:6">
      <c r="A632" s="10" t="str">
        <f t="shared" si="9"/>
        <v>Myelodyplastic syndromes - D46MaleNon-Māori</v>
      </c>
      <c r="B632" s="10" t="s">
        <v>350</v>
      </c>
      <c r="C632" t="s">
        <v>1</v>
      </c>
      <c r="D632" t="s">
        <v>50</v>
      </c>
      <c r="E632">
        <v>112</v>
      </c>
      <c r="F632">
        <v>3.32926752407537</v>
      </c>
    </row>
    <row r="633" spans="1:6">
      <c r="A633" s="10" t="str">
        <f t="shared" si="9"/>
        <v>Uncertain behaviour of lymphoid, haematopoietic and related tissue - D47AllSexAllEth</v>
      </c>
      <c r="B633" s="10" t="s">
        <v>351</v>
      </c>
      <c r="C633" t="s">
        <v>4</v>
      </c>
      <c r="D633" t="s">
        <v>32</v>
      </c>
      <c r="E633">
        <v>69</v>
      </c>
      <c r="F633">
        <v>0.97431188199582797</v>
      </c>
    </row>
    <row r="634" spans="1:6">
      <c r="A634" s="10" t="str">
        <f t="shared" si="9"/>
        <v>Uncertain behaviour of lymphoid, haematopoietic and related tissue - D47AllSexMāori</v>
      </c>
      <c r="B634" s="10" t="s">
        <v>351</v>
      </c>
      <c r="C634" t="s">
        <v>4</v>
      </c>
      <c r="D634" t="s">
        <v>49</v>
      </c>
      <c r="E634">
        <v>8</v>
      </c>
      <c r="F634">
        <v>1.82151239799008</v>
      </c>
    </row>
    <row r="635" spans="1:6">
      <c r="A635" s="10" t="str">
        <f t="shared" si="9"/>
        <v>Uncertain behaviour of lymphoid, haematopoietic and related tissue - D47AllSexNon-Māori</v>
      </c>
      <c r="B635" s="10" t="s">
        <v>351</v>
      </c>
      <c r="C635" t="s">
        <v>4</v>
      </c>
      <c r="D635" t="s">
        <v>50</v>
      </c>
      <c r="E635">
        <v>61</v>
      </c>
      <c r="F635">
        <v>0.90444679142966999</v>
      </c>
    </row>
    <row r="636" spans="1:6">
      <c r="A636" s="10" t="str">
        <f t="shared" si="9"/>
        <v>Uncertain behaviour of lymphoid, haematopoietic and related tissue - D47FemaleAllEth</v>
      </c>
      <c r="B636" s="10" t="s">
        <v>351</v>
      </c>
      <c r="C636" t="s">
        <v>0</v>
      </c>
      <c r="D636" t="s">
        <v>32</v>
      </c>
      <c r="E636">
        <v>30</v>
      </c>
      <c r="F636">
        <v>0.81850446653740305</v>
      </c>
    </row>
    <row r="637" spans="1:6">
      <c r="A637" s="10" t="str">
        <f t="shared" si="9"/>
        <v>Uncertain behaviour of lymphoid, haematopoietic and related tissue - D47FemaleMāori</v>
      </c>
      <c r="B637" s="10" t="s">
        <v>351</v>
      </c>
      <c r="C637" t="s">
        <v>0</v>
      </c>
      <c r="D637" t="s">
        <v>49</v>
      </c>
      <c r="E637">
        <v>4</v>
      </c>
      <c r="F637">
        <v>1.35512235905373</v>
      </c>
    </row>
    <row r="638" spans="1:6">
      <c r="A638" s="10" t="str">
        <f t="shared" si="9"/>
        <v>Uncertain behaviour of lymphoid, haematopoietic and related tissue - D47FemaleNon-Māori</v>
      </c>
      <c r="B638" s="10" t="s">
        <v>351</v>
      </c>
      <c r="C638" t="s">
        <v>0</v>
      </c>
      <c r="D638" t="s">
        <v>50</v>
      </c>
      <c r="E638">
        <v>26</v>
      </c>
      <c r="F638">
        <v>0.70750717311734201</v>
      </c>
    </row>
    <row r="639" spans="1:6">
      <c r="A639" s="10" t="str">
        <f t="shared" si="9"/>
        <v>Uncertain behaviour of lymphoid, haematopoietic and related tissue - D47MaleAllEth</v>
      </c>
      <c r="B639" s="10" t="s">
        <v>351</v>
      </c>
      <c r="C639" t="s">
        <v>1</v>
      </c>
      <c r="D639" t="s">
        <v>32</v>
      </c>
      <c r="E639">
        <v>39</v>
      </c>
      <c r="F639">
        <v>1.14713328036731</v>
      </c>
    </row>
    <row r="640" spans="1:6">
      <c r="A640" s="10" t="str">
        <f t="shared" si="9"/>
        <v>Uncertain behaviour of lymphoid, haematopoietic and related tissue - D47MaleMāori</v>
      </c>
      <c r="B640" s="10" t="s">
        <v>351</v>
      </c>
      <c r="C640" t="s">
        <v>1</v>
      </c>
      <c r="D640" t="s">
        <v>49</v>
      </c>
      <c r="E640">
        <v>4</v>
      </c>
      <c r="F640">
        <v>2.9062246124762199</v>
      </c>
    </row>
    <row r="641" spans="1:7">
      <c r="A641" s="10" t="str">
        <f t="shared" si="9"/>
        <v>Uncertain behaviour of lymphoid, haematopoietic and related tissue - D47MaleNon-Māori</v>
      </c>
      <c r="B641" s="10" t="s">
        <v>351</v>
      </c>
      <c r="C641" t="s">
        <v>1</v>
      </c>
      <c r="D641" t="s">
        <v>50</v>
      </c>
      <c r="E641">
        <v>35</v>
      </c>
      <c r="F641">
        <v>1.10920732735644</v>
      </c>
    </row>
    <row r="643" spans="1:7">
      <c r="B643" s="10" t="s">
        <v>353</v>
      </c>
    </row>
    <row r="644" spans="1:7">
      <c r="B644" s="10" t="s">
        <v>89</v>
      </c>
      <c r="C644" t="s">
        <v>359</v>
      </c>
      <c r="D644" t="s">
        <v>3</v>
      </c>
      <c r="E644" t="s">
        <v>272</v>
      </c>
      <c r="F644" t="s">
        <v>364</v>
      </c>
      <c r="G644" t="s">
        <v>365</v>
      </c>
    </row>
    <row r="645" spans="1:7">
      <c r="A645" t="str">
        <f>B645&amp;C645&amp;D645</f>
        <v>Lip - C00&lt;25Female</v>
      </c>
      <c r="B645" s="10" t="s">
        <v>284</v>
      </c>
      <c r="C645" t="s">
        <v>360</v>
      </c>
      <c r="D645" t="s">
        <v>0</v>
      </c>
      <c r="E645">
        <v>0</v>
      </c>
      <c r="F645">
        <v>750910</v>
      </c>
      <c r="G645">
        <f>E645/F645*100000</f>
        <v>0</v>
      </c>
    </row>
    <row r="646" spans="1:7">
      <c r="A646" s="10" t="str">
        <f t="shared" ref="A646:A709" si="10">B646&amp;C646&amp;D646</f>
        <v>Lip - C00&lt;25Male</v>
      </c>
      <c r="B646" s="10" t="s">
        <v>284</v>
      </c>
      <c r="C646" t="s">
        <v>360</v>
      </c>
      <c r="D646" t="s">
        <v>1</v>
      </c>
      <c r="E646">
        <v>0</v>
      </c>
      <c r="F646">
        <v>785230</v>
      </c>
      <c r="G646" s="10">
        <f t="shared" ref="G646:G709" si="11">E646/F646*100000</f>
        <v>0</v>
      </c>
    </row>
    <row r="647" spans="1:7">
      <c r="A647" s="10" t="str">
        <f t="shared" si="10"/>
        <v>Lip - C0025-44Female</v>
      </c>
      <c r="B647" s="10" t="s">
        <v>284</v>
      </c>
      <c r="C647" t="s">
        <v>361</v>
      </c>
      <c r="D647" t="s">
        <v>0</v>
      </c>
      <c r="E647">
        <v>1</v>
      </c>
      <c r="F647">
        <v>595010</v>
      </c>
      <c r="G647" s="10">
        <f t="shared" si="11"/>
        <v>0.16806440227895331</v>
      </c>
    </row>
    <row r="648" spans="1:7">
      <c r="A648" s="10" t="str">
        <f t="shared" si="10"/>
        <v>Lip - C0025-44Male</v>
      </c>
      <c r="B648" s="10" t="s">
        <v>284</v>
      </c>
      <c r="C648" t="s">
        <v>361</v>
      </c>
      <c r="D648" t="s">
        <v>1</v>
      </c>
      <c r="E648">
        <v>4</v>
      </c>
      <c r="F648">
        <v>546510</v>
      </c>
      <c r="G648" s="10">
        <f t="shared" si="11"/>
        <v>0.73191707379553894</v>
      </c>
    </row>
    <row r="649" spans="1:7">
      <c r="A649" s="10" t="str">
        <f t="shared" si="10"/>
        <v>Lip - C0045-64Female</v>
      </c>
      <c r="B649" s="10" t="s">
        <v>284</v>
      </c>
      <c r="C649" t="s">
        <v>362</v>
      </c>
      <c r="D649" t="s">
        <v>0</v>
      </c>
      <c r="E649">
        <v>5</v>
      </c>
      <c r="F649">
        <v>586580</v>
      </c>
      <c r="G649" s="10">
        <f t="shared" si="11"/>
        <v>0.85239864980053881</v>
      </c>
    </row>
    <row r="650" spans="1:7">
      <c r="A650" s="10" t="str">
        <f t="shared" si="10"/>
        <v>Lip - C0045-64Male</v>
      </c>
      <c r="B650" s="10" t="s">
        <v>284</v>
      </c>
      <c r="C650" t="s">
        <v>362</v>
      </c>
      <c r="D650" t="s">
        <v>1</v>
      </c>
      <c r="E650">
        <v>16</v>
      </c>
      <c r="F650">
        <v>551850</v>
      </c>
      <c r="G650" s="10">
        <f t="shared" si="11"/>
        <v>2.8993385883845249</v>
      </c>
    </row>
    <row r="651" spans="1:7">
      <c r="A651" s="10" t="str">
        <f t="shared" si="10"/>
        <v>Lip - C0065-74Female</v>
      </c>
      <c r="B651" s="10" t="s">
        <v>284</v>
      </c>
      <c r="C651" t="s">
        <v>363</v>
      </c>
      <c r="D651" t="s">
        <v>0</v>
      </c>
      <c r="E651">
        <v>0</v>
      </c>
      <c r="F651">
        <v>185190</v>
      </c>
      <c r="G651" s="10">
        <f t="shared" si="11"/>
        <v>0</v>
      </c>
    </row>
    <row r="652" spans="1:7">
      <c r="A652" s="10" t="str">
        <f t="shared" si="10"/>
        <v>Lip - C0065-74Male</v>
      </c>
      <c r="B652" s="10" t="s">
        <v>284</v>
      </c>
      <c r="C652" t="s">
        <v>363</v>
      </c>
      <c r="D652" t="s">
        <v>1</v>
      </c>
      <c r="E652">
        <v>9</v>
      </c>
      <c r="F652">
        <v>174610</v>
      </c>
      <c r="G652" s="10">
        <f t="shared" si="11"/>
        <v>5.1543439665540349</v>
      </c>
    </row>
    <row r="653" spans="1:7">
      <c r="A653" s="10" t="str">
        <f t="shared" si="10"/>
        <v>Lip - C0075+Female</v>
      </c>
      <c r="B653" s="10" t="s">
        <v>284</v>
      </c>
      <c r="C653" t="s">
        <v>10</v>
      </c>
      <c r="D653" t="s">
        <v>0</v>
      </c>
      <c r="E653">
        <v>9</v>
      </c>
      <c r="F653">
        <v>152260</v>
      </c>
      <c r="G653" s="10">
        <f t="shared" si="11"/>
        <v>5.910941810061737</v>
      </c>
    </row>
    <row r="654" spans="1:7">
      <c r="A654" s="10" t="str">
        <f t="shared" si="10"/>
        <v>Lip - C0075+Male</v>
      </c>
      <c r="B654" s="10" t="s">
        <v>284</v>
      </c>
      <c r="C654" t="s">
        <v>10</v>
      </c>
      <c r="D654" t="s">
        <v>1</v>
      </c>
      <c r="E654">
        <v>6</v>
      </c>
      <c r="F654">
        <v>113910</v>
      </c>
      <c r="G654" s="10">
        <f t="shared" si="11"/>
        <v>5.2673163023439562</v>
      </c>
    </row>
    <row r="655" spans="1:7">
      <c r="A655" s="10" t="str">
        <f t="shared" si="10"/>
        <v>Tongue - C01–C02&lt;25Female</v>
      </c>
      <c r="B655" s="10" t="s">
        <v>285</v>
      </c>
      <c r="C655" t="s">
        <v>360</v>
      </c>
      <c r="D655" t="s">
        <v>0</v>
      </c>
      <c r="E655">
        <v>0</v>
      </c>
      <c r="F655" s="10">
        <v>750910</v>
      </c>
      <c r="G655" s="10">
        <f t="shared" si="11"/>
        <v>0</v>
      </c>
    </row>
    <row r="656" spans="1:7">
      <c r="A656" s="10" t="str">
        <f t="shared" si="10"/>
        <v>Tongue - C01–C02&lt;25Male</v>
      </c>
      <c r="B656" s="10" t="s">
        <v>285</v>
      </c>
      <c r="C656" t="s">
        <v>360</v>
      </c>
      <c r="D656" t="s">
        <v>1</v>
      </c>
      <c r="E656">
        <v>0</v>
      </c>
      <c r="F656" s="10">
        <v>785230</v>
      </c>
      <c r="G656" s="10">
        <f t="shared" si="11"/>
        <v>0</v>
      </c>
    </row>
    <row r="657" spans="1:7">
      <c r="A657" s="10" t="str">
        <f t="shared" si="10"/>
        <v>Tongue - C01–C0225-44Female</v>
      </c>
      <c r="B657" s="10" t="s">
        <v>285</v>
      </c>
      <c r="C657" t="s">
        <v>361</v>
      </c>
      <c r="D657" t="s">
        <v>0</v>
      </c>
      <c r="E657">
        <v>6</v>
      </c>
      <c r="F657" s="10">
        <v>595010</v>
      </c>
      <c r="G657" s="10">
        <f t="shared" si="11"/>
        <v>1.0083864136737197</v>
      </c>
    </row>
    <row r="658" spans="1:7">
      <c r="A658" s="10" t="str">
        <f t="shared" si="10"/>
        <v>Tongue - C01–C0225-44Male</v>
      </c>
      <c r="B658" s="10" t="s">
        <v>285</v>
      </c>
      <c r="C658" t="s">
        <v>361</v>
      </c>
      <c r="D658" t="s">
        <v>1</v>
      </c>
      <c r="E658">
        <v>5</v>
      </c>
      <c r="F658" s="10">
        <v>546510</v>
      </c>
      <c r="G658" s="10">
        <f t="shared" si="11"/>
        <v>0.91489634224442373</v>
      </c>
    </row>
    <row r="659" spans="1:7">
      <c r="A659" s="10" t="str">
        <f t="shared" si="10"/>
        <v>Tongue - C01–C0245-64Female</v>
      </c>
      <c r="B659" s="10" t="s">
        <v>285</v>
      </c>
      <c r="C659" t="s">
        <v>362</v>
      </c>
      <c r="D659" t="s">
        <v>0</v>
      </c>
      <c r="E659">
        <v>21</v>
      </c>
      <c r="F659" s="10">
        <v>586580</v>
      </c>
      <c r="G659" s="10">
        <f t="shared" si="11"/>
        <v>3.5800743291622625</v>
      </c>
    </row>
    <row r="660" spans="1:7">
      <c r="A660" s="10" t="str">
        <f t="shared" si="10"/>
        <v>Tongue - C01–C0245-64Male</v>
      </c>
      <c r="B660" s="10" t="s">
        <v>285</v>
      </c>
      <c r="C660" t="s">
        <v>362</v>
      </c>
      <c r="D660" t="s">
        <v>1</v>
      </c>
      <c r="E660">
        <v>47</v>
      </c>
      <c r="F660" s="10">
        <v>551850</v>
      </c>
      <c r="G660" s="10">
        <f t="shared" si="11"/>
        <v>8.5168071033795414</v>
      </c>
    </row>
    <row r="661" spans="1:7">
      <c r="A661" s="10" t="str">
        <f t="shared" si="10"/>
        <v>Tongue - C01–C0265-74Female</v>
      </c>
      <c r="B661" s="10" t="s">
        <v>285</v>
      </c>
      <c r="C661" t="s">
        <v>363</v>
      </c>
      <c r="D661" t="s">
        <v>0</v>
      </c>
      <c r="E661">
        <v>8</v>
      </c>
      <c r="F661" s="10">
        <v>185190</v>
      </c>
      <c r="G661" s="10">
        <f t="shared" si="11"/>
        <v>4.3198876829202444</v>
      </c>
    </row>
    <row r="662" spans="1:7">
      <c r="A662" s="10" t="str">
        <f t="shared" si="10"/>
        <v>Tongue - C01–C0265-74Male</v>
      </c>
      <c r="B662" s="10" t="s">
        <v>285</v>
      </c>
      <c r="C662" t="s">
        <v>363</v>
      </c>
      <c r="D662" t="s">
        <v>1</v>
      </c>
      <c r="E662">
        <v>14</v>
      </c>
      <c r="F662" s="10">
        <v>174610</v>
      </c>
      <c r="G662" s="10">
        <f t="shared" si="11"/>
        <v>8.0178683924173875</v>
      </c>
    </row>
    <row r="663" spans="1:7">
      <c r="A663" s="10" t="str">
        <f t="shared" si="10"/>
        <v>Tongue - C01–C0275+Female</v>
      </c>
      <c r="B663" s="10" t="s">
        <v>285</v>
      </c>
      <c r="C663" t="s">
        <v>10</v>
      </c>
      <c r="D663" t="s">
        <v>0</v>
      </c>
      <c r="E663">
        <v>16</v>
      </c>
      <c r="F663" s="10">
        <v>152260</v>
      </c>
      <c r="G663" s="10">
        <f t="shared" si="11"/>
        <v>10.508340995665309</v>
      </c>
    </row>
    <row r="664" spans="1:7">
      <c r="A664" s="10" t="str">
        <f t="shared" si="10"/>
        <v>Tongue - C01–C0275+Male</v>
      </c>
      <c r="B664" s="10" t="s">
        <v>285</v>
      </c>
      <c r="C664" t="s">
        <v>10</v>
      </c>
      <c r="D664" t="s">
        <v>1</v>
      </c>
      <c r="E664">
        <v>17</v>
      </c>
      <c r="F664" s="10">
        <v>113910</v>
      </c>
      <c r="G664" s="10">
        <f t="shared" si="11"/>
        <v>14.924062856641209</v>
      </c>
    </row>
    <row r="665" spans="1:7">
      <c r="A665" s="10" t="str">
        <f t="shared" si="10"/>
        <v>Mouth - C03–C06&lt;25Female</v>
      </c>
      <c r="B665" s="10" t="s">
        <v>286</v>
      </c>
      <c r="C665" t="s">
        <v>360</v>
      </c>
      <c r="D665" t="s">
        <v>0</v>
      </c>
      <c r="E665">
        <v>0</v>
      </c>
      <c r="F665" s="10">
        <v>750910</v>
      </c>
      <c r="G665" s="10">
        <f t="shared" si="11"/>
        <v>0</v>
      </c>
    </row>
    <row r="666" spans="1:7">
      <c r="A666" s="10" t="str">
        <f t="shared" si="10"/>
        <v>Mouth - C03–C06&lt;25Male</v>
      </c>
      <c r="B666" s="10" t="s">
        <v>286</v>
      </c>
      <c r="C666" t="s">
        <v>360</v>
      </c>
      <c r="D666" t="s">
        <v>1</v>
      </c>
      <c r="E666">
        <v>0</v>
      </c>
      <c r="F666" s="10">
        <v>785230</v>
      </c>
      <c r="G666" s="10">
        <f t="shared" si="11"/>
        <v>0</v>
      </c>
    </row>
    <row r="667" spans="1:7">
      <c r="A667" s="10" t="str">
        <f t="shared" si="10"/>
        <v>Mouth - C03–C0625-44Female</v>
      </c>
      <c r="B667" s="10" t="s">
        <v>286</v>
      </c>
      <c r="C667" t="s">
        <v>361</v>
      </c>
      <c r="D667" t="s">
        <v>0</v>
      </c>
      <c r="E667">
        <v>5</v>
      </c>
      <c r="F667" s="10">
        <v>595010</v>
      </c>
      <c r="G667" s="10">
        <f t="shared" si="11"/>
        <v>0.84032201139476659</v>
      </c>
    </row>
    <row r="668" spans="1:7">
      <c r="A668" s="10" t="str">
        <f t="shared" si="10"/>
        <v>Mouth - C03–C0625-44Male</v>
      </c>
      <c r="B668" s="10" t="s">
        <v>286</v>
      </c>
      <c r="C668" t="s">
        <v>361</v>
      </c>
      <c r="D668" t="s">
        <v>1</v>
      </c>
      <c r="E668">
        <v>6</v>
      </c>
      <c r="F668" s="10">
        <v>546510</v>
      </c>
      <c r="G668" s="10">
        <f t="shared" si="11"/>
        <v>1.0978756106933085</v>
      </c>
    </row>
    <row r="669" spans="1:7">
      <c r="A669" s="10" t="str">
        <f t="shared" si="10"/>
        <v>Mouth - C03–C0645-64Female</v>
      </c>
      <c r="B669" s="10" t="s">
        <v>286</v>
      </c>
      <c r="C669" t="s">
        <v>362</v>
      </c>
      <c r="D669" t="s">
        <v>0</v>
      </c>
      <c r="E669">
        <v>12</v>
      </c>
      <c r="F669" s="10">
        <v>586580</v>
      </c>
      <c r="G669" s="10">
        <f t="shared" si="11"/>
        <v>2.0457567595212929</v>
      </c>
    </row>
    <row r="670" spans="1:7">
      <c r="A670" s="10" t="str">
        <f t="shared" si="10"/>
        <v>Mouth - C03–C0645-64Male</v>
      </c>
      <c r="B670" s="10" t="s">
        <v>286</v>
      </c>
      <c r="C670" t="s">
        <v>362</v>
      </c>
      <c r="D670" t="s">
        <v>1</v>
      </c>
      <c r="E670">
        <v>19</v>
      </c>
      <c r="F670" s="10">
        <v>551850</v>
      </c>
      <c r="G670" s="10">
        <f t="shared" si="11"/>
        <v>3.4429645737066235</v>
      </c>
    </row>
    <row r="671" spans="1:7">
      <c r="A671" s="10" t="str">
        <f t="shared" si="10"/>
        <v>Mouth - C03–C0665-74Female</v>
      </c>
      <c r="B671" s="10" t="s">
        <v>286</v>
      </c>
      <c r="C671" t="s">
        <v>363</v>
      </c>
      <c r="D671" t="s">
        <v>0</v>
      </c>
      <c r="E671">
        <v>13</v>
      </c>
      <c r="F671" s="10">
        <v>185190</v>
      </c>
      <c r="G671" s="10">
        <f t="shared" si="11"/>
        <v>7.0198174847453965</v>
      </c>
    </row>
    <row r="672" spans="1:7">
      <c r="A672" s="10" t="str">
        <f t="shared" si="10"/>
        <v>Mouth - C03–C0665-74Male</v>
      </c>
      <c r="B672" s="10" t="s">
        <v>286</v>
      </c>
      <c r="C672" t="s">
        <v>363</v>
      </c>
      <c r="D672" t="s">
        <v>1</v>
      </c>
      <c r="E672">
        <v>11</v>
      </c>
      <c r="F672" s="10">
        <v>174610</v>
      </c>
      <c r="G672" s="10">
        <f t="shared" si="11"/>
        <v>6.2997537368993752</v>
      </c>
    </row>
    <row r="673" spans="1:7">
      <c r="A673" s="10" t="str">
        <f t="shared" si="10"/>
        <v>Mouth - C03–C0675+Female</v>
      </c>
      <c r="B673" s="10" t="s">
        <v>286</v>
      </c>
      <c r="C673" t="s">
        <v>10</v>
      </c>
      <c r="D673" t="s">
        <v>0</v>
      </c>
      <c r="E673">
        <v>24</v>
      </c>
      <c r="F673" s="10">
        <v>152260</v>
      </c>
      <c r="G673" s="10">
        <f t="shared" si="11"/>
        <v>15.762511493497964</v>
      </c>
    </row>
    <row r="674" spans="1:7">
      <c r="A674" s="10" t="str">
        <f t="shared" si="10"/>
        <v>Mouth - C03–C0675+Male</v>
      </c>
      <c r="B674" s="10" t="s">
        <v>286</v>
      </c>
      <c r="C674" t="s">
        <v>10</v>
      </c>
      <c r="D674" t="s">
        <v>1</v>
      </c>
      <c r="E674">
        <v>17</v>
      </c>
      <c r="F674" s="10">
        <v>113910</v>
      </c>
      <c r="G674" s="10">
        <f t="shared" si="11"/>
        <v>14.924062856641209</v>
      </c>
    </row>
    <row r="675" spans="1:7">
      <c r="A675" s="10" t="str">
        <f t="shared" si="10"/>
        <v>Salivary glands - C07–C08&lt;25Female</v>
      </c>
      <c r="B675" s="10" t="s">
        <v>287</v>
      </c>
      <c r="C675" t="s">
        <v>360</v>
      </c>
      <c r="D675" t="s">
        <v>0</v>
      </c>
      <c r="E675">
        <v>1</v>
      </c>
      <c r="F675" s="10">
        <v>750910</v>
      </c>
      <c r="G675" s="10">
        <f t="shared" si="11"/>
        <v>0.13317175160804889</v>
      </c>
    </row>
    <row r="676" spans="1:7">
      <c r="A676" s="10" t="str">
        <f t="shared" si="10"/>
        <v>Salivary glands - C07–C08&lt;25Male</v>
      </c>
      <c r="B676" s="10" t="s">
        <v>287</v>
      </c>
      <c r="C676" t="s">
        <v>360</v>
      </c>
      <c r="D676" t="s">
        <v>1</v>
      </c>
      <c r="E676">
        <v>1</v>
      </c>
      <c r="F676" s="10">
        <v>785230</v>
      </c>
      <c r="G676" s="10">
        <f t="shared" si="11"/>
        <v>0.12735122193497447</v>
      </c>
    </row>
    <row r="677" spans="1:7">
      <c r="A677" s="10" t="str">
        <f t="shared" si="10"/>
        <v>Salivary glands - C07–C0825-44Female</v>
      </c>
      <c r="B677" s="10" t="s">
        <v>287</v>
      </c>
      <c r="C677" t="s">
        <v>361</v>
      </c>
      <c r="D677" t="s">
        <v>0</v>
      </c>
      <c r="E677">
        <v>3</v>
      </c>
      <c r="F677" s="10">
        <v>595010</v>
      </c>
      <c r="G677" s="10">
        <f t="shared" si="11"/>
        <v>0.50419320683685986</v>
      </c>
    </row>
    <row r="678" spans="1:7">
      <c r="A678" s="10" t="str">
        <f t="shared" si="10"/>
        <v>Salivary glands - C07–C0825-44Male</v>
      </c>
      <c r="B678" s="10" t="s">
        <v>287</v>
      </c>
      <c r="C678" t="s">
        <v>361</v>
      </c>
      <c r="D678" t="s">
        <v>1</v>
      </c>
      <c r="E678">
        <v>2</v>
      </c>
      <c r="F678" s="10">
        <v>546510</v>
      </c>
      <c r="G678" s="10">
        <f t="shared" si="11"/>
        <v>0.36595853689776947</v>
      </c>
    </row>
    <row r="679" spans="1:7">
      <c r="A679" s="10" t="str">
        <f t="shared" si="10"/>
        <v>Salivary glands - C07–C0845-64Female</v>
      </c>
      <c r="B679" s="10" t="s">
        <v>287</v>
      </c>
      <c r="C679" t="s">
        <v>362</v>
      </c>
      <c r="D679" t="s">
        <v>0</v>
      </c>
      <c r="E679">
        <v>5</v>
      </c>
      <c r="F679" s="10">
        <v>586580</v>
      </c>
      <c r="G679" s="10">
        <f t="shared" si="11"/>
        <v>0.85239864980053881</v>
      </c>
    </row>
    <row r="680" spans="1:7">
      <c r="A680" s="10" t="str">
        <f t="shared" si="10"/>
        <v>Salivary glands - C07–C0845-64Male</v>
      </c>
      <c r="B680" s="10" t="s">
        <v>287</v>
      </c>
      <c r="C680" t="s">
        <v>362</v>
      </c>
      <c r="D680" t="s">
        <v>1</v>
      </c>
      <c r="E680">
        <v>4</v>
      </c>
      <c r="F680" s="10">
        <v>551850</v>
      </c>
      <c r="G680" s="10">
        <f t="shared" si="11"/>
        <v>0.72483464709613121</v>
      </c>
    </row>
    <row r="681" spans="1:7">
      <c r="A681" s="10" t="str">
        <f t="shared" si="10"/>
        <v>Salivary glands - C07–C0865-74Female</v>
      </c>
      <c r="B681" s="10" t="s">
        <v>287</v>
      </c>
      <c r="C681" t="s">
        <v>363</v>
      </c>
      <c r="D681" t="s">
        <v>0</v>
      </c>
      <c r="E681">
        <v>5</v>
      </c>
      <c r="F681" s="10">
        <v>185190</v>
      </c>
      <c r="G681" s="10">
        <f t="shared" si="11"/>
        <v>2.6999298018251525</v>
      </c>
    </row>
    <row r="682" spans="1:7">
      <c r="A682" s="10" t="str">
        <f t="shared" si="10"/>
        <v>Salivary glands - C07–C0865-74Male</v>
      </c>
      <c r="B682" s="10" t="s">
        <v>287</v>
      </c>
      <c r="C682" t="s">
        <v>363</v>
      </c>
      <c r="D682" t="s">
        <v>1</v>
      </c>
      <c r="E682">
        <v>5</v>
      </c>
      <c r="F682" s="10">
        <v>174610</v>
      </c>
      <c r="G682" s="10">
        <f t="shared" si="11"/>
        <v>2.8635244258633525</v>
      </c>
    </row>
    <row r="683" spans="1:7">
      <c r="A683" s="10" t="str">
        <f t="shared" si="10"/>
        <v>Salivary glands - C07–C0875+Female</v>
      </c>
      <c r="B683" s="10" t="s">
        <v>287</v>
      </c>
      <c r="C683" t="s">
        <v>10</v>
      </c>
      <c r="D683" t="s">
        <v>0</v>
      </c>
      <c r="E683">
        <v>7</v>
      </c>
      <c r="F683" s="10">
        <v>152260</v>
      </c>
      <c r="G683" s="10">
        <f t="shared" si="11"/>
        <v>4.5973991856035727</v>
      </c>
    </row>
    <row r="684" spans="1:7">
      <c r="A684" s="10" t="str">
        <f t="shared" si="10"/>
        <v>Salivary glands - C07–C0875+Male</v>
      </c>
      <c r="B684" s="10" t="s">
        <v>287</v>
      </c>
      <c r="C684" t="s">
        <v>10</v>
      </c>
      <c r="D684" t="s">
        <v>1</v>
      </c>
      <c r="E684">
        <v>3</v>
      </c>
      <c r="F684" s="10">
        <v>113910</v>
      </c>
      <c r="G684" s="10">
        <f t="shared" si="11"/>
        <v>2.6336581511719781</v>
      </c>
    </row>
    <row r="685" spans="1:7">
      <c r="A685" s="10" t="str">
        <f t="shared" si="10"/>
        <v>Tonsils - C09&lt;25Female</v>
      </c>
      <c r="B685" s="10" t="s">
        <v>288</v>
      </c>
      <c r="C685" t="s">
        <v>360</v>
      </c>
      <c r="D685" t="s">
        <v>0</v>
      </c>
      <c r="E685">
        <v>0</v>
      </c>
      <c r="F685" s="10">
        <v>750910</v>
      </c>
      <c r="G685" s="10">
        <f t="shared" si="11"/>
        <v>0</v>
      </c>
    </row>
    <row r="686" spans="1:7">
      <c r="A686" s="10" t="str">
        <f t="shared" si="10"/>
        <v>Tonsils - C09&lt;25Male</v>
      </c>
      <c r="B686" s="10" t="s">
        <v>288</v>
      </c>
      <c r="C686" t="s">
        <v>360</v>
      </c>
      <c r="D686" t="s">
        <v>1</v>
      </c>
      <c r="E686">
        <v>0</v>
      </c>
      <c r="F686" s="10">
        <v>785230</v>
      </c>
      <c r="G686" s="10">
        <f t="shared" si="11"/>
        <v>0</v>
      </c>
    </row>
    <row r="687" spans="1:7">
      <c r="A687" s="10" t="str">
        <f t="shared" si="10"/>
        <v>Tonsils - C0925-44Female</v>
      </c>
      <c r="B687" s="10" t="s">
        <v>288</v>
      </c>
      <c r="C687" t="s">
        <v>361</v>
      </c>
      <c r="D687" t="s">
        <v>0</v>
      </c>
      <c r="E687">
        <v>0</v>
      </c>
      <c r="F687" s="10">
        <v>595010</v>
      </c>
      <c r="G687" s="10">
        <f t="shared" si="11"/>
        <v>0</v>
      </c>
    </row>
    <row r="688" spans="1:7">
      <c r="A688" s="10" t="str">
        <f t="shared" si="10"/>
        <v>Tonsils - C0925-44Male</v>
      </c>
      <c r="B688" s="10" t="s">
        <v>288</v>
      </c>
      <c r="C688" t="s">
        <v>361</v>
      </c>
      <c r="D688" t="s">
        <v>1</v>
      </c>
      <c r="E688">
        <v>2</v>
      </c>
      <c r="F688" s="10">
        <v>546510</v>
      </c>
      <c r="G688" s="10">
        <f t="shared" si="11"/>
        <v>0.36595853689776947</v>
      </c>
    </row>
    <row r="689" spans="1:7">
      <c r="A689" s="10" t="str">
        <f t="shared" si="10"/>
        <v>Tonsils - C0945-64Female</v>
      </c>
      <c r="B689" s="10" t="s">
        <v>288</v>
      </c>
      <c r="C689" t="s">
        <v>362</v>
      </c>
      <c r="D689" t="s">
        <v>0</v>
      </c>
      <c r="E689">
        <v>4</v>
      </c>
      <c r="F689" s="10">
        <v>586580</v>
      </c>
      <c r="G689" s="10">
        <f t="shared" si="11"/>
        <v>0.68191891984043096</v>
      </c>
    </row>
    <row r="690" spans="1:7">
      <c r="A690" s="10" t="str">
        <f t="shared" si="10"/>
        <v>Tonsils - C0945-64Male</v>
      </c>
      <c r="B690" s="10" t="s">
        <v>288</v>
      </c>
      <c r="C690" t="s">
        <v>362</v>
      </c>
      <c r="D690" t="s">
        <v>1</v>
      </c>
      <c r="E690">
        <v>32</v>
      </c>
      <c r="F690" s="10">
        <v>551850</v>
      </c>
      <c r="G690" s="10">
        <f t="shared" si="11"/>
        <v>5.7986771767690497</v>
      </c>
    </row>
    <row r="691" spans="1:7">
      <c r="A691" s="10" t="str">
        <f t="shared" si="10"/>
        <v>Tonsils - C0965-74Female</v>
      </c>
      <c r="B691" s="10" t="s">
        <v>288</v>
      </c>
      <c r="C691" t="s">
        <v>363</v>
      </c>
      <c r="D691" t="s">
        <v>0</v>
      </c>
      <c r="E691">
        <v>2</v>
      </c>
      <c r="F691" s="10">
        <v>185190</v>
      </c>
      <c r="G691" s="10">
        <f t="shared" si="11"/>
        <v>1.0799719207300611</v>
      </c>
    </row>
    <row r="692" spans="1:7">
      <c r="A692" s="10" t="str">
        <f t="shared" si="10"/>
        <v>Tonsils - C0965-74Male</v>
      </c>
      <c r="B692" s="10" t="s">
        <v>288</v>
      </c>
      <c r="C692" t="s">
        <v>363</v>
      </c>
      <c r="D692" t="s">
        <v>1</v>
      </c>
      <c r="E692">
        <v>12</v>
      </c>
      <c r="F692" s="10">
        <v>174610</v>
      </c>
      <c r="G692" s="10">
        <f t="shared" si="11"/>
        <v>6.8724586220720463</v>
      </c>
    </row>
    <row r="693" spans="1:7">
      <c r="A693" s="10" t="str">
        <f t="shared" si="10"/>
        <v>Tonsils - C0975+Female</v>
      </c>
      <c r="B693" s="10" t="s">
        <v>288</v>
      </c>
      <c r="C693" t="s">
        <v>10</v>
      </c>
      <c r="D693" t="s">
        <v>0</v>
      </c>
      <c r="E693">
        <v>3</v>
      </c>
      <c r="F693" s="10">
        <v>152260</v>
      </c>
      <c r="G693" s="10">
        <f t="shared" si="11"/>
        <v>1.9703139366872455</v>
      </c>
    </row>
    <row r="694" spans="1:7">
      <c r="A694" s="10" t="str">
        <f t="shared" si="10"/>
        <v>Tonsils - C0975+Male</v>
      </c>
      <c r="B694" s="10" t="s">
        <v>288</v>
      </c>
      <c r="C694" t="s">
        <v>10</v>
      </c>
      <c r="D694" t="s">
        <v>1</v>
      </c>
      <c r="E694">
        <v>2</v>
      </c>
      <c r="F694" s="10">
        <v>113910</v>
      </c>
      <c r="G694" s="10">
        <f t="shared" si="11"/>
        <v>1.7557721007813185</v>
      </c>
    </row>
    <row r="695" spans="1:7">
      <c r="A695" s="10" t="str">
        <f t="shared" si="10"/>
        <v>Oropharynx - C10&lt;25Female</v>
      </c>
      <c r="B695" s="10" t="s">
        <v>289</v>
      </c>
      <c r="C695" t="s">
        <v>360</v>
      </c>
      <c r="D695" t="s">
        <v>0</v>
      </c>
      <c r="E695">
        <v>0</v>
      </c>
      <c r="F695" s="10">
        <v>750910</v>
      </c>
      <c r="G695" s="10">
        <f t="shared" si="11"/>
        <v>0</v>
      </c>
    </row>
    <row r="696" spans="1:7">
      <c r="A696" s="10" t="str">
        <f t="shared" si="10"/>
        <v>Oropharynx - C10&lt;25Male</v>
      </c>
      <c r="B696" s="10" t="s">
        <v>289</v>
      </c>
      <c r="C696" t="s">
        <v>360</v>
      </c>
      <c r="D696" t="s">
        <v>1</v>
      </c>
      <c r="E696">
        <v>0</v>
      </c>
      <c r="F696" s="10">
        <v>785230</v>
      </c>
      <c r="G696" s="10">
        <f t="shared" si="11"/>
        <v>0</v>
      </c>
    </row>
    <row r="697" spans="1:7">
      <c r="A697" s="10" t="str">
        <f t="shared" si="10"/>
        <v>Oropharynx - C1025-44Female</v>
      </c>
      <c r="B697" s="10" t="s">
        <v>289</v>
      </c>
      <c r="C697" t="s">
        <v>361</v>
      </c>
      <c r="D697" t="s">
        <v>0</v>
      </c>
      <c r="E697">
        <v>0</v>
      </c>
      <c r="F697" s="10">
        <v>595010</v>
      </c>
      <c r="G697" s="10">
        <f t="shared" si="11"/>
        <v>0</v>
      </c>
    </row>
    <row r="698" spans="1:7">
      <c r="A698" s="10" t="str">
        <f t="shared" si="10"/>
        <v>Oropharynx - C1025-44Male</v>
      </c>
      <c r="B698" s="10" t="s">
        <v>289</v>
      </c>
      <c r="C698" t="s">
        <v>361</v>
      </c>
      <c r="D698" t="s">
        <v>1</v>
      </c>
      <c r="E698">
        <v>0</v>
      </c>
      <c r="F698" s="10">
        <v>546510</v>
      </c>
      <c r="G698" s="10">
        <f t="shared" si="11"/>
        <v>0</v>
      </c>
    </row>
    <row r="699" spans="1:7">
      <c r="A699" s="10" t="str">
        <f t="shared" si="10"/>
        <v>Oropharynx - C1045-64Female</v>
      </c>
      <c r="B699" s="10" t="s">
        <v>289</v>
      </c>
      <c r="C699" t="s">
        <v>362</v>
      </c>
      <c r="D699" t="s">
        <v>0</v>
      </c>
      <c r="E699">
        <v>3</v>
      </c>
      <c r="F699" s="10">
        <v>586580</v>
      </c>
      <c r="G699" s="10">
        <f t="shared" si="11"/>
        <v>0.51143918988032322</v>
      </c>
    </row>
    <row r="700" spans="1:7">
      <c r="A700" s="10" t="str">
        <f t="shared" si="10"/>
        <v>Oropharynx - C1045-64Male</v>
      </c>
      <c r="B700" s="10" t="s">
        <v>289</v>
      </c>
      <c r="C700" t="s">
        <v>362</v>
      </c>
      <c r="D700" t="s">
        <v>1</v>
      </c>
      <c r="E700">
        <v>7</v>
      </c>
      <c r="F700" s="10">
        <v>551850</v>
      </c>
      <c r="G700" s="10">
        <f t="shared" si="11"/>
        <v>1.2684606324182297</v>
      </c>
    </row>
    <row r="701" spans="1:7">
      <c r="A701" s="10" t="str">
        <f t="shared" si="10"/>
        <v>Oropharynx - C1065-74Female</v>
      </c>
      <c r="B701" s="10" t="s">
        <v>289</v>
      </c>
      <c r="C701" t="s">
        <v>363</v>
      </c>
      <c r="D701" t="s">
        <v>0</v>
      </c>
      <c r="E701">
        <v>1</v>
      </c>
      <c r="F701" s="10">
        <v>185190</v>
      </c>
      <c r="G701" s="10">
        <f t="shared" si="11"/>
        <v>0.53998596036503055</v>
      </c>
    </row>
    <row r="702" spans="1:7">
      <c r="A702" s="10" t="str">
        <f t="shared" si="10"/>
        <v>Oropharynx - C1065-74Male</v>
      </c>
      <c r="B702" s="10" t="s">
        <v>289</v>
      </c>
      <c r="C702" t="s">
        <v>363</v>
      </c>
      <c r="D702" t="s">
        <v>1</v>
      </c>
      <c r="E702">
        <v>2</v>
      </c>
      <c r="F702" s="10">
        <v>174610</v>
      </c>
      <c r="G702" s="10">
        <f t="shared" si="11"/>
        <v>1.145409770345341</v>
      </c>
    </row>
    <row r="703" spans="1:7">
      <c r="A703" s="10" t="str">
        <f t="shared" si="10"/>
        <v>Oropharynx - C1075+Female</v>
      </c>
      <c r="B703" s="10" t="s">
        <v>289</v>
      </c>
      <c r="C703" t="s">
        <v>10</v>
      </c>
      <c r="D703" t="s">
        <v>0</v>
      </c>
      <c r="E703">
        <v>1</v>
      </c>
      <c r="F703" s="10">
        <v>152260</v>
      </c>
      <c r="G703" s="10">
        <f t="shared" si="11"/>
        <v>0.65677131222908181</v>
      </c>
    </row>
    <row r="704" spans="1:7">
      <c r="A704" s="10" t="str">
        <f t="shared" si="10"/>
        <v>Oropharynx - C1075+Male</v>
      </c>
      <c r="B704" s="10" t="s">
        <v>289</v>
      </c>
      <c r="C704" t="s">
        <v>10</v>
      </c>
      <c r="D704" t="s">
        <v>1</v>
      </c>
      <c r="E704">
        <v>2</v>
      </c>
      <c r="F704" s="10">
        <v>113910</v>
      </c>
      <c r="G704" s="10">
        <f t="shared" si="11"/>
        <v>1.7557721007813185</v>
      </c>
    </row>
    <row r="705" spans="1:7">
      <c r="A705" s="10" t="str">
        <f t="shared" si="10"/>
        <v>Nasopharynx - C11&lt;25Female</v>
      </c>
      <c r="B705" s="10" t="s">
        <v>290</v>
      </c>
      <c r="C705" t="s">
        <v>360</v>
      </c>
      <c r="D705" t="s">
        <v>0</v>
      </c>
      <c r="E705">
        <v>1</v>
      </c>
      <c r="F705" s="10">
        <v>750910</v>
      </c>
      <c r="G705" s="10">
        <f t="shared" si="11"/>
        <v>0.13317175160804889</v>
      </c>
    </row>
    <row r="706" spans="1:7">
      <c r="A706" s="10" t="str">
        <f t="shared" si="10"/>
        <v>Nasopharynx - C11&lt;25Male</v>
      </c>
      <c r="B706" s="10" t="s">
        <v>290</v>
      </c>
      <c r="C706" t="s">
        <v>360</v>
      </c>
      <c r="D706" t="s">
        <v>1</v>
      </c>
      <c r="E706">
        <v>0</v>
      </c>
      <c r="F706" s="10">
        <v>785230</v>
      </c>
      <c r="G706" s="10">
        <f t="shared" si="11"/>
        <v>0</v>
      </c>
    </row>
    <row r="707" spans="1:7">
      <c r="A707" s="10" t="str">
        <f t="shared" si="10"/>
        <v>Nasopharynx - C1125-44Female</v>
      </c>
      <c r="B707" s="10" t="s">
        <v>290</v>
      </c>
      <c r="C707" t="s">
        <v>361</v>
      </c>
      <c r="D707" t="s">
        <v>0</v>
      </c>
      <c r="E707">
        <v>0</v>
      </c>
      <c r="F707" s="10">
        <v>595010</v>
      </c>
      <c r="G707" s="10">
        <f t="shared" si="11"/>
        <v>0</v>
      </c>
    </row>
    <row r="708" spans="1:7">
      <c r="A708" s="10" t="str">
        <f t="shared" si="10"/>
        <v>Nasopharynx - C1125-44Male</v>
      </c>
      <c r="B708" s="10" t="s">
        <v>290</v>
      </c>
      <c r="C708" t="s">
        <v>361</v>
      </c>
      <c r="D708" t="s">
        <v>1</v>
      </c>
      <c r="E708">
        <v>2</v>
      </c>
      <c r="F708" s="10">
        <v>546510</v>
      </c>
      <c r="G708" s="10">
        <f t="shared" si="11"/>
        <v>0.36595853689776947</v>
      </c>
    </row>
    <row r="709" spans="1:7">
      <c r="A709" s="10" t="str">
        <f t="shared" si="10"/>
        <v>Nasopharynx - C1145-64Female</v>
      </c>
      <c r="B709" s="10" t="s">
        <v>290</v>
      </c>
      <c r="C709" t="s">
        <v>362</v>
      </c>
      <c r="D709" t="s">
        <v>0</v>
      </c>
      <c r="E709">
        <v>4</v>
      </c>
      <c r="F709" s="10">
        <v>586580</v>
      </c>
      <c r="G709" s="10">
        <f t="shared" si="11"/>
        <v>0.68191891984043096</v>
      </c>
    </row>
    <row r="710" spans="1:7">
      <c r="A710" s="10" t="str">
        <f t="shared" ref="A710:A773" si="12">B710&amp;C710&amp;D710</f>
        <v>Nasopharynx - C1145-64Male</v>
      </c>
      <c r="B710" s="10" t="s">
        <v>290</v>
      </c>
      <c r="C710" t="s">
        <v>362</v>
      </c>
      <c r="D710" t="s">
        <v>1</v>
      </c>
      <c r="E710">
        <v>6</v>
      </c>
      <c r="F710" s="10">
        <v>551850</v>
      </c>
      <c r="G710" s="10">
        <f t="shared" ref="G710:G773" si="13">E710/F710*100000</f>
        <v>1.0872519706441968</v>
      </c>
    </row>
    <row r="711" spans="1:7">
      <c r="A711" s="10" t="str">
        <f t="shared" si="12"/>
        <v>Nasopharynx - C1165-74Female</v>
      </c>
      <c r="B711" s="10" t="s">
        <v>290</v>
      </c>
      <c r="C711" t="s">
        <v>363</v>
      </c>
      <c r="D711" t="s">
        <v>0</v>
      </c>
      <c r="E711">
        <v>0</v>
      </c>
      <c r="F711" s="10">
        <v>185190</v>
      </c>
      <c r="G711" s="10">
        <f t="shared" si="13"/>
        <v>0</v>
      </c>
    </row>
    <row r="712" spans="1:7">
      <c r="A712" s="10" t="str">
        <f t="shared" si="12"/>
        <v>Nasopharynx - C1165-74Male</v>
      </c>
      <c r="B712" s="10" t="s">
        <v>290</v>
      </c>
      <c r="C712" t="s">
        <v>363</v>
      </c>
      <c r="D712" t="s">
        <v>1</v>
      </c>
      <c r="E712">
        <v>1</v>
      </c>
      <c r="F712" s="10">
        <v>174610</v>
      </c>
      <c r="G712" s="10">
        <f t="shared" si="13"/>
        <v>0.57270488517267049</v>
      </c>
    </row>
    <row r="713" spans="1:7">
      <c r="A713" s="10" t="str">
        <f t="shared" si="12"/>
        <v>Nasopharynx - C1175+Female</v>
      </c>
      <c r="B713" s="10" t="s">
        <v>290</v>
      </c>
      <c r="C713" t="s">
        <v>10</v>
      </c>
      <c r="D713" t="s">
        <v>0</v>
      </c>
      <c r="E713">
        <v>0</v>
      </c>
      <c r="F713" s="10">
        <v>152260</v>
      </c>
      <c r="G713" s="10">
        <f t="shared" si="13"/>
        <v>0</v>
      </c>
    </row>
    <row r="714" spans="1:7">
      <c r="A714" s="10" t="str">
        <f t="shared" si="12"/>
        <v>Nasopharynx - C1175+Male</v>
      </c>
      <c r="B714" s="10" t="s">
        <v>290</v>
      </c>
      <c r="C714" t="s">
        <v>10</v>
      </c>
      <c r="D714" t="s">
        <v>1</v>
      </c>
      <c r="E714">
        <v>3</v>
      </c>
      <c r="F714" s="10">
        <v>113910</v>
      </c>
      <c r="G714" s="10">
        <f t="shared" si="13"/>
        <v>2.6336581511719781</v>
      </c>
    </row>
    <row r="715" spans="1:7">
      <c r="A715" s="10" t="str">
        <f t="shared" si="12"/>
        <v>Pyriform sinus - C12&lt;25Female</v>
      </c>
      <c r="B715" s="10" t="s">
        <v>291</v>
      </c>
      <c r="C715" t="s">
        <v>360</v>
      </c>
      <c r="D715" t="s">
        <v>0</v>
      </c>
      <c r="E715">
        <v>0</v>
      </c>
      <c r="F715" s="10">
        <v>750910</v>
      </c>
      <c r="G715" s="10">
        <f t="shared" si="13"/>
        <v>0</v>
      </c>
    </row>
    <row r="716" spans="1:7">
      <c r="A716" s="10" t="str">
        <f t="shared" si="12"/>
        <v>Pyriform sinus - C12&lt;25Male</v>
      </c>
      <c r="B716" s="10" t="s">
        <v>291</v>
      </c>
      <c r="C716" t="s">
        <v>360</v>
      </c>
      <c r="D716" t="s">
        <v>1</v>
      </c>
      <c r="E716">
        <v>0</v>
      </c>
      <c r="F716" s="10">
        <v>785230</v>
      </c>
      <c r="G716" s="10">
        <f t="shared" si="13"/>
        <v>0</v>
      </c>
    </row>
    <row r="717" spans="1:7">
      <c r="A717" s="10" t="str">
        <f t="shared" si="12"/>
        <v>Pyriform sinus - C1225-44Female</v>
      </c>
      <c r="B717" s="10" t="s">
        <v>291</v>
      </c>
      <c r="C717" t="s">
        <v>361</v>
      </c>
      <c r="D717" t="s">
        <v>0</v>
      </c>
      <c r="E717">
        <v>0</v>
      </c>
      <c r="F717" s="10">
        <v>595010</v>
      </c>
      <c r="G717" s="10">
        <f t="shared" si="13"/>
        <v>0</v>
      </c>
    </row>
    <row r="718" spans="1:7">
      <c r="A718" s="10" t="str">
        <f t="shared" si="12"/>
        <v>Pyriform sinus - C1225-44Male</v>
      </c>
      <c r="B718" s="10" t="s">
        <v>291</v>
      </c>
      <c r="C718" t="s">
        <v>361</v>
      </c>
      <c r="D718" t="s">
        <v>1</v>
      </c>
      <c r="E718">
        <v>0</v>
      </c>
      <c r="F718" s="10">
        <v>546510</v>
      </c>
      <c r="G718" s="10">
        <f t="shared" si="13"/>
        <v>0</v>
      </c>
    </row>
    <row r="719" spans="1:7">
      <c r="A719" s="10" t="str">
        <f t="shared" si="12"/>
        <v>Pyriform sinus - C1245-64Female</v>
      </c>
      <c r="B719" s="10" t="s">
        <v>291</v>
      </c>
      <c r="C719" t="s">
        <v>362</v>
      </c>
      <c r="D719" t="s">
        <v>0</v>
      </c>
      <c r="E719">
        <v>0</v>
      </c>
      <c r="F719" s="10">
        <v>586580</v>
      </c>
      <c r="G719" s="10">
        <f t="shared" si="13"/>
        <v>0</v>
      </c>
    </row>
    <row r="720" spans="1:7">
      <c r="A720" s="10" t="str">
        <f t="shared" si="12"/>
        <v>Pyriform sinus - C1245-64Male</v>
      </c>
      <c r="B720" s="10" t="s">
        <v>291</v>
      </c>
      <c r="C720" t="s">
        <v>362</v>
      </c>
      <c r="D720" t="s">
        <v>1</v>
      </c>
      <c r="E720">
        <v>1</v>
      </c>
      <c r="F720" s="10">
        <v>551850</v>
      </c>
      <c r="G720" s="10">
        <f t="shared" si="13"/>
        <v>0.1812086617740328</v>
      </c>
    </row>
    <row r="721" spans="1:7">
      <c r="A721" s="10" t="str">
        <f t="shared" si="12"/>
        <v>Pyriform sinus - C1265-74Female</v>
      </c>
      <c r="B721" s="10" t="s">
        <v>291</v>
      </c>
      <c r="C721" t="s">
        <v>363</v>
      </c>
      <c r="D721" t="s">
        <v>0</v>
      </c>
      <c r="E721">
        <v>2</v>
      </c>
      <c r="F721" s="10">
        <v>185190</v>
      </c>
      <c r="G721" s="10">
        <f t="shared" si="13"/>
        <v>1.0799719207300611</v>
      </c>
    </row>
    <row r="722" spans="1:7">
      <c r="A722" s="10" t="str">
        <f t="shared" si="12"/>
        <v>Pyriform sinus - C1265-74Male</v>
      </c>
      <c r="B722" s="10" t="s">
        <v>291</v>
      </c>
      <c r="C722" t="s">
        <v>363</v>
      </c>
      <c r="D722" t="s">
        <v>1</v>
      </c>
      <c r="E722">
        <v>1</v>
      </c>
      <c r="F722" s="10">
        <v>174610</v>
      </c>
      <c r="G722" s="10">
        <f t="shared" si="13"/>
        <v>0.57270488517267049</v>
      </c>
    </row>
    <row r="723" spans="1:7">
      <c r="A723" s="10" t="str">
        <f t="shared" si="12"/>
        <v>Pyriform sinus - C1275+Female</v>
      </c>
      <c r="B723" s="10" t="s">
        <v>291</v>
      </c>
      <c r="C723" t="s">
        <v>10</v>
      </c>
      <c r="D723" t="s">
        <v>0</v>
      </c>
      <c r="E723">
        <v>0</v>
      </c>
      <c r="F723" s="10">
        <v>152260</v>
      </c>
      <c r="G723" s="10">
        <f t="shared" si="13"/>
        <v>0</v>
      </c>
    </row>
    <row r="724" spans="1:7">
      <c r="A724" s="10" t="str">
        <f t="shared" si="12"/>
        <v>Pyriform sinus - C1275+Male</v>
      </c>
      <c r="B724" s="10" t="s">
        <v>291</v>
      </c>
      <c r="C724" t="s">
        <v>10</v>
      </c>
      <c r="D724" t="s">
        <v>1</v>
      </c>
      <c r="E724">
        <v>0</v>
      </c>
      <c r="F724" s="10">
        <v>113910</v>
      </c>
      <c r="G724" s="10">
        <f t="shared" si="13"/>
        <v>0</v>
      </c>
    </row>
    <row r="725" spans="1:7">
      <c r="A725" s="10" t="str">
        <f t="shared" si="12"/>
        <v>Hypopharynx - C13&lt;25Female</v>
      </c>
      <c r="B725" s="10" t="s">
        <v>292</v>
      </c>
      <c r="C725" t="s">
        <v>360</v>
      </c>
      <c r="D725" t="s">
        <v>0</v>
      </c>
      <c r="E725">
        <v>1</v>
      </c>
      <c r="F725" s="10">
        <v>750910</v>
      </c>
      <c r="G725" s="10">
        <f t="shared" si="13"/>
        <v>0.13317175160804889</v>
      </c>
    </row>
    <row r="726" spans="1:7">
      <c r="A726" s="10" t="str">
        <f t="shared" si="12"/>
        <v>Hypopharynx - C13&lt;25Male</v>
      </c>
      <c r="B726" s="10" t="s">
        <v>292</v>
      </c>
      <c r="C726" t="s">
        <v>360</v>
      </c>
      <c r="D726" t="s">
        <v>1</v>
      </c>
      <c r="E726">
        <v>0</v>
      </c>
      <c r="F726" s="10">
        <v>785230</v>
      </c>
      <c r="G726" s="10">
        <f t="shared" si="13"/>
        <v>0</v>
      </c>
    </row>
    <row r="727" spans="1:7">
      <c r="A727" s="10" t="str">
        <f t="shared" si="12"/>
        <v>Hypopharynx - C1325-44Female</v>
      </c>
      <c r="B727" s="10" t="s">
        <v>292</v>
      </c>
      <c r="C727" t="s">
        <v>361</v>
      </c>
      <c r="D727" t="s">
        <v>0</v>
      </c>
      <c r="E727">
        <v>0</v>
      </c>
      <c r="F727" s="10">
        <v>595010</v>
      </c>
      <c r="G727" s="10">
        <f t="shared" si="13"/>
        <v>0</v>
      </c>
    </row>
    <row r="728" spans="1:7">
      <c r="A728" s="10" t="str">
        <f t="shared" si="12"/>
        <v>Hypopharynx - C1325-44Male</v>
      </c>
      <c r="B728" s="10" t="s">
        <v>292</v>
      </c>
      <c r="C728" t="s">
        <v>361</v>
      </c>
      <c r="D728" t="s">
        <v>1</v>
      </c>
      <c r="E728">
        <v>0</v>
      </c>
      <c r="F728" s="10">
        <v>546510</v>
      </c>
      <c r="G728" s="10">
        <f t="shared" si="13"/>
        <v>0</v>
      </c>
    </row>
    <row r="729" spans="1:7">
      <c r="A729" s="10" t="str">
        <f t="shared" si="12"/>
        <v>Hypopharynx - C1345-64Female</v>
      </c>
      <c r="B729" s="10" t="s">
        <v>292</v>
      </c>
      <c r="C729" t="s">
        <v>362</v>
      </c>
      <c r="D729" t="s">
        <v>0</v>
      </c>
      <c r="E729">
        <v>0</v>
      </c>
      <c r="F729" s="10">
        <v>586580</v>
      </c>
      <c r="G729" s="10">
        <f t="shared" si="13"/>
        <v>0</v>
      </c>
    </row>
    <row r="730" spans="1:7">
      <c r="A730" s="10" t="str">
        <f t="shared" si="12"/>
        <v>Hypopharynx - C1345-64Male</v>
      </c>
      <c r="B730" s="10" t="s">
        <v>292</v>
      </c>
      <c r="C730" t="s">
        <v>362</v>
      </c>
      <c r="D730" t="s">
        <v>1</v>
      </c>
      <c r="E730">
        <v>1</v>
      </c>
      <c r="F730" s="10">
        <v>551850</v>
      </c>
      <c r="G730" s="10">
        <f t="shared" si="13"/>
        <v>0.1812086617740328</v>
      </c>
    </row>
    <row r="731" spans="1:7">
      <c r="A731" s="10" t="str">
        <f t="shared" si="12"/>
        <v>Hypopharynx - C1365-74Female</v>
      </c>
      <c r="B731" s="10" t="s">
        <v>292</v>
      </c>
      <c r="C731" t="s">
        <v>363</v>
      </c>
      <c r="D731" t="s">
        <v>0</v>
      </c>
      <c r="E731">
        <v>0</v>
      </c>
      <c r="F731" s="10">
        <v>185190</v>
      </c>
      <c r="G731" s="10">
        <f t="shared" si="13"/>
        <v>0</v>
      </c>
    </row>
    <row r="732" spans="1:7">
      <c r="A732" s="10" t="str">
        <f t="shared" si="12"/>
        <v>Hypopharynx - C1365-74Male</v>
      </c>
      <c r="B732" s="10" t="s">
        <v>292</v>
      </c>
      <c r="C732" t="s">
        <v>363</v>
      </c>
      <c r="D732" t="s">
        <v>1</v>
      </c>
      <c r="E732">
        <v>1</v>
      </c>
      <c r="F732" s="10">
        <v>174610</v>
      </c>
      <c r="G732" s="10">
        <f t="shared" si="13"/>
        <v>0.57270488517267049</v>
      </c>
    </row>
    <row r="733" spans="1:7">
      <c r="A733" s="10" t="str">
        <f t="shared" si="12"/>
        <v>Hypopharynx - C1375+Female</v>
      </c>
      <c r="B733" s="10" t="s">
        <v>292</v>
      </c>
      <c r="C733" t="s">
        <v>10</v>
      </c>
      <c r="D733" t="s">
        <v>0</v>
      </c>
      <c r="E733">
        <v>2</v>
      </c>
      <c r="F733" s="10">
        <v>152260</v>
      </c>
      <c r="G733" s="10">
        <f t="shared" si="13"/>
        <v>1.3135426244581636</v>
      </c>
    </row>
    <row r="734" spans="1:7">
      <c r="A734" s="10" t="str">
        <f t="shared" si="12"/>
        <v>Hypopharynx - C1375+Male</v>
      </c>
      <c r="B734" s="10" t="s">
        <v>292</v>
      </c>
      <c r="C734" t="s">
        <v>10</v>
      </c>
      <c r="D734" t="s">
        <v>1</v>
      </c>
      <c r="E734">
        <v>5</v>
      </c>
      <c r="F734" s="10">
        <v>113910</v>
      </c>
      <c r="G734" s="10">
        <f t="shared" si="13"/>
        <v>4.3894302519532964</v>
      </c>
    </row>
    <row r="735" spans="1:7">
      <c r="A735" s="10" t="str">
        <f t="shared" si="12"/>
        <v>Other lip, oral cavity and pharynx - C14&lt;25Female</v>
      </c>
      <c r="B735" s="10" t="s">
        <v>293</v>
      </c>
      <c r="C735" t="s">
        <v>360</v>
      </c>
      <c r="D735" t="s">
        <v>0</v>
      </c>
      <c r="E735">
        <v>0</v>
      </c>
      <c r="F735" s="10">
        <v>750910</v>
      </c>
      <c r="G735" s="10">
        <f t="shared" si="13"/>
        <v>0</v>
      </c>
    </row>
    <row r="736" spans="1:7">
      <c r="A736" s="10" t="str">
        <f t="shared" si="12"/>
        <v>Other lip, oral cavity and pharynx - C14&lt;25Male</v>
      </c>
      <c r="B736" s="10" t="s">
        <v>293</v>
      </c>
      <c r="C736" t="s">
        <v>360</v>
      </c>
      <c r="D736" t="s">
        <v>1</v>
      </c>
      <c r="E736">
        <v>0</v>
      </c>
      <c r="F736" s="10">
        <v>785230</v>
      </c>
      <c r="G736" s="10">
        <f t="shared" si="13"/>
        <v>0</v>
      </c>
    </row>
    <row r="737" spans="1:7">
      <c r="A737" s="10" t="str">
        <f t="shared" si="12"/>
        <v>Other lip, oral cavity and pharynx - C1425-44Female</v>
      </c>
      <c r="B737" s="10" t="s">
        <v>293</v>
      </c>
      <c r="C737" t="s">
        <v>361</v>
      </c>
      <c r="D737" t="s">
        <v>0</v>
      </c>
      <c r="E737">
        <v>0</v>
      </c>
      <c r="F737" s="10">
        <v>595010</v>
      </c>
      <c r="G737" s="10">
        <f t="shared" si="13"/>
        <v>0</v>
      </c>
    </row>
    <row r="738" spans="1:7">
      <c r="A738" s="10" t="str">
        <f t="shared" si="12"/>
        <v>Other lip, oral cavity and pharynx - C1425-44Male</v>
      </c>
      <c r="B738" s="10" t="s">
        <v>293</v>
      </c>
      <c r="C738" t="s">
        <v>361</v>
      </c>
      <c r="D738" t="s">
        <v>1</v>
      </c>
      <c r="E738">
        <v>0</v>
      </c>
      <c r="F738" s="10">
        <v>546510</v>
      </c>
      <c r="G738" s="10">
        <f t="shared" si="13"/>
        <v>0</v>
      </c>
    </row>
    <row r="739" spans="1:7">
      <c r="A739" s="10" t="str">
        <f t="shared" si="12"/>
        <v>Other lip, oral cavity and pharynx - C1445-64Female</v>
      </c>
      <c r="B739" s="10" t="s">
        <v>293</v>
      </c>
      <c r="C739" t="s">
        <v>362</v>
      </c>
      <c r="D739" t="s">
        <v>0</v>
      </c>
      <c r="E739">
        <v>0</v>
      </c>
      <c r="F739" s="10">
        <v>586580</v>
      </c>
      <c r="G739" s="10">
        <f t="shared" si="13"/>
        <v>0</v>
      </c>
    </row>
    <row r="740" spans="1:7">
      <c r="A740" s="10" t="str">
        <f t="shared" si="12"/>
        <v>Other lip, oral cavity and pharynx - C1445-64Male</v>
      </c>
      <c r="B740" s="10" t="s">
        <v>293</v>
      </c>
      <c r="C740" t="s">
        <v>362</v>
      </c>
      <c r="D740" t="s">
        <v>1</v>
      </c>
      <c r="E740">
        <v>0</v>
      </c>
      <c r="F740" s="10">
        <v>551850</v>
      </c>
      <c r="G740" s="10">
        <f t="shared" si="13"/>
        <v>0</v>
      </c>
    </row>
    <row r="741" spans="1:7">
      <c r="A741" s="10" t="str">
        <f t="shared" si="12"/>
        <v>Other lip, oral cavity and pharynx - C1465-74Female</v>
      </c>
      <c r="B741" s="10" t="s">
        <v>293</v>
      </c>
      <c r="C741" t="s">
        <v>363</v>
      </c>
      <c r="D741" t="s">
        <v>0</v>
      </c>
      <c r="E741">
        <v>0</v>
      </c>
      <c r="F741" s="10">
        <v>185190</v>
      </c>
      <c r="G741" s="10">
        <f t="shared" si="13"/>
        <v>0</v>
      </c>
    </row>
    <row r="742" spans="1:7">
      <c r="A742" s="10" t="str">
        <f t="shared" si="12"/>
        <v>Other lip, oral cavity and pharynx - C1465-74Male</v>
      </c>
      <c r="B742" s="10" t="s">
        <v>293</v>
      </c>
      <c r="C742" t="s">
        <v>363</v>
      </c>
      <c r="D742" t="s">
        <v>1</v>
      </c>
      <c r="E742">
        <v>4</v>
      </c>
      <c r="F742" s="10">
        <v>174610</v>
      </c>
      <c r="G742" s="10">
        <f t="shared" si="13"/>
        <v>2.2908195406906819</v>
      </c>
    </row>
    <row r="743" spans="1:7">
      <c r="A743" s="10" t="str">
        <f t="shared" si="12"/>
        <v>Other lip, oral cavity and pharynx - C1475+Female</v>
      </c>
      <c r="B743" s="10" t="s">
        <v>293</v>
      </c>
      <c r="C743" t="s">
        <v>10</v>
      </c>
      <c r="D743" t="s">
        <v>0</v>
      </c>
      <c r="E743">
        <v>1</v>
      </c>
      <c r="F743" s="10">
        <v>152260</v>
      </c>
      <c r="G743" s="10">
        <f t="shared" si="13"/>
        <v>0.65677131222908181</v>
      </c>
    </row>
    <row r="744" spans="1:7">
      <c r="A744" s="10" t="str">
        <f t="shared" si="12"/>
        <v>Other lip, oral cavity and pharynx - C1475+Male</v>
      </c>
      <c r="B744" s="10" t="s">
        <v>293</v>
      </c>
      <c r="C744" t="s">
        <v>10</v>
      </c>
      <c r="D744" t="s">
        <v>1</v>
      </c>
      <c r="E744">
        <v>0</v>
      </c>
      <c r="F744" s="10">
        <v>113910</v>
      </c>
      <c r="G744" s="10">
        <f t="shared" si="13"/>
        <v>0</v>
      </c>
    </row>
    <row r="745" spans="1:7">
      <c r="A745" s="10" t="str">
        <f t="shared" si="12"/>
        <v>Oesophagus - C15&lt;25Female</v>
      </c>
      <c r="B745" s="10" t="s">
        <v>294</v>
      </c>
      <c r="C745" t="s">
        <v>360</v>
      </c>
      <c r="D745" t="s">
        <v>0</v>
      </c>
      <c r="E745">
        <v>0</v>
      </c>
      <c r="F745" s="10">
        <v>750910</v>
      </c>
      <c r="G745" s="10">
        <f t="shared" si="13"/>
        <v>0</v>
      </c>
    </row>
    <row r="746" spans="1:7">
      <c r="A746" s="10" t="str">
        <f t="shared" si="12"/>
        <v>Oesophagus - C15&lt;25Male</v>
      </c>
      <c r="B746" s="10" t="s">
        <v>294</v>
      </c>
      <c r="C746" t="s">
        <v>360</v>
      </c>
      <c r="D746" t="s">
        <v>1</v>
      </c>
      <c r="E746">
        <v>0</v>
      </c>
      <c r="F746" s="10">
        <v>785230</v>
      </c>
      <c r="G746" s="10">
        <f t="shared" si="13"/>
        <v>0</v>
      </c>
    </row>
    <row r="747" spans="1:7">
      <c r="A747" s="10" t="str">
        <f t="shared" si="12"/>
        <v>Oesophagus - C1525-44Female</v>
      </c>
      <c r="B747" s="10" t="s">
        <v>294</v>
      </c>
      <c r="C747" t="s">
        <v>361</v>
      </c>
      <c r="D747" t="s">
        <v>0</v>
      </c>
      <c r="E747">
        <v>2</v>
      </c>
      <c r="F747" s="10">
        <v>595010</v>
      </c>
      <c r="G747" s="10">
        <f t="shared" si="13"/>
        <v>0.33612880455790661</v>
      </c>
    </row>
    <row r="748" spans="1:7">
      <c r="A748" s="10" t="str">
        <f t="shared" si="12"/>
        <v>Oesophagus - C1525-44Male</v>
      </c>
      <c r="B748" s="10" t="s">
        <v>294</v>
      </c>
      <c r="C748" t="s">
        <v>361</v>
      </c>
      <c r="D748" t="s">
        <v>1</v>
      </c>
      <c r="E748">
        <v>3</v>
      </c>
      <c r="F748" s="10">
        <v>546510</v>
      </c>
      <c r="G748" s="10">
        <f t="shared" si="13"/>
        <v>0.54893780534665426</v>
      </c>
    </row>
    <row r="749" spans="1:7">
      <c r="A749" s="10" t="str">
        <f t="shared" si="12"/>
        <v>Oesophagus - C1545-64Female</v>
      </c>
      <c r="B749" s="10" t="s">
        <v>294</v>
      </c>
      <c r="C749" t="s">
        <v>362</v>
      </c>
      <c r="D749" t="s">
        <v>0</v>
      </c>
      <c r="E749">
        <v>14</v>
      </c>
      <c r="F749" s="10">
        <v>586580</v>
      </c>
      <c r="G749" s="10">
        <f t="shared" si="13"/>
        <v>2.3867162194415084</v>
      </c>
    </row>
    <row r="750" spans="1:7">
      <c r="A750" s="10" t="str">
        <f t="shared" si="12"/>
        <v>Oesophagus - C1545-64Male</v>
      </c>
      <c r="B750" s="10" t="s">
        <v>294</v>
      </c>
      <c r="C750" t="s">
        <v>362</v>
      </c>
      <c r="D750" t="s">
        <v>1</v>
      </c>
      <c r="E750">
        <v>56</v>
      </c>
      <c r="F750" s="10">
        <v>551850</v>
      </c>
      <c r="G750" s="10">
        <f t="shared" si="13"/>
        <v>10.147685059345838</v>
      </c>
    </row>
    <row r="751" spans="1:7">
      <c r="A751" s="10" t="str">
        <f t="shared" si="12"/>
        <v>Oesophagus - C1565-74Female</v>
      </c>
      <c r="B751" s="10" t="s">
        <v>294</v>
      </c>
      <c r="C751" t="s">
        <v>363</v>
      </c>
      <c r="D751" t="s">
        <v>0</v>
      </c>
      <c r="E751">
        <v>25</v>
      </c>
      <c r="F751" s="10">
        <v>185190</v>
      </c>
      <c r="G751" s="10">
        <f t="shared" si="13"/>
        <v>13.499649009125763</v>
      </c>
    </row>
    <row r="752" spans="1:7">
      <c r="A752" s="10" t="str">
        <f t="shared" si="12"/>
        <v>Oesophagus - C1565-74Male</v>
      </c>
      <c r="B752" s="10" t="s">
        <v>294</v>
      </c>
      <c r="C752" t="s">
        <v>363</v>
      </c>
      <c r="D752" t="s">
        <v>1</v>
      </c>
      <c r="E752">
        <v>75</v>
      </c>
      <c r="F752" s="10">
        <v>174610</v>
      </c>
      <c r="G752" s="10">
        <f t="shared" si="13"/>
        <v>42.952866387950287</v>
      </c>
    </row>
    <row r="753" spans="1:7">
      <c r="A753" s="10" t="str">
        <f t="shared" si="12"/>
        <v>Oesophagus - C1575+Female</v>
      </c>
      <c r="B753" s="10" t="s">
        <v>294</v>
      </c>
      <c r="C753" t="s">
        <v>10</v>
      </c>
      <c r="D753" t="s">
        <v>0</v>
      </c>
      <c r="E753">
        <v>53</v>
      </c>
      <c r="F753" s="10">
        <v>152260</v>
      </c>
      <c r="G753" s="10">
        <f t="shared" si="13"/>
        <v>34.808879548141334</v>
      </c>
    </row>
    <row r="754" spans="1:7">
      <c r="A754" s="10" t="str">
        <f t="shared" si="12"/>
        <v>Oesophagus - C1575+Male</v>
      </c>
      <c r="B754" s="10" t="s">
        <v>294</v>
      </c>
      <c r="C754" t="s">
        <v>10</v>
      </c>
      <c r="D754" t="s">
        <v>1</v>
      </c>
      <c r="E754">
        <v>86</v>
      </c>
      <c r="F754" s="10">
        <v>113910</v>
      </c>
      <c r="G754" s="10">
        <f t="shared" si="13"/>
        <v>75.498200333596699</v>
      </c>
    </row>
    <row r="755" spans="1:7">
      <c r="A755" s="10" t="str">
        <f t="shared" si="12"/>
        <v>Stomach - C16&lt;25Female</v>
      </c>
      <c r="B755" s="10" t="s">
        <v>295</v>
      </c>
      <c r="C755" t="s">
        <v>360</v>
      </c>
      <c r="D755" t="s">
        <v>0</v>
      </c>
      <c r="E755">
        <v>6</v>
      </c>
      <c r="F755" s="10">
        <v>750910</v>
      </c>
      <c r="G755" s="10">
        <f t="shared" si="13"/>
        <v>0.79903050964829336</v>
      </c>
    </row>
    <row r="756" spans="1:7">
      <c r="A756" s="10" t="str">
        <f t="shared" si="12"/>
        <v>Stomach - C16&lt;25Male</v>
      </c>
      <c r="B756" s="10" t="s">
        <v>295</v>
      </c>
      <c r="C756" t="s">
        <v>360</v>
      </c>
      <c r="D756" t="s">
        <v>1</v>
      </c>
      <c r="E756">
        <v>1</v>
      </c>
      <c r="F756" s="10">
        <v>785230</v>
      </c>
      <c r="G756" s="10">
        <f t="shared" si="13"/>
        <v>0.12735122193497447</v>
      </c>
    </row>
    <row r="757" spans="1:7">
      <c r="A757" s="10" t="str">
        <f t="shared" si="12"/>
        <v>Stomach - C1625-44Female</v>
      </c>
      <c r="B757" s="10" t="s">
        <v>295</v>
      </c>
      <c r="C757" t="s">
        <v>361</v>
      </c>
      <c r="D757" t="s">
        <v>0</v>
      </c>
      <c r="E757">
        <v>10</v>
      </c>
      <c r="F757" s="10">
        <v>595010</v>
      </c>
      <c r="G757" s="10">
        <f t="shared" si="13"/>
        <v>1.6806440227895332</v>
      </c>
    </row>
    <row r="758" spans="1:7">
      <c r="A758" s="10" t="str">
        <f t="shared" si="12"/>
        <v>Stomach - C1625-44Male</v>
      </c>
      <c r="B758" s="10" t="s">
        <v>295</v>
      </c>
      <c r="C758" t="s">
        <v>361</v>
      </c>
      <c r="D758" t="s">
        <v>1</v>
      </c>
      <c r="E758">
        <v>15</v>
      </c>
      <c r="F758" s="10">
        <v>546510</v>
      </c>
      <c r="G758" s="10">
        <f t="shared" si="13"/>
        <v>2.7446890267332713</v>
      </c>
    </row>
    <row r="759" spans="1:7">
      <c r="A759" s="10" t="str">
        <f t="shared" si="12"/>
        <v>Stomach - C1645-64Female</v>
      </c>
      <c r="B759" s="10" t="s">
        <v>295</v>
      </c>
      <c r="C759" t="s">
        <v>362</v>
      </c>
      <c r="D759" t="s">
        <v>0</v>
      </c>
      <c r="E759">
        <v>43</v>
      </c>
      <c r="F759" s="10">
        <v>586580</v>
      </c>
      <c r="G759" s="10">
        <f t="shared" si="13"/>
        <v>7.3306283882846328</v>
      </c>
    </row>
    <row r="760" spans="1:7">
      <c r="A760" s="10" t="str">
        <f t="shared" si="12"/>
        <v>Stomach - C1645-64Male</v>
      </c>
      <c r="B760" s="10" t="s">
        <v>295</v>
      </c>
      <c r="C760" t="s">
        <v>362</v>
      </c>
      <c r="D760" t="s">
        <v>1</v>
      </c>
      <c r="E760">
        <v>69</v>
      </c>
      <c r="F760" s="10">
        <v>551850</v>
      </c>
      <c r="G760" s="10">
        <f t="shared" si="13"/>
        <v>12.503397662408263</v>
      </c>
    </row>
    <row r="761" spans="1:7">
      <c r="A761" s="10" t="str">
        <f t="shared" si="12"/>
        <v>Stomach - C1665-74Female</v>
      </c>
      <c r="B761" s="10" t="s">
        <v>295</v>
      </c>
      <c r="C761" t="s">
        <v>363</v>
      </c>
      <c r="D761" t="s">
        <v>0</v>
      </c>
      <c r="E761">
        <v>27</v>
      </c>
      <c r="F761" s="10">
        <v>185190</v>
      </c>
      <c r="G761" s="10">
        <f t="shared" si="13"/>
        <v>14.579620929855823</v>
      </c>
    </row>
    <row r="762" spans="1:7">
      <c r="A762" s="10" t="str">
        <f t="shared" si="12"/>
        <v>Stomach - C1665-74Male</v>
      </c>
      <c r="B762" s="10" t="s">
        <v>295</v>
      </c>
      <c r="C762" t="s">
        <v>363</v>
      </c>
      <c r="D762" t="s">
        <v>1</v>
      </c>
      <c r="E762">
        <v>61</v>
      </c>
      <c r="F762" s="10">
        <v>174610</v>
      </c>
      <c r="G762" s="10">
        <f t="shared" si="13"/>
        <v>34.934997995532903</v>
      </c>
    </row>
    <row r="763" spans="1:7">
      <c r="A763" s="10" t="str">
        <f t="shared" si="12"/>
        <v>Stomach - C1675+Female</v>
      </c>
      <c r="B763" s="10" t="s">
        <v>295</v>
      </c>
      <c r="C763" t="s">
        <v>10</v>
      </c>
      <c r="D763" t="s">
        <v>0</v>
      </c>
      <c r="E763">
        <v>54</v>
      </c>
      <c r="F763" s="10">
        <v>152260</v>
      </c>
      <c r="G763" s="10">
        <f t="shared" si="13"/>
        <v>35.465650860370417</v>
      </c>
    </row>
    <row r="764" spans="1:7">
      <c r="A764" s="10" t="str">
        <f t="shared" si="12"/>
        <v>Stomach - C1675+Male</v>
      </c>
      <c r="B764" s="10" t="s">
        <v>295</v>
      </c>
      <c r="C764" t="s">
        <v>10</v>
      </c>
      <c r="D764" t="s">
        <v>1</v>
      </c>
      <c r="E764">
        <v>85</v>
      </c>
      <c r="F764" s="10">
        <v>113910</v>
      </c>
      <c r="G764" s="10">
        <f t="shared" si="13"/>
        <v>74.620314283206042</v>
      </c>
    </row>
    <row r="765" spans="1:7">
      <c r="A765" s="10" t="str">
        <f t="shared" si="12"/>
        <v>Small intestine - C17&lt;25Female</v>
      </c>
      <c r="B765" s="10" t="s">
        <v>296</v>
      </c>
      <c r="C765" t="s">
        <v>360</v>
      </c>
      <c r="D765" t="s">
        <v>0</v>
      </c>
      <c r="E765">
        <v>0</v>
      </c>
      <c r="F765" s="10">
        <v>750910</v>
      </c>
      <c r="G765" s="10">
        <f t="shared" si="13"/>
        <v>0</v>
      </c>
    </row>
    <row r="766" spans="1:7">
      <c r="A766" s="10" t="str">
        <f t="shared" si="12"/>
        <v>Small intestine - C17&lt;25Male</v>
      </c>
      <c r="B766" s="10" t="s">
        <v>296</v>
      </c>
      <c r="C766" t="s">
        <v>360</v>
      </c>
      <c r="D766" t="s">
        <v>1</v>
      </c>
      <c r="E766">
        <v>0</v>
      </c>
      <c r="F766" s="10">
        <v>785230</v>
      </c>
      <c r="G766" s="10">
        <f t="shared" si="13"/>
        <v>0</v>
      </c>
    </row>
    <row r="767" spans="1:7">
      <c r="A767" s="10" t="str">
        <f t="shared" si="12"/>
        <v>Small intestine - C1725-44Female</v>
      </c>
      <c r="B767" s="10" t="s">
        <v>296</v>
      </c>
      <c r="C767" t="s">
        <v>361</v>
      </c>
      <c r="D767" t="s">
        <v>0</v>
      </c>
      <c r="E767">
        <v>9</v>
      </c>
      <c r="F767" s="10">
        <v>595010</v>
      </c>
      <c r="G767" s="10">
        <f t="shared" si="13"/>
        <v>1.5125796205105797</v>
      </c>
    </row>
    <row r="768" spans="1:7">
      <c r="A768" s="10" t="str">
        <f t="shared" si="12"/>
        <v>Small intestine - C1725-44Male</v>
      </c>
      <c r="B768" s="10" t="s">
        <v>296</v>
      </c>
      <c r="C768" t="s">
        <v>361</v>
      </c>
      <c r="D768" t="s">
        <v>1</v>
      </c>
      <c r="E768">
        <v>1</v>
      </c>
      <c r="F768" s="10">
        <v>546510</v>
      </c>
      <c r="G768" s="10">
        <f t="shared" si="13"/>
        <v>0.18297926844888474</v>
      </c>
    </row>
    <row r="769" spans="1:7">
      <c r="A769" s="10" t="str">
        <f t="shared" si="12"/>
        <v>Small intestine - C1745-64Female</v>
      </c>
      <c r="B769" s="10" t="s">
        <v>296</v>
      </c>
      <c r="C769" t="s">
        <v>362</v>
      </c>
      <c r="D769" t="s">
        <v>0</v>
      </c>
      <c r="E769">
        <v>13</v>
      </c>
      <c r="F769" s="10">
        <v>586580</v>
      </c>
      <c r="G769" s="10">
        <f t="shared" si="13"/>
        <v>2.2162364894814006</v>
      </c>
    </row>
    <row r="770" spans="1:7">
      <c r="A770" s="10" t="str">
        <f t="shared" si="12"/>
        <v>Small intestine - C1745-64Male</v>
      </c>
      <c r="B770" s="10" t="s">
        <v>296</v>
      </c>
      <c r="C770" t="s">
        <v>362</v>
      </c>
      <c r="D770" t="s">
        <v>1</v>
      </c>
      <c r="E770">
        <v>18</v>
      </c>
      <c r="F770" s="10">
        <v>551850</v>
      </c>
      <c r="G770" s="10">
        <f t="shared" si="13"/>
        <v>3.2617559119325898</v>
      </c>
    </row>
    <row r="771" spans="1:7">
      <c r="A771" s="10" t="str">
        <f t="shared" si="12"/>
        <v>Small intestine - C1765-74Female</v>
      </c>
      <c r="B771" s="10" t="s">
        <v>296</v>
      </c>
      <c r="C771" t="s">
        <v>363</v>
      </c>
      <c r="D771" t="s">
        <v>0</v>
      </c>
      <c r="E771">
        <v>15</v>
      </c>
      <c r="F771" s="10">
        <v>185190</v>
      </c>
      <c r="G771" s="10">
        <f t="shared" si="13"/>
        <v>8.0997894054754571</v>
      </c>
    </row>
    <row r="772" spans="1:7">
      <c r="A772" s="10" t="str">
        <f t="shared" si="12"/>
        <v>Small intestine - C1765-74Male</v>
      </c>
      <c r="B772" s="10" t="s">
        <v>296</v>
      </c>
      <c r="C772" t="s">
        <v>363</v>
      </c>
      <c r="D772" t="s">
        <v>1</v>
      </c>
      <c r="E772">
        <v>21</v>
      </c>
      <c r="F772" s="10">
        <v>174610</v>
      </c>
      <c r="G772" s="10">
        <f t="shared" si="13"/>
        <v>12.026802588626081</v>
      </c>
    </row>
    <row r="773" spans="1:7">
      <c r="A773" s="10" t="str">
        <f t="shared" si="12"/>
        <v>Small intestine - C1775+Female</v>
      </c>
      <c r="B773" s="10" t="s">
        <v>296</v>
      </c>
      <c r="C773" t="s">
        <v>10</v>
      </c>
      <c r="D773" t="s">
        <v>0</v>
      </c>
      <c r="E773">
        <v>9</v>
      </c>
      <c r="F773" s="10">
        <v>152260</v>
      </c>
      <c r="G773" s="10">
        <f t="shared" si="13"/>
        <v>5.910941810061737</v>
      </c>
    </row>
    <row r="774" spans="1:7">
      <c r="A774" s="10" t="str">
        <f t="shared" ref="A774:A837" si="14">B774&amp;C774&amp;D774</f>
        <v>Small intestine - C1775+Male</v>
      </c>
      <c r="B774" s="10" t="s">
        <v>296</v>
      </c>
      <c r="C774" t="s">
        <v>10</v>
      </c>
      <c r="D774" t="s">
        <v>1</v>
      </c>
      <c r="E774">
        <v>9</v>
      </c>
      <c r="F774" s="10">
        <v>113910</v>
      </c>
      <c r="G774" s="10">
        <f t="shared" ref="G774:G837" si="15">E774/F774*100000</f>
        <v>7.900974453515933</v>
      </c>
    </row>
    <row r="775" spans="1:7">
      <c r="A775" s="10" t="str">
        <f t="shared" si="14"/>
        <v>Colorectum - C18–C20&lt;25Female</v>
      </c>
      <c r="B775" s="10" t="s">
        <v>297</v>
      </c>
      <c r="C775" t="s">
        <v>360</v>
      </c>
      <c r="D775" t="s">
        <v>0</v>
      </c>
      <c r="E775">
        <v>5</v>
      </c>
      <c r="F775" s="10">
        <v>750910</v>
      </c>
      <c r="G775" s="10">
        <f t="shared" si="15"/>
        <v>0.66585875804024452</v>
      </c>
    </row>
    <row r="776" spans="1:7">
      <c r="A776" s="10" t="str">
        <f t="shared" si="14"/>
        <v>Colorectum - C18–C20&lt;25Male</v>
      </c>
      <c r="B776" s="10" t="s">
        <v>297</v>
      </c>
      <c r="C776" t="s">
        <v>360</v>
      </c>
      <c r="D776" t="s">
        <v>1</v>
      </c>
      <c r="E776">
        <v>2</v>
      </c>
      <c r="F776" s="10">
        <v>785230</v>
      </c>
      <c r="G776" s="10">
        <f t="shared" si="15"/>
        <v>0.25470244386994895</v>
      </c>
    </row>
    <row r="777" spans="1:7">
      <c r="A777" s="10" t="str">
        <f t="shared" si="14"/>
        <v>Colorectum - C18–C2025-44Female</v>
      </c>
      <c r="B777" s="10" t="s">
        <v>297</v>
      </c>
      <c r="C777" t="s">
        <v>361</v>
      </c>
      <c r="D777" t="s">
        <v>0</v>
      </c>
      <c r="E777">
        <v>57</v>
      </c>
      <c r="F777" s="10">
        <v>595010</v>
      </c>
      <c r="G777" s="10">
        <f t="shared" si="15"/>
        <v>9.5796709299003382</v>
      </c>
    </row>
    <row r="778" spans="1:7">
      <c r="A778" s="10" t="str">
        <f t="shared" si="14"/>
        <v>Colorectum - C18–C2025-44Male</v>
      </c>
      <c r="B778" s="10" t="s">
        <v>297</v>
      </c>
      <c r="C778" t="s">
        <v>361</v>
      </c>
      <c r="D778" t="s">
        <v>1</v>
      </c>
      <c r="E778">
        <v>50</v>
      </c>
      <c r="F778" s="10">
        <v>546510</v>
      </c>
      <c r="G778" s="10">
        <f t="shared" si="15"/>
        <v>9.1489634224442362</v>
      </c>
    </row>
    <row r="779" spans="1:7">
      <c r="A779" s="10" t="str">
        <f t="shared" si="14"/>
        <v>Colorectum - C18–C2045-64Female</v>
      </c>
      <c r="B779" s="10" t="s">
        <v>297</v>
      </c>
      <c r="C779" t="s">
        <v>362</v>
      </c>
      <c r="D779" t="s">
        <v>0</v>
      </c>
      <c r="E779">
        <v>319</v>
      </c>
      <c r="F779" s="10">
        <v>586580</v>
      </c>
      <c r="G779" s="10">
        <f t="shared" si="15"/>
        <v>54.383033857274363</v>
      </c>
    </row>
    <row r="780" spans="1:7">
      <c r="A780" s="10" t="str">
        <f t="shared" si="14"/>
        <v>Colorectum - C18–C2045-64Male</v>
      </c>
      <c r="B780" s="10" t="s">
        <v>297</v>
      </c>
      <c r="C780" t="s">
        <v>362</v>
      </c>
      <c r="D780" t="s">
        <v>1</v>
      </c>
      <c r="E780">
        <v>394</v>
      </c>
      <c r="F780" s="10">
        <v>551850</v>
      </c>
      <c r="G780" s="10">
        <f t="shared" si="15"/>
        <v>71.396212738968927</v>
      </c>
    </row>
    <row r="781" spans="1:7">
      <c r="A781" s="10" t="str">
        <f t="shared" si="14"/>
        <v>Colorectum - C18–C2065-74Female</v>
      </c>
      <c r="B781" s="10" t="s">
        <v>297</v>
      </c>
      <c r="C781" t="s">
        <v>363</v>
      </c>
      <c r="D781" t="s">
        <v>0</v>
      </c>
      <c r="E781">
        <v>355</v>
      </c>
      <c r="F781" s="10">
        <v>185190</v>
      </c>
      <c r="G781" s="10">
        <f t="shared" si="15"/>
        <v>191.69501592958582</v>
      </c>
    </row>
    <row r="782" spans="1:7">
      <c r="A782" s="10" t="str">
        <f t="shared" si="14"/>
        <v>Colorectum - C18–C2065-74Male</v>
      </c>
      <c r="B782" s="10" t="s">
        <v>297</v>
      </c>
      <c r="C782" t="s">
        <v>363</v>
      </c>
      <c r="D782" t="s">
        <v>1</v>
      </c>
      <c r="E782">
        <v>520</v>
      </c>
      <c r="F782" s="10">
        <v>174610</v>
      </c>
      <c r="G782" s="10">
        <f t="shared" si="15"/>
        <v>297.8065402897887</v>
      </c>
    </row>
    <row r="783" spans="1:7">
      <c r="A783" s="10" t="str">
        <f t="shared" si="14"/>
        <v>Colorectum - C18–C2075+Female</v>
      </c>
      <c r="B783" s="10" t="s">
        <v>297</v>
      </c>
      <c r="C783" t="s">
        <v>10</v>
      </c>
      <c r="D783" t="s">
        <v>0</v>
      </c>
      <c r="E783">
        <v>679</v>
      </c>
      <c r="F783" s="10">
        <v>152260</v>
      </c>
      <c r="G783" s="10">
        <f t="shared" si="15"/>
        <v>445.94772100354652</v>
      </c>
    </row>
    <row r="784" spans="1:7">
      <c r="A784" s="10" t="str">
        <f t="shared" si="14"/>
        <v>Colorectum - C18–C2075+Male</v>
      </c>
      <c r="B784" s="10" t="s">
        <v>297</v>
      </c>
      <c r="C784" t="s">
        <v>10</v>
      </c>
      <c r="D784" t="s">
        <v>1</v>
      </c>
      <c r="E784">
        <v>624</v>
      </c>
      <c r="F784" s="10">
        <v>113910</v>
      </c>
      <c r="G784" s="10">
        <f t="shared" si="15"/>
        <v>547.80089544377142</v>
      </c>
    </row>
    <row r="785" spans="1:7">
      <c r="A785" s="10" t="str">
        <f t="shared" si="14"/>
        <v>Anus - C21&lt;25Female</v>
      </c>
      <c r="B785" s="10" t="s">
        <v>298</v>
      </c>
      <c r="C785" t="s">
        <v>360</v>
      </c>
      <c r="D785" t="s">
        <v>0</v>
      </c>
      <c r="E785">
        <v>0</v>
      </c>
      <c r="F785" s="10">
        <v>750910</v>
      </c>
      <c r="G785" s="10">
        <f t="shared" si="15"/>
        <v>0</v>
      </c>
    </row>
    <row r="786" spans="1:7">
      <c r="A786" s="10" t="str">
        <f t="shared" si="14"/>
        <v>Anus - C21&lt;25Male</v>
      </c>
      <c r="B786" s="10" t="s">
        <v>298</v>
      </c>
      <c r="C786" t="s">
        <v>360</v>
      </c>
      <c r="D786" t="s">
        <v>1</v>
      </c>
      <c r="E786">
        <v>0</v>
      </c>
      <c r="F786" s="10">
        <v>785230</v>
      </c>
      <c r="G786" s="10">
        <f t="shared" si="15"/>
        <v>0</v>
      </c>
    </row>
    <row r="787" spans="1:7">
      <c r="A787" s="10" t="str">
        <f t="shared" si="14"/>
        <v>Anus - C2125-44Female</v>
      </c>
      <c r="B787" s="10" t="s">
        <v>298</v>
      </c>
      <c r="C787" t="s">
        <v>361</v>
      </c>
      <c r="D787" t="s">
        <v>0</v>
      </c>
      <c r="E787">
        <v>4</v>
      </c>
      <c r="F787" s="10">
        <v>595010</v>
      </c>
      <c r="G787" s="10">
        <f t="shared" si="15"/>
        <v>0.67225760911581323</v>
      </c>
    </row>
    <row r="788" spans="1:7">
      <c r="A788" s="10" t="str">
        <f t="shared" si="14"/>
        <v>Anus - C2125-44Male</v>
      </c>
      <c r="B788" s="10" t="s">
        <v>298</v>
      </c>
      <c r="C788" t="s">
        <v>361</v>
      </c>
      <c r="D788" t="s">
        <v>1</v>
      </c>
      <c r="E788">
        <v>0</v>
      </c>
      <c r="F788" s="10">
        <v>546510</v>
      </c>
      <c r="G788" s="10">
        <f t="shared" si="15"/>
        <v>0</v>
      </c>
    </row>
    <row r="789" spans="1:7">
      <c r="A789" s="10" t="str">
        <f t="shared" si="14"/>
        <v>Anus - C2145-64Female</v>
      </c>
      <c r="B789" s="10" t="s">
        <v>298</v>
      </c>
      <c r="C789" t="s">
        <v>362</v>
      </c>
      <c r="D789" t="s">
        <v>0</v>
      </c>
      <c r="E789">
        <v>20</v>
      </c>
      <c r="F789" s="10">
        <v>586580</v>
      </c>
      <c r="G789" s="10">
        <f t="shared" si="15"/>
        <v>3.4095945992021552</v>
      </c>
    </row>
    <row r="790" spans="1:7">
      <c r="A790" s="10" t="str">
        <f t="shared" si="14"/>
        <v>Anus - C2145-64Male</v>
      </c>
      <c r="B790" s="10" t="s">
        <v>298</v>
      </c>
      <c r="C790" t="s">
        <v>362</v>
      </c>
      <c r="D790" t="s">
        <v>1</v>
      </c>
      <c r="E790">
        <v>11</v>
      </c>
      <c r="F790" s="10">
        <v>551850</v>
      </c>
      <c r="G790" s="10">
        <f t="shared" si="15"/>
        <v>1.9932952795143606</v>
      </c>
    </row>
    <row r="791" spans="1:7">
      <c r="A791" s="10" t="str">
        <f t="shared" si="14"/>
        <v>Anus - C2165-74Female</v>
      </c>
      <c r="B791" s="10" t="s">
        <v>298</v>
      </c>
      <c r="C791" t="s">
        <v>363</v>
      </c>
      <c r="D791" t="s">
        <v>0</v>
      </c>
      <c r="E791">
        <v>6</v>
      </c>
      <c r="F791" s="10">
        <v>185190</v>
      </c>
      <c r="G791" s="10">
        <f t="shared" si="15"/>
        <v>3.2399157621901833</v>
      </c>
    </row>
    <row r="792" spans="1:7">
      <c r="A792" s="10" t="str">
        <f t="shared" si="14"/>
        <v>Anus - C2165-74Male</v>
      </c>
      <c r="B792" s="10" t="s">
        <v>298</v>
      </c>
      <c r="C792" t="s">
        <v>363</v>
      </c>
      <c r="D792" t="s">
        <v>1</v>
      </c>
      <c r="E792">
        <v>8</v>
      </c>
      <c r="F792" s="10">
        <v>174610</v>
      </c>
      <c r="G792" s="10">
        <f t="shared" si="15"/>
        <v>4.5816390813813639</v>
      </c>
    </row>
    <row r="793" spans="1:7">
      <c r="A793" s="10" t="str">
        <f t="shared" si="14"/>
        <v>Anus - C2175+Female</v>
      </c>
      <c r="B793" s="10" t="s">
        <v>298</v>
      </c>
      <c r="C793" t="s">
        <v>10</v>
      </c>
      <c r="D793" t="s">
        <v>0</v>
      </c>
      <c r="E793">
        <v>8</v>
      </c>
      <c r="F793" s="10">
        <v>152260</v>
      </c>
      <c r="G793" s="10">
        <f t="shared" si="15"/>
        <v>5.2541704978326544</v>
      </c>
    </row>
    <row r="794" spans="1:7">
      <c r="A794" s="10" t="str">
        <f t="shared" si="14"/>
        <v>Anus - C2175+Male</v>
      </c>
      <c r="B794" s="10" t="s">
        <v>298</v>
      </c>
      <c r="C794" t="s">
        <v>10</v>
      </c>
      <c r="D794" t="s">
        <v>1</v>
      </c>
      <c r="E794">
        <v>13</v>
      </c>
      <c r="F794" s="10">
        <v>113910</v>
      </c>
      <c r="G794" s="10">
        <f t="shared" si="15"/>
        <v>11.412518655078571</v>
      </c>
    </row>
    <row r="795" spans="1:7">
      <c r="A795" s="10" t="str">
        <f t="shared" si="14"/>
        <v>Liver - C22&lt;25Female</v>
      </c>
      <c r="B795" s="10" t="s">
        <v>299</v>
      </c>
      <c r="C795" t="s">
        <v>360</v>
      </c>
      <c r="D795" t="s">
        <v>0</v>
      </c>
      <c r="E795">
        <v>4</v>
      </c>
      <c r="F795" s="10">
        <v>750910</v>
      </c>
      <c r="G795" s="10">
        <f t="shared" si="15"/>
        <v>0.53268700643219558</v>
      </c>
    </row>
    <row r="796" spans="1:7">
      <c r="A796" s="10" t="str">
        <f t="shared" si="14"/>
        <v>Liver - C22&lt;25Male</v>
      </c>
      <c r="B796" s="10" t="s">
        <v>299</v>
      </c>
      <c r="C796" t="s">
        <v>360</v>
      </c>
      <c r="D796" t="s">
        <v>1</v>
      </c>
      <c r="E796">
        <v>2</v>
      </c>
      <c r="F796" s="10">
        <v>785230</v>
      </c>
      <c r="G796" s="10">
        <f t="shared" si="15"/>
        <v>0.25470244386994895</v>
      </c>
    </row>
    <row r="797" spans="1:7">
      <c r="A797" s="10" t="str">
        <f t="shared" si="14"/>
        <v>Liver - C2225-44Female</v>
      </c>
      <c r="B797" s="10" t="s">
        <v>299</v>
      </c>
      <c r="C797" t="s">
        <v>361</v>
      </c>
      <c r="D797" t="s">
        <v>0</v>
      </c>
      <c r="E797">
        <v>2</v>
      </c>
      <c r="F797" s="10">
        <v>595010</v>
      </c>
      <c r="G797" s="10">
        <f t="shared" si="15"/>
        <v>0.33612880455790661</v>
      </c>
    </row>
    <row r="798" spans="1:7">
      <c r="A798" s="10" t="str">
        <f t="shared" si="14"/>
        <v>Liver - C2225-44Male</v>
      </c>
      <c r="B798" s="10" t="s">
        <v>299</v>
      </c>
      <c r="C798" t="s">
        <v>361</v>
      </c>
      <c r="D798" t="s">
        <v>1</v>
      </c>
      <c r="E798">
        <v>7</v>
      </c>
      <c r="F798" s="10">
        <v>546510</v>
      </c>
      <c r="G798" s="10">
        <f t="shared" si="15"/>
        <v>1.2808548791421932</v>
      </c>
    </row>
    <row r="799" spans="1:7">
      <c r="A799" s="10" t="str">
        <f t="shared" si="14"/>
        <v>Liver - C2245-64Female</v>
      </c>
      <c r="B799" s="10" t="s">
        <v>299</v>
      </c>
      <c r="C799" t="s">
        <v>362</v>
      </c>
      <c r="D799" t="s">
        <v>0</v>
      </c>
      <c r="E799">
        <v>31</v>
      </c>
      <c r="F799" s="10">
        <v>586580</v>
      </c>
      <c r="G799" s="10">
        <f t="shared" si="15"/>
        <v>5.2848716287633399</v>
      </c>
    </row>
    <row r="800" spans="1:7">
      <c r="A800" s="10" t="str">
        <f t="shared" si="14"/>
        <v>Liver - C2245-64Male</v>
      </c>
      <c r="B800" s="10" t="s">
        <v>299</v>
      </c>
      <c r="C800" t="s">
        <v>362</v>
      </c>
      <c r="D800" t="s">
        <v>1</v>
      </c>
      <c r="E800">
        <v>97</v>
      </c>
      <c r="F800" s="10">
        <v>551850</v>
      </c>
      <c r="G800" s="10">
        <f t="shared" si="15"/>
        <v>17.577240192081184</v>
      </c>
    </row>
    <row r="801" spans="1:7">
      <c r="A801" s="10" t="str">
        <f t="shared" si="14"/>
        <v>Liver - C2265-74Female</v>
      </c>
      <c r="B801" s="10" t="s">
        <v>299</v>
      </c>
      <c r="C801" t="s">
        <v>363</v>
      </c>
      <c r="D801" t="s">
        <v>0</v>
      </c>
      <c r="E801">
        <v>18</v>
      </c>
      <c r="F801" s="10">
        <v>185190</v>
      </c>
      <c r="G801" s="10">
        <f t="shared" si="15"/>
        <v>9.7197472865705485</v>
      </c>
    </row>
    <row r="802" spans="1:7">
      <c r="A802" s="10" t="str">
        <f t="shared" si="14"/>
        <v>Liver - C2265-74Male</v>
      </c>
      <c r="B802" s="10" t="s">
        <v>299</v>
      </c>
      <c r="C802" t="s">
        <v>363</v>
      </c>
      <c r="D802" t="s">
        <v>1</v>
      </c>
      <c r="E802">
        <v>48</v>
      </c>
      <c r="F802" s="10">
        <v>174610</v>
      </c>
      <c r="G802" s="10">
        <f t="shared" si="15"/>
        <v>27.489834488288185</v>
      </c>
    </row>
    <row r="803" spans="1:7">
      <c r="A803" s="10" t="str">
        <f t="shared" si="14"/>
        <v>Liver - C2275+Female</v>
      </c>
      <c r="B803" s="10" t="s">
        <v>299</v>
      </c>
      <c r="C803" t="s">
        <v>10</v>
      </c>
      <c r="D803" t="s">
        <v>0</v>
      </c>
      <c r="E803">
        <v>30</v>
      </c>
      <c r="F803" s="10">
        <v>152260</v>
      </c>
      <c r="G803" s="10">
        <f t="shared" si="15"/>
        <v>19.703139366872456</v>
      </c>
    </row>
    <row r="804" spans="1:7">
      <c r="A804" s="10" t="str">
        <f t="shared" si="14"/>
        <v>Liver - C2275+Male</v>
      </c>
      <c r="B804" s="10" t="s">
        <v>299</v>
      </c>
      <c r="C804" t="s">
        <v>10</v>
      </c>
      <c r="D804" t="s">
        <v>1</v>
      </c>
      <c r="E804">
        <v>50</v>
      </c>
      <c r="F804" s="10">
        <v>113910</v>
      </c>
      <c r="G804" s="10">
        <f t="shared" si="15"/>
        <v>43.894302519532964</v>
      </c>
    </row>
    <row r="805" spans="1:7">
      <c r="A805" s="10" t="str">
        <f t="shared" si="14"/>
        <v>Gallbladder - C23&lt;25Female</v>
      </c>
      <c r="B805" s="10" t="s">
        <v>300</v>
      </c>
      <c r="C805" t="s">
        <v>360</v>
      </c>
      <c r="D805" t="s">
        <v>0</v>
      </c>
      <c r="E805">
        <v>0</v>
      </c>
      <c r="F805" s="10">
        <v>750910</v>
      </c>
      <c r="G805" s="10">
        <f t="shared" si="15"/>
        <v>0</v>
      </c>
    </row>
    <row r="806" spans="1:7">
      <c r="A806" s="10" t="str">
        <f t="shared" si="14"/>
        <v>Gallbladder - C23&lt;25Male</v>
      </c>
      <c r="B806" s="10" t="s">
        <v>300</v>
      </c>
      <c r="C806" t="s">
        <v>360</v>
      </c>
      <c r="D806" t="s">
        <v>1</v>
      </c>
      <c r="E806">
        <v>0</v>
      </c>
      <c r="F806" s="10">
        <v>785230</v>
      </c>
      <c r="G806" s="10">
        <f t="shared" si="15"/>
        <v>0</v>
      </c>
    </row>
    <row r="807" spans="1:7">
      <c r="A807" s="10" t="str">
        <f t="shared" si="14"/>
        <v>Gallbladder - C2325-44Female</v>
      </c>
      <c r="B807" s="10" t="s">
        <v>300</v>
      </c>
      <c r="C807" t="s">
        <v>361</v>
      </c>
      <c r="D807" t="s">
        <v>0</v>
      </c>
      <c r="E807">
        <v>2</v>
      </c>
      <c r="F807" s="10">
        <v>595010</v>
      </c>
      <c r="G807" s="10">
        <f t="shared" si="15"/>
        <v>0.33612880455790661</v>
      </c>
    </row>
    <row r="808" spans="1:7">
      <c r="A808" s="10" t="str">
        <f t="shared" si="14"/>
        <v>Gallbladder - C2325-44Male</v>
      </c>
      <c r="B808" s="10" t="s">
        <v>300</v>
      </c>
      <c r="C808" t="s">
        <v>361</v>
      </c>
      <c r="D808" t="s">
        <v>1</v>
      </c>
      <c r="E808">
        <v>0</v>
      </c>
      <c r="F808" s="10">
        <v>546510</v>
      </c>
      <c r="G808" s="10">
        <f t="shared" si="15"/>
        <v>0</v>
      </c>
    </row>
    <row r="809" spans="1:7">
      <c r="A809" s="10" t="str">
        <f t="shared" si="14"/>
        <v>Gallbladder - C2345-64Female</v>
      </c>
      <c r="B809" s="10" t="s">
        <v>300</v>
      </c>
      <c r="C809" t="s">
        <v>362</v>
      </c>
      <c r="D809" t="s">
        <v>0</v>
      </c>
      <c r="E809">
        <v>18</v>
      </c>
      <c r="F809" s="10">
        <v>586580</v>
      </c>
      <c r="G809" s="10">
        <f t="shared" si="15"/>
        <v>3.0686351392819393</v>
      </c>
    </row>
    <row r="810" spans="1:7">
      <c r="A810" s="10" t="str">
        <f t="shared" si="14"/>
        <v>Gallbladder - C2345-64Male</v>
      </c>
      <c r="B810" s="10" t="s">
        <v>300</v>
      </c>
      <c r="C810" t="s">
        <v>362</v>
      </c>
      <c r="D810" t="s">
        <v>1</v>
      </c>
      <c r="E810">
        <v>9</v>
      </c>
      <c r="F810" s="10">
        <v>551850</v>
      </c>
      <c r="G810" s="10">
        <f t="shared" si="15"/>
        <v>1.6308779559662949</v>
      </c>
    </row>
    <row r="811" spans="1:7">
      <c r="A811" s="10" t="str">
        <f t="shared" si="14"/>
        <v>Gallbladder - C2365-74Female</v>
      </c>
      <c r="B811" s="10" t="s">
        <v>300</v>
      </c>
      <c r="C811" t="s">
        <v>363</v>
      </c>
      <c r="D811" t="s">
        <v>0</v>
      </c>
      <c r="E811">
        <v>15</v>
      </c>
      <c r="F811" s="10">
        <v>185190</v>
      </c>
      <c r="G811" s="10">
        <f t="shared" si="15"/>
        <v>8.0997894054754571</v>
      </c>
    </row>
    <row r="812" spans="1:7">
      <c r="A812" s="10" t="str">
        <f t="shared" si="14"/>
        <v>Gallbladder - C2365-74Male</v>
      </c>
      <c r="B812" s="10" t="s">
        <v>300</v>
      </c>
      <c r="C812" t="s">
        <v>363</v>
      </c>
      <c r="D812" t="s">
        <v>1</v>
      </c>
      <c r="E812">
        <v>14</v>
      </c>
      <c r="F812" s="10">
        <v>174610</v>
      </c>
      <c r="G812" s="10">
        <f t="shared" si="15"/>
        <v>8.0178683924173875</v>
      </c>
    </row>
    <row r="813" spans="1:7">
      <c r="A813" s="10" t="str">
        <f t="shared" si="14"/>
        <v>Gallbladder - C2375+Female</v>
      </c>
      <c r="B813" s="10" t="s">
        <v>300</v>
      </c>
      <c r="C813" t="s">
        <v>10</v>
      </c>
      <c r="D813" t="s">
        <v>0</v>
      </c>
      <c r="E813">
        <v>17</v>
      </c>
      <c r="F813" s="10">
        <v>152260</v>
      </c>
      <c r="G813" s="10">
        <f t="shared" si="15"/>
        <v>11.165112307894391</v>
      </c>
    </row>
    <row r="814" spans="1:7">
      <c r="A814" s="10" t="str">
        <f t="shared" si="14"/>
        <v>Gallbladder - C2375+Male</v>
      </c>
      <c r="B814" s="10" t="s">
        <v>300</v>
      </c>
      <c r="C814" t="s">
        <v>10</v>
      </c>
      <c r="D814" t="s">
        <v>1</v>
      </c>
      <c r="E814">
        <v>5</v>
      </c>
      <c r="F814" s="10">
        <v>113910</v>
      </c>
      <c r="G814" s="10">
        <f t="shared" si="15"/>
        <v>4.3894302519532964</v>
      </c>
    </row>
    <row r="815" spans="1:7">
      <c r="A815" s="10" t="str">
        <f t="shared" si="14"/>
        <v>Other biliary tract - C24&lt;25Female</v>
      </c>
      <c r="B815" s="10" t="s">
        <v>301</v>
      </c>
      <c r="C815" t="s">
        <v>360</v>
      </c>
      <c r="D815" t="s">
        <v>0</v>
      </c>
      <c r="E815">
        <v>0</v>
      </c>
      <c r="F815" s="10">
        <v>750910</v>
      </c>
      <c r="G815" s="10">
        <f t="shared" si="15"/>
        <v>0</v>
      </c>
    </row>
    <row r="816" spans="1:7">
      <c r="A816" s="10" t="str">
        <f t="shared" si="14"/>
        <v>Other biliary tract - C24&lt;25Male</v>
      </c>
      <c r="B816" s="10" t="s">
        <v>301</v>
      </c>
      <c r="C816" t="s">
        <v>360</v>
      </c>
      <c r="D816" t="s">
        <v>1</v>
      </c>
      <c r="E816">
        <v>0</v>
      </c>
      <c r="F816" s="10">
        <v>785230</v>
      </c>
      <c r="G816" s="10">
        <f t="shared" si="15"/>
        <v>0</v>
      </c>
    </row>
    <row r="817" spans="1:7">
      <c r="A817" s="10" t="str">
        <f t="shared" si="14"/>
        <v>Other biliary tract - C2425-44Female</v>
      </c>
      <c r="B817" s="10" t="s">
        <v>301</v>
      </c>
      <c r="C817" t="s">
        <v>361</v>
      </c>
      <c r="D817" t="s">
        <v>0</v>
      </c>
      <c r="E817">
        <v>1</v>
      </c>
      <c r="F817" s="10">
        <v>595010</v>
      </c>
      <c r="G817" s="10">
        <f t="shared" si="15"/>
        <v>0.16806440227895331</v>
      </c>
    </row>
    <row r="818" spans="1:7">
      <c r="A818" s="10" t="str">
        <f t="shared" si="14"/>
        <v>Other biliary tract - C2425-44Male</v>
      </c>
      <c r="B818" s="10" t="s">
        <v>301</v>
      </c>
      <c r="C818" t="s">
        <v>361</v>
      </c>
      <c r="D818" t="s">
        <v>1</v>
      </c>
      <c r="E818">
        <v>0</v>
      </c>
      <c r="F818" s="10">
        <v>546510</v>
      </c>
      <c r="G818" s="10">
        <f t="shared" si="15"/>
        <v>0</v>
      </c>
    </row>
    <row r="819" spans="1:7">
      <c r="A819" s="10" t="str">
        <f t="shared" si="14"/>
        <v>Other biliary tract - C2445-64Female</v>
      </c>
      <c r="B819" s="10" t="s">
        <v>301</v>
      </c>
      <c r="C819" t="s">
        <v>362</v>
      </c>
      <c r="D819" t="s">
        <v>0</v>
      </c>
      <c r="E819">
        <v>5</v>
      </c>
      <c r="F819" s="10">
        <v>586580</v>
      </c>
      <c r="G819" s="10">
        <f t="shared" si="15"/>
        <v>0.85239864980053881</v>
      </c>
    </row>
    <row r="820" spans="1:7">
      <c r="A820" s="10" t="str">
        <f t="shared" si="14"/>
        <v>Other biliary tract - C2445-64Male</v>
      </c>
      <c r="B820" s="10" t="s">
        <v>301</v>
      </c>
      <c r="C820" t="s">
        <v>362</v>
      </c>
      <c r="D820" t="s">
        <v>1</v>
      </c>
      <c r="E820">
        <v>16</v>
      </c>
      <c r="F820" s="10">
        <v>551850</v>
      </c>
      <c r="G820" s="10">
        <f t="shared" si="15"/>
        <v>2.8993385883845249</v>
      </c>
    </row>
    <row r="821" spans="1:7">
      <c r="A821" s="10" t="str">
        <f t="shared" si="14"/>
        <v>Other biliary tract - C2465-74Female</v>
      </c>
      <c r="B821" s="10" t="s">
        <v>301</v>
      </c>
      <c r="C821" t="s">
        <v>363</v>
      </c>
      <c r="D821" t="s">
        <v>0</v>
      </c>
      <c r="E821">
        <v>12</v>
      </c>
      <c r="F821" s="10">
        <v>185190</v>
      </c>
      <c r="G821" s="10">
        <f t="shared" si="15"/>
        <v>6.4798315243803666</v>
      </c>
    </row>
    <row r="822" spans="1:7">
      <c r="A822" s="10" t="str">
        <f t="shared" si="14"/>
        <v>Other biliary tract - C2465-74Male</v>
      </c>
      <c r="B822" s="10" t="s">
        <v>301</v>
      </c>
      <c r="C822" t="s">
        <v>363</v>
      </c>
      <c r="D822" t="s">
        <v>1</v>
      </c>
      <c r="E822">
        <v>7</v>
      </c>
      <c r="F822" s="10">
        <v>174610</v>
      </c>
      <c r="G822" s="10">
        <f t="shared" si="15"/>
        <v>4.0089341962086937</v>
      </c>
    </row>
    <row r="823" spans="1:7">
      <c r="A823" s="10" t="str">
        <f t="shared" si="14"/>
        <v>Other biliary tract - C2475+Female</v>
      </c>
      <c r="B823" s="10" t="s">
        <v>301</v>
      </c>
      <c r="C823" t="s">
        <v>10</v>
      </c>
      <c r="D823" t="s">
        <v>0</v>
      </c>
      <c r="E823">
        <v>12</v>
      </c>
      <c r="F823" s="10">
        <v>152260</v>
      </c>
      <c r="G823" s="10">
        <f t="shared" si="15"/>
        <v>7.8812557467489821</v>
      </c>
    </row>
    <row r="824" spans="1:7">
      <c r="A824" s="10" t="str">
        <f t="shared" si="14"/>
        <v>Other biliary tract - C2475+Male</v>
      </c>
      <c r="B824" s="10" t="s">
        <v>301</v>
      </c>
      <c r="C824" t="s">
        <v>10</v>
      </c>
      <c r="D824" t="s">
        <v>1</v>
      </c>
      <c r="E824">
        <v>10</v>
      </c>
      <c r="F824" s="10">
        <v>113910</v>
      </c>
      <c r="G824" s="10">
        <f t="shared" si="15"/>
        <v>8.7788605039065928</v>
      </c>
    </row>
    <row r="825" spans="1:7">
      <c r="A825" s="10" t="str">
        <f t="shared" si="14"/>
        <v>Pancreas - C25&lt;25Female</v>
      </c>
      <c r="B825" s="10" t="s">
        <v>302</v>
      </c>
      <c r="C825" t="s">
        <v>360</v>
      </c>
      <c r="D825" t="s">
        <v>0</v>
      </c>
      <c r="E825">
        <v>0</v>
      </c>
      <c r="F825" s="10">
        <v>750910</v>
      </c>
      <c r="G825" s="10">
        <f t="shared" si="15"/>
        <v>0</v>
      </c>
    </row>
    <row r="826" spans="1:7">
      <c r="A826" s="10" t="str">
        <f t="shared" si="14"/>
        <v>Pancreas - C25&lt;25Male</v>
      </c>
      <c r="B826" s="10" t="s">
        <v>302</v>
      </c>
      <c r="C826" t="s">
        <v>360</v>
      </c>
      <c r="D826" t="s">
        <v>1</v>
      </c>
      <c r="E826">
        <v>1</v>
      </c>
      <c r="F826" s="10">
        <v>785230</v>
      </c>
      <c r="G826" s="10">
        <f t="shared" si="15"/>
        <v>0.12735122193497447</v>
      </c>
    </row>
    <row r="827" spans="1:7">
      <c r="A827" s="10" t="str">
        <f t="shared" si="14"/>
        <v>Pancreas - C2525-44Female</v>
      </c>
      <c r="B827" s="10" t="s">
        <v>302</v>
      </c>
      <c r="C827" t="s">
        <v>361</v>
      </c>
      <c r="D827" t="s">
        <v>0</v>
      </c>
      <c r="E827">
        <v>5</v>
      </c>
      <c r="F827" s="10">
        <v>595010</v>
      </c>
      <c r="G827" s="10">
        <f t="shared" si="15"/>
        <v>0.84032201139476659</v>
      </c>
    </row>
    <row r="828" spans="1:7">
      <c r="A828" s="10" t="str">
        <f t="shared" si="14"/>
        <v>Pancreas - C2525-44Male</v>
      </c>
      <c r="B828" s="10" t="s">
        <v>302</v>
      </c>
      <c r="C828" t="s">
        <v>361</v>
      </c>
      <c r="D828" t="s">
        <v>1</v>
      </c>
      <c r="E828">
        <v>2</v>
      </c>
      <c r="F828" s="10">
        <v>546510</v>
      </c>
      <c r="G828" s="10">
        <f t="shared" si="15"/>
        <v>0.36595853689776947</v>
      </c>
    </row>
    <row r="829" spans="1:7">
      <c r="A829" s="10" t="str">
        <f t="shared" si="14"/>
        <v>Pancreas - C2545-64Female</v>
      </c>
      <c r="B829" s="10" t="s">
        <v>302</v>
      </c>
      <c r="C829" t="s">
        <v>362</v>
      </c>
      <c r="D829" t="s">
        <v>0</v>
      </c>
      <c r="E829">
        <v>63</v>
      </c>
      <c r="F829" s="10">
        <v>586580</v>
      </c>
      <c r="G829" s="10">
        <f t="shared" si="15"/>
        <v>10.740222987486788</v>
      </c>
    </row>
    <row r="830" spans="1:7">
      <c r="A830" s="10" t="str">
        <f t="shared" si="14"/>
        <v>Pancreas - C2545-64Male</v>
      </c>
      <c r="B830" s="10" t="s">
        <v>302</v>
      </c>
      <c r="C830" t="s">
        <v>362</v>
      </c>
      <c r="D830" t="s">
        <v>1</v>
      </c>
      <c r="E830">
        <v>73</v>
      </c>
      <c r="F830" s="10">
        <v>551850</v>
      </c>
      <c r="G830" s="10">
        <f t="shared" si="15"/>
        <v>13.228232309504394</v>
      </c>
    </row>
    <row r="831" spans="1:7">
      <c r="A831" s="10" t="str">
        <f t="shared" si="14"/>
        <v>Pancreas - C2565-74Female</v>
      </c>
      <c r="B831" s="10" t="s">
        <v>302</v>
      </c>
      <c r="C831" t="s">
        <v>363</v>
      </c>
      <c r="D831" t="s">
        <v>0</v>
      </c>
      <c r="E831">
        <v>66</v>
      </c>
      <c r="F831" s="10">
        <v>185190</v>
      </c>
      <c r="G831" s="10">
        <f t="shared" si="15"/>
        <v>35.639073384092015</v>
      </c>
    </row>
    <row r="832" spans="1:7">
      <c r="A832" s="10" t="str">
        <f t="shared" si="14"/>
        <v>Pancreas - C2565-74Male</v>
      </c>
      <c r="B832" s="10" t="s">
        <v>302</v>
      </c>
      <c r="C832" t="s">
        <v>363</v>
      </c>
      <c r="D832" t="s">
        <v>1</v>
      </c>
      <c r="E832">
        <v>84</v>
      </c>
      <c r="F832" s="10">
        <v>174610</v>
      </c>
      <c r="G832" s="10">
        <f t="shared" si="15"/>
        <v>48.107210354504325</v>
      </c>
    </row>
    <row r="833" spans="1:7">
      <c r="A833" s="10" t="str">
        <f t="shared" si="14"/>
        <v>Pancreas - C2575+Female</v>
      </c>
      <c r="B833" s="10" t="s">
        <v>302</v>
      </c>
      <c r="C833" t="s">
        <v>10</v>
      </c>
      <c r="D833" t="s">
        <v>0</v>
      </c>
      <c r="E833">
        <v>113</v>
      </c>
      <c r="F833" s="10">
        <v>152260</v>
      </c>
      <c r="G833" s="10">
        <f t="shared" si="15"/>
        <v>74.215158281886247</v>
      </c>
    </row>
    <row r="834" spans="1:7">
      <c r="A834" s="10" t="str">
        <f t="shared" si="14"/>
        <v>Pancreas - C2575+Male</v>
      </c>
      <c r="B834" s="10" t="s">
        <v>302</v>
      </c>
      <c r="C834" t="s">
        <v>10</v>
      </c>
      <c r="D834" t="s">
        <v>1</v>
      </c>
      <c r="E834">
        <v>97</v>
      </c>
      <c r="F834" s="10">
        <v>113910</v>
      </c>
      <c r="G834" s="10">
        <f t="shared" si="15"/>
        <v>85.154946887893956</v>
      </c>
    </row>
    <row r="835" spans="1:7">
      <c r="A835" s="10" t="str">
        <f t="shared" si="14"/>
        <v>Other digestive organs - C26&lt;25Female</v>
      </c>
      <c r="B835" s="10" t="s">
        <v>303</v>
      </c>
      <c r="C835" t="s">
        <v>360</v>
      </c>
      <c r="D835" t="s">
        <v>0</v>
      </c>
      <c r="E835">
        <v>0</v>
      </c>
      <c r="F835" s="10">
        <v>750910</v>
      </c>
      <c r="G835" s="10">
        <f t="shared" si="15"/>
        <v>0</v>
      </c>
    </row>
    <row r="836" spans="1:7">
      <c r="A836" s="10" t="str">
        <f t="shared" si="14"/>
        <v>Other digestive organs - C26&lt;25Male</v>
      </c>
      <c r="B836" s="10" t="s">
        <v>303</v>
      </c>
      <c r="C836" t="s">
        <v>360</v>
      </c>
      <c r="D836" t="s">
        <v>1</v>
      </c>
      <c r="E836">
        <v>0</v>
      </c>
      <c r="F836" s="10">
        <v>785230</v>
      </c>
      <c r="G836" s="10">
        <f t="shared" si="15"/>
        <v>0</v>
      </c>
    </row>
    <row r="837" spans="1:7">
      <c r="A837" s="10" t="str">
        <f t="shared" si="14"/>
        <v>Other digestive organs - C2625-44Female</v>
      </c>
      <c r="B837" s="10" t="s">
        <v>303</v>
      </c>
      <c r="C837" t="s">
        <v>361</v>
      </c>
      <c r="D837" t="s">
        <v>0</v>
      </c>
      <c r="E837">
        <v>0</v>
      </c>
      <c r="F837" s="10">
        <v>595010</v>
      </c>
      <c r="G837" s="10">
        <f t="shared" si="15"/>
        <v>0</v>
      </c>
    </row>
    <row r="838" spans="1:7">
      <c r="A838" s="10" t="str">
        <f t="shared" ref="A838:A901" si="16">B838&amp;C838&amp;D838</f>
        <v>Other digestive organs - C2625-44Male</v>
      </c>
      <c r="B838" s="10" t="s">
        <v>303</v>
      </c>
      <c r="C838" t="s">
        <v>361</v>
      </c>
      <c r="D838" t="s">
        <v>1</v>
      </c>
      <c r="E838">
        <v>4</v>
      </c>
      <c r="F838" s="10">
        <v>546510</v>
      </c>
      <c r="G838" s="10">
        <f t="shared" ref="G838:G901" si="17">E838/F838*100000</f>
        <v>0.73191707379553894</v>
      </c>
    </row>
    <row r="839" spans="1:7">
      <c r="A839" s="10" t="str">
        <f t="shared" si="16"/>
        <v>Other digestive organs - C2645-64Female</v>
      </c>
      <c r="B839" s="10" t="s">
        <v>303</v>
      </c>
      <c r="C839" t="s">
        <v>362</v>
      </c>
      <c r="D839" t="s">
        <v>0</v>
      </c>
      <c r="E839">
        <v>12</v>
      </c>
      <c r="F839" s="10">
        <v>586580</v>
      </c>
      <c r="G839" s="10">
        <f t="shared" si="17"/>
        <v>2.0457567595212929</v>
      </c>
    </row>
    <row r="840" spans="1:7">
      <c r="A840" s="10" t="str">
        <f t="shared" si="16"/>
        <v>Other digestive organs - C2645-64Male</v>
      </c>
      <c r="B840" s="10" t="s">
        <v>303</v>
      </c>
      <c r="C840" t="s">
        <v>362</v>
      </c>
      <c r="D840" t="s">
        <v>1</v>
      </c>
      <c r="E840">
        <v>6</v>
      </c>
      <c r="F840" s="10">
        <v>551850</v>
      </c>
      <c r="G840" s="10">
        <f t="shared" si="17"/>
        <v>1.0872519706441968</v>
      </c>
    </row>
    <row r="841" spans="1:7">
      <c r="A841" s="10" t="str">
        <f t="shared" si="16"/>
        <v>Other digestive organs - C2665-74Female</v>
      </c>
      <c r="B841" s="10" t="s">
        <v>303</v>
      </c>
      <c r="C841" t="s">
        <v>363</v>
      </c>
      <c r="D841" t="s">
        <v>0</v>
      </c>
      <c r="E841">
        <v>16</v>
      </c>
      <c r="F841" s="10">
        <v>185190</v>
      </c>
      <c r="G841" s="10">
        <f t="shared" si="17"/>
        <v>8.6397753658404888</v>
      </c>
    </row>
    <row r="842" spans="1:7">
      <c r="A842" s="10" t="str">
        <f t="shared" si="16"/>
        <v>Other digestive organs - C2665-74Male</v>
      </c>
      <c r="B842" s="10" t="s">
        <v>303</v>
      </c>
      <c r="C842" t="s">
        <v>363</v>
      </c>
      <c r="D842" t="s">
        <v>1</v>
      </c>
      <c r="E842">
        <v>11</v>
      </c>
      <c r="F842" s="10">
        <v>174610</v>
      </c>
      <c r="G842" s="10">
        <f t="shared" si="17"/>
        <v>6.2997537368993752</v>
      </c>
    </row>
    <row r="843" spans="1:7">
      <c r="A843" s="10" t="str">
        <f t="shared" si="16"/>
        <v>Other digestive organs - C2675+Female</v>
      </c>
      <c r="B843" s="10" t="s">
        <v>303</v>
      </c>
      <c r="C843" t="s">
        <v>10</v>
      </c>
      <c r="D843" t="s">
        <v>0</v>
      </c>
      <c r="E843">
        <v>40</v>
      </c>
      <c r="F843" s="10">
        <v>152260</v>
      </c>
      <c r="G843" s="10">
        <f t="shared" si="17"/>
        <v>26.270852489163271</v>
      </c>
    </row>
    <row r="844" spans="1:7">
      <c r="A844" s="10" t="str">
        <f t="shared" si="16"/>
        <v>Other digestive organs - C2675+Male</v>
      </c>
      <c r="B844" s="10" t="s">
        <v>303</v>
      </c>
      <c r="C844" t="s">
        <v>10</v>
      </c>
      <c r="D844" t="s">
        <v>1</v>
      </c>
      <c r="E844">
        <v>22</v>
      </c>
      <c r="F844" s="10">
        <v>113910</v>
      </c>
      <c r="G844" s="10">
        <f t="shared" si="17"/>
        <v>19.313493108594503</v>
      </c>
    </row>
    <row r="845" spans="1:7">
      <c r="A845" s="10" t="str">
        <f t="shared" si="16"/>
        <v>Nasal cavity and middle ear - C30&lt;25Female</v>
      </c>
      <c r="B845" s="10" t="s">
        <v>304</v>
      </c>
      <c r="C845" t="s">
        <v>360</v>
      </c>
      <c r="D845" t="s">
        <v>0</v>
      </c>
      <c r="E845">
        <v>0</v>
      </c>
      <c r="F845" s="10">
        <v>750910</v>
      </c>
      <c r="G845" s="10">
        <f t="shared" si="17"/>
        <v>0</v>
      </c>
    </row>
    <row r="846" spans="1:7">
      <c r="A846" s="10" t="str">
        <f t="shared" si="16"/>
        <v>Nasal cavity and middle ear - C30&lt;25Male</v>
      </c>
      <c r="B846" s="10" t="s">
        <v>304</v>
      </c>
      <c r="C846" t="s">
        <v>360</v>
      </c>
      <c r="D846" t="s">
        <v>1</v>
      </c>
      <c r="E846">
        <v>0</v>
      </c>
      <c r="F846" s="10">
        <v>785230</v>
      </c>
      <c r="G846" s="10">
        <f t="shared" si="17"/>
        <v>0</v>
      </c>
    </row>
    <row r="847" spans="1:7">
      <c r="A847" s="10" t="str">
        <f t="shared" si="16"/>
        <v>Nasal cavity and middle ear - C3025-44Female</v>
      </c>
      <c r="B847" s="10" t="s">
        <v>304</v>
      </c>
      <c r="C847" t="s">
        <v>361</v>
      </c>
      <c r="D847" t="s">
        <v>0</v>
      </c>
      <c r="E847">
        <v>0</v>
      </c>
      <c r="F847" s="10">
        <v>595010</v>
      </c>
      <c r="G847" s="10">
        <f t="shared" si="17"/>
        <v>0</v>
      </c>
    </row>
    <row r="848" spans="1:7">
      <c r="A848" s="10" t="str">
        <f t="shared" si="16"/>
        <v>Nasal cavity and middle ear - C3025-44Male</v>
      </c>
      <c r="B848" s="10" t="s">
        <v>304</v>
      </c>
      <c r="C848" t="s">
        <v>361</v>
      </c>
      <c r="D848" t="s">
        <v>1</v>
      </c>
      <c r="E848">
        <v>0</v>
      </c>
      <c r="F848" s="10">
        <v>546510</v>
      </c>
      <c r="G848" s="10">
        <f t="shared" si="17"/>
        <v>0</v>
      </c>
    </row>
    <row r="849" spans="1:7">
      <c r="A849" s="10" t="str">
        <f t="shared" si="16"/>
        <v>Nasal cavity and middle ear - C3045-64Female</v>
      </c>
      <c r="B849" s="10" t="s">
        <v>304</v>
      </c>
      <c r="C849" t="s">
        <v>362</v>
      </c>
      <c r="D849" t="s">
        <v>0</v>
      </c>
      <c r="E849">
        <v>2</v>
      </c>
      <c r="F849" s="10">
        <v>586580</v>
      </c>
      <c r="G849" s="10">
        <f t="shared" si="17"/>
        <v>0.34095945992021548</v>
      </c>
    </row>
    <row r="850" spans="1:7">
      <c r="A850" s="10" t="str">
        <f t="shared" si="16"/>
        <v>Nasal cavity and middle ear - C3045-64Male</v>
      </c>
      <c r="B850" s="10" t="s">
        <v>304</v>
      </c>
      <c r="C850" t="s">
        <v>362</v>
      </c>
      <c r="D850" t="s">
        <v>1</v>
      </c>
      <c r="E850">
        <v>5</v>
      </c>
      <c r="F850" s="10">
        <v>551850</v>
      </c>
      <c r="G850" s="10">
        <f t="shared" si="17"/>
        <v>0.90604330887016404</v>
      </c>
    </row>
    <row r="851" spans="1:7">
      <c r="A851" s="10" t="str">
        <f t="shared" si="16"/>
        <v>Nasal cavity and middle ear - C3065-74Female</v>
      </c>
      <c r="B851" s="10" t="s">
        <v>304</v>
      </c>
      <c r="C851" t="s">
        <v>363</v>
      </c>
      <c r="D851" t="s">
        <v>0</v>
      </c>
      <c r="E851">
        <v>1</v>
      </c>
      <c r="F851" s="10">
        <v>185190</v>
      </c>
      <c r="G851" s="10">
        <f t="shared" si="17"/>
        <v>0.53998596036503055</v>
      </c>
    </row>
    <row r="852" spans="1:7">
      <c r="A852" s="10" t="str">
        <f t="shared" si="16"/>
        <v>Nasal cavity and middle ear - C3065-74Male</v>
      </c>
      <c r="B852" s="10" t="s">
        <v>304</v>
      </c>
      <c r="C852" t="s">
        <v>363</v>
      </c>
      <c r="D852" t="s">
        <v>1</v>
      </c>
      <c r="E852">
        <v>1</v>
      </c>
      <c r="F852" s="10">
        <v>174610</v>
      </c>
      <c r="G852" s="10">
        <f t="shared" si="17"/>
        <v>0.57270488517267049</v>
      </c>
    </row>
    <row r="853" spans="1:7">
      <c r="A853" s="10" t="str">
        <f t="shared" si="16"/>
        <v>Nasal cavity and middle ear - C3075+Female</v>
      </c>
      <c r="B853" s="10" t="s">
        <v>304</v>
      </c>
      <c r="C853" t="s">
        <v>10</v>
      </c>
      <c r="D853" t="s">
        <v>0</v>
      </c>
      <c r="E853">
        <v>0</v>
      </c>
      <c r="F853" s="10">
        <v>152260</v>
      </c>
      <c r="G853" s="10">
        <f t="shared" si="17"/>
        <v>0</v>
      </c>
    </row>
    <row r="854" spans="1:7">
      <c r="A854" s="10" t="str">
        <f t="shared" si="16"/>
        <v>Nasal cavity and middle ear - C3075+Male</v>
      </c>
      <c r="B854" s="10" t="s">
        <v>304</v>
      </c>
      <c r="C854" t="s">
        <v>10</v>
      </c>
      <c r="D854" t="s">
        <v>1</v>
      </c>
      <c r="E854">
        <v>0</v>
      </c>
      <c r="F854" s="10">
        <v>113910</v>
      </c>
      <c r="G854" s="10">
        <f t="shared" si="17"/>
        <v>0</v>
      </c>
    </row>
    <row r="855" spans="1:7">
      <c r="A855" s="10" t="str">
        <f t="shared" si="16"/>
        <v>Accessory sinuses - C31&lt;25Female</v>
      </c>
      <c r="B855" s="10" t="s">
        <v>305</v>
      </c>
      <c r="C855" t="s">
        <v>360</v>
      </c>
      <c r="D855" t="s">
        <v>0</v>
      </c>
      <c r="E855">
        <v>0</v>
      </c>
      <c r="F855" s="10">
        <v>750910</v>
      </c>
      <c r="G855" s="10">
        <f t="shared" si="17"/>
        <v>0</v>
      </c>
    </row>
    <row r="856" spans="1:7">
      <c r="A856" s="10" t="str">
        <f t="shared" si="16"/>
        <v>Accessory sinuses - C31&lt;25Male</v>
      </c>
      <c r="B856" s="10" t="s">
        <v>305</v>
      </c>
      <c r="C856" t="s">
        <v>360</v>
      </c>
      <c r="D856" t="s">
        <v>1</v>
      </c>
      <c r="E856">
        <v>0</v>
      </c>
      <c r="F856" s="10">
        <v>785230</v>
      </c>
      <c r="G856" s="10">
        <f t="shared" si="17"/>
        <v>0</v>
      </c>
    </row>
    <row r="857" spans="1:7">
      <c r="A857" s="10" t="str">
        <f t="shared" si="16"/>
        <v>Accessory sinuses - C3125-44Female</v>
      </c>
      <c r="B857" s="10" t="s">
        <v>305</v>
      </c>
      <c r="C857" t="s">
        <v>361</v>
      </c>
      <c r="D857" t="s">
        <v>0</v>
      </c>
      <c r="E857">
        <v>2</v>
      </c>
      <c r="F857" s="10">
        <v>595010</v>
      </c>
      <c r="G857" s="10">
        <f t="shared" si="17"/>
        <v>0.33612880455790661</v>
      </c>
    </row>
    <row r="858" spans="1:7">
      <c r="A858" s="10" t="str">
        <f t="shared" si="16"/>
        <v>Accessory sinuses - C3125-44Male</v>
      </c>
      <c r="B858" s="10" t="s">
        <v>305</v>
      </c>
      <c r="C858" t="s">
        <v>361</v>
      </c>
      <c r="D858" t="s">
        <v>1</v>
      </c>
      <c r="E858">
        <v>0</v>
      </c>
      <c r="F858" s="10">
        <v>546510</v>
      </c>
      <c r="G858" s="10">
        <f t="shared" si="17"/>
        <v>0</v>
      </c>
    </row>
    <row r="859" spans="1:7">
      <c r="A859" s="10" t="str">
        <f t="shared" si="16"/>
        <v>Accessory sinuses - C3145-64Female</v>
      </c>
      <c r="B859" s="10" t="s">
        <v>305</v>
      </c>
      <c r="C859" t="s">
        <v>362</v>
      </c>
      <c r="D859" t="s">
        <v>0</v>
      </c>
      <c r="E859">
        <v>1</v>
      </c>
      <c r="F859" s="10">
        <v>586580</v>
      </c>
      <c r="G859" s="10">
        <f t="shared" si="17"/>
        <v>0.17047972996010774</v>
      </c>
    </row>
    <row r="860" spans="1:7">
      <c r="A860" s="10" t="str">
        <f t="shared" si="16"/>
        <v>Accessory sinuses - C3145-64Male</v>
      </c>
      <c r="B860" s="10" t="s">
        <v>305</v>
      </c>
      <c r="C860" t="s">
        <v>362</v>
      </c>
      <c r="D860" t="s">
        <v>1</v>
      </c>
      <c r="E860">
        <v>2</v>
      </c>
      <c r="F860" s="10">
        <v>551850</v>
      </c>
      <c r="G860" s="10">
        <f t="shared" si="17"/>
        <v>0.36241732354806561</v>
      </c>
    </row>
    <row r="861" spans="1:7">
      <c r="A861" s="10" t="str">
        <f t="shared" si="16"/>
        <v>Accessory sinuses - C3165-74Female</v>
      </c>
      <c r="B861" s="10" t="s">
        <v>305</v>
      </c>
      <c r="C861" t="s">
        <v>363</v>
      </c>
      <c r="D861" t="s">
        <v>0</v>
      </c>
      <c r="E861">
        <v>0</v>
      </c>
      <c r="F861" s="10">
        <v>185190</v>
      </c>
      <c r="G861" s="10">
        <f t="shared" si="17"/>
        <v>0</v>
      </c>
    </row>
    <row r="862" spans="1:7">
      <c r="A862" s="10" t="str">
        <f t="shared" si="16"/>
        <v>Accessory sinuses - C3165-74Male</v>
      </c>
      <c r="B862" s="10" t="s">
        <v>305</v>
      </c>
      <c r="C862" t="s">
        <v>363</v>
      </c>
      <c r="D862" t="s">
        <v>1</v>
      </c>
      <c r="E862">
        <v>2</v>
      </c>
      <c r="F862" s="10">
        <v>174610</v>
      </c>
      <c r="G862" s="10">
        <f t="shared" si="17"/>
        <v>1.145409770345341</v>
      </c>
    </row>
    <row r="863" spans="1:7">
      <c r="A863" s="10" t="str">
        <f t="shared" si="16"/>
        <v>Accessory sinuses - C3175+Female</v>
      </c>
      <c r="B863" s="10" t="s">
        <v>305</v>
      </c>
      <c r="C863" t="s">
        <v>10</v>
      </c>
      <c r="D863" t="s">
        <v>0</v>
      </c>
      <c r="E863">
        <v>1</v>
      </c>
      <c r="F863" s="10">
        <v>152260</v>
      </c>
      <c r="G863" s="10">
        <f t="shared" si="17"/>
        <v>0.65677131222908181</v>
      </c>
    </row>
    <row r="864" spans="1:7">
      <c r="A864" s="10" t="str">
        <f t="shared" si="16"/>
        <v>Accessory sinuses - C3175+Male</v>
      </c>
      <c r="B864" s="10" t="s">
        <v>305</v>
      </c>
      <c r="C864" t="s">
        <v>10</v>
      </c>
      <c r="D864" t="s">
        <v>1</v>
      </c>
      <c r="E864">
        <v>2</v>
      </c>
      <c r="F864" s="10">
        <v>113910</v>
      </c>
      <c r="G864" s="10">
        <f t="shared" si="17"/>
        <v>1.7557721007813185</v>
      </c>
    </row>
    <row r="865" spans="1:7">
      <c r="A865" s="10" t="str">
        <f t="shared" si="16"/>
        <v>Larynx - C32&lt;25Female</v>
      </c>
      <c r="B865" s="10" t="s">
        <v>306</v>
      </c>
      <c r="C865" t="s">
        <v>360</v>
      </c>
      <c r="D865" t="s">
        <v>0</v>
      </c>
      <c r="E865">
        <v>0</v>
      </c>
      <c r="F865" s="10">
        <v>750910</v>
      </c>
      <c r="G865" s="10">
        <f t="shared" si="17"/>
        <v>0</v>
      </c>
    </row>
    <row r="866" spans="1:7">
      <c r="A866" s="10" t="str">
        <f t="shared" si="16"/>
        <v>Larynx - C32&lt;25Male</v>
      </c>
      <c r="B866" s="10" t="s">
        <v>306</v>
      </c>
      <c r="C866" t="s">
        <v>360</v>
      </c>
      <c r="D866" t="s">
        <v>1</v>
      </c>
      <c r="E866">
        <v>0</v>
      </c>
      <c r="F866" s="10">
        <v>785230</v>
      </c>
      <c r="G866" s="10">
        <f t="shared" si="17"/>
        <v>0</v>
      </c>
    </row>
    <row r="867" spans="1:7">
      <c r="A867" s="10" t="str">
        <f t="shared" si="16"/>
        <v>Larynx - C3225-44Female</v>
      </c>
      <c r="B867" s="10" t="s">
        <v>306</v>
      </c>
      <c r="C867" t="s">
        <v>361</v>
      </c>
      <c r="D867" t="s">
        <v>0</v>
      </c>
      <c r="E867">
        <v>1</v>
      </c>
      <c r="F867" s="10">
        <v>595010</v>
      </c>
      <c r="G867" s="10">
        <f t="shared" si="17"/>
        <v>0.16806440227895331</v>
      </c>
    </row>
    <row r="868" spans="1:7">
      <c r="A868" s="10" t="str">
        <f t="shared" si="16"/>
        <v>Larynx - C3225-44Male</v>
      </c>
      <c r="B868" s="10" t="s">
        <v>306</v>
      </c>
      <c r="C868" t="s">
        <v>361</v>
      </c>
      <c r="D868" t="s">
        <v>1</v>
      </c>
      <c r="E868">
        <v>1</v>
      </c>
      <c r="F868" s="10">
        <v>546510</v>
      </c>
      <c r="G868" s="10">
        <f t="shared" si="17"/>
        <v>0.18297926844888474</v>
      </c>
    </row>
    <row r="869" spans="1:7">
      <c r="A869" s="10" t="str">
        <f t="shared" si="16"/>
        <v>Larynx - C3245-64Female</v>
      </c>
      <c r="B869" s="10" t="s">
        <v>306</v>
      </c>
      <c r="C869" t="s">
        <v>362</v>
      </c>
      <c r="D869" t="s">
        <v>0</v>
      </c>
      <c r="E869">
        <v>2</v>
      </c>
      <c r="F869" s="10">
        <v>586580</v>
      </c>
      <c r="G869" s="10">
        <f t="shared" si="17"/>
        <v>0.34095945992021548</v>
      </c>
    </row>
    <row r="870" spans="1:7">
      <c r="A870" s="10" t="str">
        <f t="shared" si="16"/>
        <v>Larynx - C3245-64Male</v>
      </c>
      <c r="B870" s="10" t="s">
        <v>306</v>
      </c>
      <c r="C870" t="s">
        <v>362</v>
      </c>
      <c r="D870" t="s">
        <v>1</v>
      </c>
      <c r="E870">
        <v>22</v>
      </c>
      <c r="F870" s="10">
        <v>551850</v>
      </c>
      <c r="G870" s="10">
        <f t="shared" si="17"/>
        <v>3.9865905590287212</v>
      </c>
    </row>
    <row r="871" spans="1:7">
      <c r="A871" s="10" t="str">
        <f t="shared" si="16"/>
        <v>Larynx - C3265-74Female</v>
      </c>
      <c r="B871" s="10" t="s">
        <v>306</v>
      </c>
      <c r="C871" t="s">
        <v>363</v>
      </c>
      <c r="D871" t="s">
        <v>0</v>
      </c>
      <c r="E871">
        <v>2</v>
      </c>
      <c r="F871" s="10">
        <v>185190</v>
      </c>
      <c r="G871" s="10">
        <f t="shared" si="17"/>
        <v>1.0799719207300611</v>
      </c>
    </row>
    <row r="872" spans="1:7">
      <c r="A872" s="10" t="str">
        <f t="shared" si="16"/>
        <v>Larynx - C3265-74Male</v>
      </c>
      <c r="B872" s="10" t="s">
        <v>306</v>
      </c>
      <c r="C872" t="s">
        <v>363</v>
      </c>
      <c r="D872" t="s">
        <v>1</v>
      </c>
      <c r="E872">
        <v>27</v>
      </c>
      <c r="F872" s="10">
        <v>174610</v>
      </c>
      <c r="G872" s="10">
        <f t="shared" si="17"/>
        <v>15.463031899662104</v>
      </c>
    </row>
    <row r="873" spans="1:7">
      <c r="A873" s="10" t="str">
        <f t="shared" si="16"/>
        <v>Larynx - C3275+Female</v>
      </c>
      <c r="B873" s="10" t="s">
        <v>306</v>
      </c>
      <c r="C873" t="s">
        <v>10</v>
      </c>
      <c r="D873" t="s">
        <v>0</v>
      </c>
      <c r="E873">
        <v>4</v>
      </c>
      <c r="F873" s="10">
        <v>152260</v>
      </c>
      <c r="G873" s="10">
        <f t="shared" si="17"/>
        <v>2.6270852489163272</v>
      </c>
    </row>
    <row r="874" spans="1:7">
      <c r="A874" s="10" t="str">
        <f t="shared" si="16"/>
        <v>Larynx - C3275+Male</v>
      </c>
      <c r="B874" s="10" t="s">
        <v>306</v>
      </c>
      <c r="C874" t="s">
        <v>10</v>
      </c>
      <c r="D874" t="s">
        <v>1</v>
      </c>
      <c r="E874">
        <v>22</v>
      </c>
      <c r="F874" s="10">
        <v>113910</v>
      </c>
      <c r="G874" s="10">
        <f t="shared" si="17"/>
        <v>19.313493108594503</v>
      </c>
    </row>
    <row r="875" spans="1:7">
      <c r="A875" s="10" t="str">
        <f t="shared" si="16"/>
        <v>Lung - C33–C34&lt;25Female</v>
      </c>
      <c r="B875" s="10" t="s">
        <v>354</v>
      </c>
      <c r="C875" t="s">
        <v>360</v>
      </c>
      <c r="D875" t="s">
        <v>0</v>
      </c>
      <c r="E875">
        <v>0</v>
      </c>
      <c r="F875" s="10">
        <v>750910</v>
      </c>
      <c r="G875" s="10">
        <f t="shared" si="17"/>
        <v>0</v>
      </c>
    </row>
    <row r="876" spans="1:7">
      <c r="A876" s="10" t="str">
        <f t="shared" si="16"/>
        <v>Lung - C33–C34&lt;25Male</v>
      </c>
      <c r="B876" s="10" t="s">
        <v>354</v>
      </c>
      <c r="C876" t="s">
        <v>360</v>
      </c>
      <c r="D876" t="s">
        <v>1</v>
      </c>
      <c r="E876">
        <v>0</v>
      </c>
      <c r="F876" s="10">
        <v>785230</v>
      </c>
      <c r="G876" s="10">
        <f t="shared" si="17"/>
        <v>0</v>
      </c>
    </row>
    <row r="877" spans="1:7">
      <c r="A877" s="10" t="str">
        <f t="shared" si="16"/>
        <v>Lung - C33–C3425-44Female</v>
      </c>
      <c r="B877" s="10" t="s">
        <v>354</v>
      </c>
      <c r="C877" t="s">
        <v>361</v>
      </c>
      <c r="D877" t="s">
        <v>0</v>
      </c>
      <c r="E877">
        <v>14</v>
      </c>
      <c r="F877" s="10">
        <v>595010</v>
      </c>
      <c r="G877" s="10">
        <f t="shared" si="17"/>
        <v>2.352901631905346</v>
      </c>
    </row>
    <row r="878" spans="1:7">
      <c r="A878" s="10" t="str">
        <f t="shared" si="16"/>
        <v>Lung - C33–C3425-44Male</v>
      </c>
      <c r="B878" s="10" t="s">
        <v>354</v>
      </c>
      <c r="C878" t="s">
        <v>361</v>
      </c>
      <c r="D878" t="s">
        <v>1</v>
      </c>
      <c r="E878">
        <v>12</v>
      </c>
      <c r="F878" s="10">
        <v>546510</v>
      </c>
      <c r="G878" s="10">
        <f t="shared" si="17"/>
        <v>2.195751221386617</v>
      </c>
    </row>
    <row r="879" spans="1:7">
      <c r="A879" s="10" t="str">
        <f t="shared" si="16"/>
        <v>Lung - C33–C3445-64Female</v>
      </c>
      <c r="B879" s="10" t="s">
        <v>354</v>
      </c>
      <c r="C879" t="s">
        <v>362</v>
      </c>
      <c r="D879" t="s">
        <v>0</v>
      </c>
      <c r="E879">
        <v>318</v>
      </c>
      <c r="F879" s="10">
        <v>586580</v>
      </c>
      <c r="G879" s="10">
        <f t="shared" si="17"/>
        <v>54.212554127314256</v>
      </c>
    </row>
    <row r="880" spans="1:7">
      <c r="A880" s="10" t="str">
        <f t="shared" si="16"/>
        <v>Lung - C33–C3445-64Male</v>
      </c>
      <c r="B880" s="10" t="s">
        <v>354</v>
      </c>
      <c r="C880" t="s">
        <v>362</v>
      </c>
      <c r="D880" t="s">
        <v>1</v>
      </c>
      <c r="E880">
        <v>254</v>
      </c>
      <c r="F880" s="10">
        <v>551850</v>
      </c>
      <c r="G880" s="10">
        <f t="shared" si="17"/>
        <v>46.027000090604332</v>
      </c>
    </row>
    <row r="881" spans="1:7">
      <c r="A881" s="10" t="str">
        <f t="shared" si="16"/>
        <v>Lung - C33–C3465-74Female</v>
      </c>
      <c r="B881" s="10" t="s">
        <v>354</v>
      </c>
      <c r="C881" t="s">
        <v>363</v>
      </c>
      <c r="D881" t="s">
        <v>0</v>
      </c>
      <c r="E881">
        <v>344</v>
      </c>
      <c r="F881" s="10">
        <v>185190</v>
      </c>
      <c r="G881" s="10">
        <f t="shared" si="17"/>
        <v>185.75517036557048</v>
      </c>
    </row>
    <row r="882" spans="1:7">
      <c r="A882" s="10" t="str">
        <f t="shared" si="16"/>
        <v>Lung - C33–C3465-74Male</v>
      </c>
      <c r="B882" s="10" t="s">
        <v>354</v>
      </c>
      <c r="C882" t="s">
        <v>363</v>
      </c>
      <c r="D882" t="s">
        <v>1</v>
      </c>
      <c r="E882">
        <v>350</v>
      </c>
      <c r="F882" s="10">
        <v>174610</v>
      </c>
      <c r="G882" s="10">
        <f t="shared" si="17"/>
        <v>200.4467098104347</v>
      </c>
    </row>
    <row r="883" spans="1:7">
      <c r="A883" s="10" t="str">
        <f t="shared" si="16"/>
        <v>Lung - C33–C3475+Female</v>
      </c>
      <c r="B883" s="10" t="s">
        <v>354</v>
      </c>
      <c r="C883" t="s">
        <v>10</v>
      </c>
      <c r="D883" t="s">
        <v>0</v>
      </c>
      <c r="E883">
        <v>329</v>
      </c>
      <c r="F883" s="10">
        <v>152260</v>
      </c>
      <c r="G883" s="10">
        <f t="shared" si="17"/>
        <v>216.0777617233679</v>
      </c>
    </row>
    <row r="884" spans="1:7">
      <c r="A884" s="10" t="str">
        <f t="shared" si="16"/>
        <v>Lung - C33–C3475+Male</v>
      </c>
      <c r="B884" s="10" t="s">
        <v>354</v>
      </c>
      <c r="C884" t="s">
        <v>10</v>
      </c>
      <c r="D884" t="s">
        <v>1</v>
      </c>
      <c r="E884">
        <v>416</v>
      </c>
      <c r="F884" s="10">
        <v>113910</v>
      </c>
      <c r="G884" s="10">
        <f t="shared" si="17"/>
        <v>365.20059696251428</v>
      </c>
    </row>
    <row r="885" spans="1:7">
      <c r="A885" s="10" t="str">
        <f t="shared" si="16"/>
        <v>Thymus - C37&lt;25Female</v>
      </c>
      <c r="B885" s="10" t="s">
        <v>307</v>
      </c>
      <c r="C885" t="s">
        <v>360</v>
      </c>
      <c r="D885" t="s">
        <v>0</v>
      </c>
      <c r="E885">
        <v>0</v>
      </c>
      <c r="F885" s="10">
        <v>750910</v>
      </c>
      <c r="G885" s="10">
        <f t="shared" si="17"/>
        <v>0</v>
      </c>
    </row>
    <row r="886" spans="1:7">
      <c r="A886" s="10" t="str">
        <f t="shared" si="16"/>
        <v>Thymus - C37&lt;25Male</v>
      </c>
      <c r="B886" s="10" t="s">
        <v>307</v>
      </c>
      <c r="C886" t="s">
        <v>360</v>
      </c>
      <c r="D886" t="s">
        <v>1</v>
      </c>
      <c r="E886">
        <v>0</v>
      </c>
      <c r="F886" s="10">
        <v>785230</v>
      </c>
      <c r="G886" s="10">
        <f t="shared" si="17"/>
        <v>0</v>
      </c>
    </row>
    <row r="887" spans="1:7">
      <c r="A887" s="10" t="str">
        <f t="shared" si="16"/>
        <v>Thymus - C3725-44Female</v>
      </c>
      <c r="B887" s="10" t="s">
        <v>307</v>
      </c>
      <c r="C887" t="s">
        <v>361</v>
      </c>
      <c r="D887" t="s">
        <v>0</v>
      </c>
      <c r="E887">
        <v>0</v>
      </c>
      <c r="F887" s="10">
        <v>595010</v>
      </c>
      <c r="G887" s="10">
        <f t="shared" si="17"/>
        <v>0</v>
      </c>
    </row>
    <row r="888" spans="1:7">
      <c r="A888" s="10" t="str">
        <f t="shared" si="16"/>
        <v>Thymus - C3725-44Male</v>
      </c>
      <c r="B888" s="10" t="s">
        <v>307</v>
      </c>
      <c r="C888" t="s">
        <v>361</v>
      </c>
      <c r="D888" t="s">
        <v>1</v>
      </c>
      <c r="E888">
        <v>1</v>
      </c>
      <c r="F888" s="10">
        <v>546510</v>
      </c>
      <c r="G888" s="10">
        <f t="shared" si="17"/>
        <v>0.18297926844888474</v>
      </c>
    </row>
    <row r="889" spans="1:7">
      <c r="A889" s="10" t="str">
        <f t="shared" si="16"/>
        <v>Thymus - C3745-64Female</v>
      </c>
      <c r="B889" s="10" t="s">
        <v>307</v>
      </c>
      <c r="C889" t="s">
        <v>362</v>
      </c>
      <c r="D889" t="s">
        <v>0</v>
      </c>
      <c r="E889">
        <v>4</v>
      </c>
      <c r="F889" s="10">
        <v>586580</v>
      </c>
      <c r="G889" s="10">
        <f t="shared" si="17"/>
        <v>0.68191891984043096</v>
      </c>
    </row>
    <row r="890" spans="1:7">
      <c r="A890" s="10" t="str">
        <f t="shared" si="16"/>
        <v>Thymus - C3745-64Male</v>
      </c>
      <c r="B890" s="10" t="s">
        <v>307</v>
      </c>
      <c r="C890" t="s">
        <v>362</v>
      </c>
      <c r="D890" t="s">
        <v>1</v>
      </c>
      <c r="E890">
        <v>4</v>
      </c>
      <c r="F890" s="10">
        <v>551850</v>
      </c>
      <c r="G890" s="10">
        <f t="shared" si="17"/>
        <v>0.72483464709613121</v>
      </c>
    </row>
    <row r="891" spans="1:7">
      <c r="A891" s="10" t="str">
        <f t="shared" si="16"/>
        <v>Thymus - C3765-74Female</v>
      </c>
      <c r="B891" s="10" t="s">
        <v>307</v>
      </c>
      <c r="C891" t="s">
        <v>363</v>
      </c>
      <c r="D891" t="s">
        <v>0</v>
      </c>
      <c r="E891">
        <v>0</v>
      </c>
      <c r="F891" s="10">
        <v>185190</v>
      </c>
      <c r="G891" s="10">
        <f t="shared" si="17"/>
        <v>0</v>
      </c>
    </row>
    <row r="892" spans="1:7">
      <c r="A892" s="10" t="str">
        <f t="shared" si="16"/>
        <v>Thymus - C3765-74Male</v>
      </c>
      <c r="B892" s="10" t="s">
        <v>307</v>
      </c>
      <c r="C892" t="s">
        <v>363</v>
      </c>
      <c r="D892" t="s">
        <v>1</v>
      </c>
      <c r="E892">
        <v>2</v>
      </c>
      <c r="F892" s="10">
        <v>174610</v>
      </c>
      <c r="G892" s="10">
        <f t="shared" si="17"/>
        <v>1.145409770345341</v>
      </c>
    </row>
    <row r="893" spans="1:7">
      <c r="A893" s="10" t="str">
        <f t="shared" si="16"/>
        <v>Thymus - C3775+Female</v>
      </c>
      <c r="B893" s="10" t="s">
        <v>307</v>
      </c>
      <c r="C893" t="s">
        <v>10</v>
      </c>
      <c r="D893" t="s">
        <v>0</v>
      </c>
      <c r="E893">
        <v>0</v>
      </c>
      <c r="F893" s="10">
        <v>152260</v>
      </c>
      <c r="G893" s="10">
        <f t="shared" si="17"/>
        <v>0</v>
      </c>
    </row>
    <row r="894" spans="1:7">
      <c r="A894" s="10" t="str">
        <f t="shared" si="16"/>
        <v>Thymus - C3775+Male</v>
      </c>
      <c r="B894" s="10" t="s">
        <v>307</v>
      </c>
      <c r="C894" t="s">
        <v>10</v>
      </c>
      <c r="D894" t="s">
        <v>1</v>
      </c>
      <c r="E894">
        <v>4</v>
      </c>
      <c r="F894" s="10">
        <v>113910</v>
      </c>
      <c r="G894" s="10">
        <f t="shared" si="17"/>
        <v>3.511544201562637</v>
      </c>
    </row>
    <row r="895" spans="1:7">
      <c r="A895" s="10" t="str">
        <f t="shared" si="16"/>
        <v>Heart, mediastinum and pleura - C38&lt;25Female</v>
      </c>
      <c r="B895" s="10" t="s">
        <v>308</v>
      </c>
      <c r="C895" t="s">
        <v>360</v>
      </c>
      <c r="D895" t="s">
        <v>0</v>
      </c>
      <c r="E895">
        <v>2</v>
      </c>
      <c r="F895" s="10">
        <v>750910</v>
      </c>
      <c r="G895" s="10">
        <f t="shared" si="17"/>
        <v>0.26634350321609779</v>
      </c>
    </row>
    <row r="896" spans="1:7">
      <c r="A896" s="10" t="str">
        <f t="shared" si="16"/>
        <v>Heart, mediastinum and pleura - C38&lt;25Male</v>
      </c>
      <c r="B896" s="10" t="s">
        <v>308</v>
      </c>
      <c r="C896" t="s">
        <v>360</v>
      </c>
      <c r="D896" t="s">
        <v>1</v>
      </c>
      <c r="E896">
        <v>1</v>
      </c>
      <c r="F896" s="10">
        <v>785230</v>
      </c>
      <c r="G896" s="10">
        <f t="shared" si="17"/>
        <v>0.12735122193497447</v>
      </c>
    </row>
    <row r="897" spans="1:7">
      <c r="A897" s="10" t="str">
        <f t="shared" si="16"/>
        <v>Heart, mediastinum and pleura - C3825-44Female</v>
      </c>
      <c r="B897" s="10" t="s">
        <v>308</v>
      </c>
      <c r="C897" t="s">
        <v>361</v>
      </c>
      <c r="D897" t="s">
        <v>0</v>
      </c>
      <c r="E897">
        <v>0</v>
      </c>
      <c r="F897" s="10">
        <v>595010</v>
      </c>
      <c r="G897" s="10">
        <f t="shared" si="17"/>
        <v>0</v>
      </c>
    </row>
    <row r="898" spans="1:7">
      <c r="A898" s="10" t="str">
        <f t="shared" si="16"/>
        <v>Heart, mediastinum and pleura - C3825-44Male</v>
      </c>
      <c r="B898" s="10" t="s">
        <v>308</v>
      </c>
      <c r="C898" t="s">
        <v>361</v>
      </c>
      <c r="D898" t="s">
        <v>1</v>
      </c>
      <c r="E898">
        <v>3</v>
      </c>
      <c r="F898" s="10">
        <v>546510</v>
      </c>
      <c r="G898" s="10">
        <f t="shared" si="17"/>
        <v>0.54893780534665426</v>
      </c>
    </row>
    <row r="899" spans="1:7">
      <c r="A899" s="10" t="str">
        <f t="shared" si="16"/>
        <v>Heart, mediastinum and pleura - C3845-64Female</v>
      </c>
      <c r="B899" s="10" t="s">
        <v>308</v>
      </c>
      <c r="C899" t="s">
        <v>362</v>
      </c>
      <c r="D899" t="s">
        <v>0</v>
      </c>
      <c r="E899">
        <v>2</v>
      </c>
      <c r="F899" s="10">
        <v>586580</v>
      </c>
      <c r="G899" s="10">
        <f t="shared" si="17"/>
        <v>0.34095945992021548</v>
      </c>
    </row>
    <row r="900" spans="1:7">
      <c r="A900" s="10" t="str">
        <f t="shared" si="16"/>
        <v>Heart, mediastinum and pleura - C3845-64Male</v>
      </c>
      <c r="B900" s="10" t="s">
        <v>308</v>
      </c>
      <c r="C900" t="s">
        <v>362</v>
      </c>
      <c r="D900" t="s">
        <v>1</v>
      </c>
      <c r="E900">
        <v>0</v>
      </c>
      <c r="F900" s="10">
        <v>551850</v>
      </c>
      <c r="G900" s="10">
        <f t="shared" si="17"/>
        <v>0</v>
      </c>
    </row>
    <row r="901" spans="1:7">
      <c r="A901" s="10" t="str">
        <f t="shared" si="16"/>
        <v>Heart, mediastinum and pleura - C3865-74Female</v>
      </c>
      <c r="B901" s="10" t="s">
        <v>308</v>
      </c>
      <c r="C901" t="s">
        <v>363</v>
      </c>
      <c r="D901" t="s">
        <v>0</v>
      </c>
      <c r="E901">
        <v>1</v>
      </c>
      <c r="F901" s="10">
        <v>185190</v>
      </c>
      <c r="G901" s="10">
        <f t="shared" si="17"/>
        <v>0.53998596036503055</v>
      </c>
    </row>
    <row r="902" spans="1:7">
      <c r="A902" s="10" t="str">
        <f t="shared" ref="A902:A965" si="18">B902&amp;C902&amp;D902</f>
        <v>Heart, mediastinum and pleura - C3865-74Male</v>
      </c>
      <c r="B902" s="10" t="s">
        <v>308</v>
      </c>
      <c r="C902" t="s">
        <v>363</v>
      </c>
      <c r="D902" t="s">
        <v>1</v>
      </c>
      <c r="E902">
        <v>2</v>
      </c>
      <c r="F902" s="10">
        <v>174610</v>
      </c>
      <c r="G902" s="10">
        <f t="shared" ref="G902:G965" si="19">E902/F902*100000</f>
        <v>1.145409770345341</v>
      </c>
    </row>
    <row r="903" spans="1:7">
      <c r="A903" s="10" t="str">
        <f t="shared" si="18"/>
        <v>Heart, mediastinum and pleura - C3875+Female</v>
      </c>
      <c r="B903" s="10" t="s">
        <v>308</v>
      </c>
      <c r="C903" t="s">
        <v>10</v>
      </c>
      <c r="D903" t="s">
        <v>0</v>
      </c>
      <c r="E903">
        <v>1</v>
      </c>
      <c r="F903" s="10">
        <v>152260</v>
      </c>
      <c r="G903" s="10">
        <f t="shared" si="19"/>
        <v>0.65677131222908181</v>
      </c>
    </row>
    <row r="904" spans="1:7">
      <c r="A904" s="10" t="str">
        <f t="shared" si="18"/>
        <v>Heart, mediastinum and pleura - C3875+Male</v>
      </c>
      <c r="B904" s="10" t="s">
        <v>308</v>
      </c>
      <c r="C904" t="s">
        <v>10</v>
      </c>
      <c r="D904" t="s">
        <v>1</v>
      </c>
      <c r="E904">
        <v>1</v>
      </c>
      <c r="F904" s="10">
        <v>113910</v>
      </c>
      <c r="G904" s="10">
        <f t="shared" si="19"/>
        <v>0.87788605039065926</v>
      </c>
    </row>
    <row r="905" spans="1:7">
      <c r="A905" s="10" t="str">
        <f t="shared" si="18"/>
        <v>Other respiratory and intrathoracic organs - C39&lt;25Female</v>
      </c>
      <c r="B905" s="10" t="s">
        <v>309</v>
      </c>
      <c r="C905" t="s">
        <v>360</v>
      </c>
      <c r="D905" t="s">
        <v>0</v>
      </c>
      <c r="E905">
        <v>0</v>
      </c>
      <c r="F905" s="10">
        <v>750910</v>
      </c>
      <c r="G905" s="10">
        <f t="shared" si="19"/>
        <v>0</v>
      </c>
    </row>
    <row r="906" spans="1:7">
      <c r="A906" s="10" t="str">
        <f t="shared" si="18"/>
        <v>Other respiratory and intrathoracic organs - C39&lt;25Male</v>
      </c>
      <c r="B906" s="10" t="s">
        <v>309</v>
      </c>
      <c r="C906" t="s">
        <v>360</v>
      </c>
      <c r="D906" t="s">
        <v>1</v>
      </c>
      <c r="E906">
        <v>0</v>
      </c>
      <c r="F906" s="10">
        <v>785230</v>
      </c>
      <c r="G906" s="10">
        <f t="shared" si="19"/>
        <v>0</v>
      </c>
    </row>
    <row r="907" spans="1:7">
      <c r="A907" s="10" t="str">
        <f t="shared" si="18"/>
        <v>Other respiratory and intrathoracic organs - C3925-44Female</v>
      </c>
      <c r="B907" s="10" t="s">
        <v>309</v>
      </c>
      <c r="C907" t="s">
        <v>361</v>
      </c>
      <c r="D907" t="s">
        <v>0</v>
      </c>
      <c r="E907">
        <v>0</v>
      </c>
      <c r="F907" s="10">
        <v>595010</v>
      </c>
      <c r="G907" s="10">
        <f t="shared" si="19"/>
        <v>0</v>
      </c>
    </row>
    <row r="908" spans="1:7">
      <c r="A908" s="10" t="str">
        <f t="shared" si="18"/>
        <v>Other respiratory and intrathoracic organs - C3925-44Male</v>
      </c>
      <c r="B908" s="10" t="s">
        <v>309</v>
      </c>
      <c r="C908" t="s">
        <v>361</v>
      </c>
      <c r="D908" t="s">
        <v>1</v>
      </c>
      <c r="E908">
        <v>0</v>
      </c>
      <c r="F908" s="10">
        <v>546510</v>
      </c>
      <c r="G908" s="10">
        <f t="shared" si="19"/>
        <v>0</v>
      </c>
    </row>
    <row r="909" spans="1:7">
      <c r="A909" s="10" t="str">
        <f t="shared" si="18"/>
        <v>Other respiratory and intrathoracic organs - C3945-64Female</v>
      </c>
      <c r="B909" s="10" t="s">
        <v>309</v>
      </c>
      <c r="C909" t="s">
        <v>362</v>
      </c>
      <c r="D909" t="s">
        <v>0</v>
      </c>
      <c r="E909">
        <v>0</v>
      </c>
      <c r="F909" s="10">
        <v>586580</v>
      </c>
      <c r="G909" s="10">
        <f t="shared" si="19"/>
        <v>0</v>
      </c>
    </row>
    <row r="910" spans="1:7">
      <c r="A910" s="10" t="str">
        <f t="shared" si="18"/>
        <v>Other respiratory and intrathoracic organs - C3945-64Male</v>
      </c>
      <c r="B910" s="10" t="s">
        <v>309</v>
      </c>
      <c r="C910" t="s">
        <v>362</v>
      </c>
      <c r="D910" t="s">
        <v>1</v>
      </c>
      <c r="E910">
        <v>0</v>
      </c>
      <c r="F910" s="10">
        <v>551850</v>
      </c>
      <c r="G910" s="10">
        <f t="shared" si="19"/>
        <v>0</v>
      </c>
    </row>
    <row r="911" spans="1:7">
      <c r="A911" s="10" t="str">
        <f t="shared" si="18"/>
        <v>Other respiratory and intrathoracic organs - C3965-74Female</v>
      </c>
      <c r="B911" s="10" t="s">
        <v>309</v>
      </c>
      <c r="C911" t="s">
        <v>363</v>
      </c>
      <c r="D911" t="s">
        <v>0</v>
      </c>
      <c r="E911">
        <v>0</v>
      </c>
      <c r="F911" s="10">
        <v>185190</v>
      </c>
      <c r="G911" s="10">
        <f t="shared" si="19"/>
        <v>0</v>
      </c>
    </row>
    <row r="912" spans="1:7">
      <c r="A912" s="10" t="str">
        <f t="shared" si="18"/>
        <v>Other respiratory and intrathoracic organs - C3965-74Male</v>
      </c>
      <c r="B912" s="10" t="s">
        <v>309</v>
      </c>
      <c r="C912" t="s">
        <v>363</v>
      </c>
      <c r="D912" t="s">
        <v>1</v>
      </c>
      <c r="E912">
        <v>0</v>
      </c>
      <c r="F912" s="10">
        <v>174610</v>
      </c>
      <c r="G912" s="10">
        <f t="shared" si="19"/>
        <v>0</v>
      </c>
    </row>
    <row r="913" spans="1:7">
      <c r="A913" s="10" t="str">
        <f t="shared" si="18"/>
        <v>Other respiratory and intrathoracic organs - C3975+Female</v>
      </c>
      <c r="B913" s="10" t="s">
        <v>309</v>
      </c>
      <c r="C913" t="s">
        <v>10</v>
      </c>
      <c r="D913" t="s">
        <v>0</v>
      </c>
      <c r="E913">
        <v>0</v>
      </c>
      <c r="F913" s="10">
        <v>152260</v>
      </c>
      <c r="G913" s="10">
        <f t="shared" si="19"/>
        <v>0</v>
      </c>
    </row>
    <row r="914" spans="1:7">
      <c r="A914" s="10" t="str">
        <f t="shared" si="18"/>
        <v>Other respiratory and intrathoracic organs - C3975+Male</v>
      </c>
      <c r="B914" s="10" t="s">
        <v>309</v>
      </c>
      <c r="C914" t="s">
        <v>10</v>
      </c>
      <c r="D914" t="s">
        <v>1</v>
      </c>
      <c r="E914">
        <v>0</v>
      </c>
      <c r="F914" s="10">
        <v>113910</v>
      </c>
      <c r="G914" s="10">
        <f t="shared" si="19"/>
        <v>0</v>
      </c>
    </row>
    <row r="915" spans="1:7">
      <c r="A915" s="10" t="str">
        <f t="shared" si="18"/>
        <v>Bone and articular cartilage - C40–C41&lt;25Female</v>
      </c>
      <c r="B915" s="10" t="s">
        <v>310</v>
      </c>
      <c r="C915" t="s">
        <v>360</v>
      </c>
      <c r="D915" t="s">
        <v>0</v>
      </c>
      <c r="E915">
        <v>10</v>
      </c>
      <c r="F915" s="10">
        <v>750910</v>
      </c>
      <c r="G915" s="10">
        <f t="shared" si="19"/>
        <v>1.331717516080489</v>
      </c>
    </row>
    <row r="916" spans="1:7">
      <c r="A916" s="10" t="str">
        <f t="shared" si="18"/>
        <v>Bone and articular cartilage - C40–C41&lt;25Male</v>
      </c>
      <c r="B916" s="10" t="s">
        <v>310</v>
      </c>
      <c r="C916" t="s">
        <v>360</v>
      </c>
      <c r="D916" t="s">
        <v>1</v>
      </c>
      <c r="E916">
        <v>12</v>
      </c>
      <c r="F916" s="10">
        <v>785230</v>
      </c>
      <c r="G916" s="10">
        <f t="shared" si="19"/>
        <v>1.5282146632196936</v>
      </c>
    </row>
    <row r="917" spans="1:7">
      <c r="A917" s="10" t="str">
        <f t="shared" si="18"/>
        <v>Bone and articular cartilage - C40–C4125-44Female</v>
      </c>
      <c r="B917" s="10" t="s">
        <v>310</v>
      </c>
      <c r="C917" t="s">
        <v>361</v>
      </c>
      <c r="D917" t="s">
        <v>0</v>
      </c>
      <c r="E917">
        <v>3</v>
      </c>
      <c r="F917" s="10">
        <v>595010</v>
      </c>
      <c r="G917" s="10">
        <f t="shared" si="19"/>
        <v>0.50419320683685986</v>
      </c>
    </row>
    <row r="918" spans="1:7">
      <c r="A918" s="10" t="str">
        <f t="shared" si="18"/>
        <v>Bone and articular cartilage - C40–C4125-44Male</v>
      </c>
      <c r="B918" s="10" t="s">
        <v>310</v>
      </c>
      <c r="C918" t="s">
        <v>361</v>
      </c>
      <c r="D918" t="s">
        <v>1</v>
      </c>
      <c r="E918">
        <v>4</v>
      </c>
      <c r="F918" s="10">
        <v>546510</v>
      </c>
      <c r="G918" s="10">
        <f t="shared" si="19"/>
        <v>0.73191707379553894</v>
      </c>
    </row>
    <row r="919" spans="1:7">
      <c r="A919" s="10" t="str">
        <f t="shared" si="18"/>
        <v>Bone and articular cartilage - C40–C4145-64Female</v>
      </c>
      <c r="B919" s="10" t="s">
        <v>310</v>
      </c>
      <c r="C919" t="s">
        <v>362</v>
      </c>
      <c r="D919" t="s">
        <v>0</v>
      </c>
      <c r="E919">
        <v>3</v>
      </c>
      <c r="F919" s="10">
        <v>586580</v>
      </c>
      <c r="G919" s="10">
        <f t="shared" si="19"/>
        <v>0.51143918988032322</v>
      </c>
    </row>
    <row r="920" spans="1:7">
      <c r="A920" s="10" t="str">
        <f t="shared" si="18"/>
        <v>Bone and articular cartilage - C40–C4145-64Male</v>
      </c>
      <c r="B920" s="10" t="s">
        <v>310</v>
      </c>
      <c r="C920" t="s">
        <v>362</v>
      </c>
      <c r="D920" t="s">
        <v>1</v>
      </c>
      <c r="E920">
        <v>10</v>
      </c>
      <c r="F920" s="10">
        <v>551850</v>
      </c>
      <c r="G920" s="10">
        <f t="shared" si="19"/>
        <v>1.8120866177403281</v>
      </c>
    </row>
    <row r="921" spans="1:7">
      <c r="A921" s="10" t="str">
        <f t="shared" si="18"/>
        <v>Bone and articular cartilage - C40–C4165-74Female</v>
      </c>
      <c r="B921" s="10" t="s">
        <v>310</v>
      </c>
      <c r="C921" t="s">
        <v>363</v>
      </c>
      <c r="D921" t="s">
        <v>0</v>
      </c>
      <c r="E921">
        <v>2</v>
      </c>
      <c r="F921" s="10">
        <v>185190</v>
      </c>
      <c r="G921" s="10">
        <f t="shared" si="19"/>
        <v>1.0799719207300611</v>
      </c>
    </row>
    <row r="922" spans="1:7">
      <c r="A922" s="10" t="str">
        <f t="shared" si="18"/>
        <v>Bone and articular cartilage - C40–C4165-74Male</v>
      </c>
      <c r="B922" s="10" t="s">
        <v>310</v>
      </c>
      <c r="C922" t="s">
        <v>363</v>
      </c>
      <c r="D922" t="s">
        <v>1</v>
      </c>
      <c r="E922">
        <v>1</v>
      </c>
      <c r="F922" s="10">
        <v>174610</v>
      </c>
      <c r="G922" s="10">
        <f t="shared" si="19"/>
        <v>0.57270488517267049</v>
      </c>
    </row>
    <row r="923" spans="1:7">
      <c r="A923" s="10" t="str">
        <f t="shared" si="18"/>
        <v>Bone and articular cartilage - C40–C4175+Female</v>
      </c>
      <c r="B923" s="10" t="s">
        <v>310</v>
      </c>
      <c r="C923" t="s">
        <v>10</v>
      </c>
      <c r="D923" t="s">
        <v>0</v>
      </c>
      <c r="E923">
        <v>3</v>
      </c>
      <c r="F923" s="10">
        <v>152260</v>
      </c>
      <c r="G923" s="10">
        <f t="shared" si="19"/>
        <v>1.9703139366872455</v>
      </c>
    </row>
    <row r="924" spans="1:7">
      <c r="A924" s="10" t="str">
        <f t="shared" si="18"/>
        <v>Bone and articular cartilage - C40–C4175+Male</v>
      </c>
      <c r="B924" s="10" t="s">
        <v>310</v>
      </c>
      <c r="C924" t="s">
        <v>10</v>
      </c>
      <c r="D924" t="s">
        <v>1</v>
      </c>
      <c r="E924">
        <v>3</v>
      </c>
      <c r="F924" s="10">
        <v>113910</v>
      </c>
      <c r="G924" s="10">
        <f t="shared" si="19"/>
        <v>2.6336581511719781</v>
      </c>
    </row>
    <row r="925" spans="1:7">
      <c r="A925" s="10" t="str">
        <f t="shared" si="18"/>
        <v>Melanoma - C43&lt;25Female</v>
      </c>
      <c r="B925" s="10" t="s">
        <v>311</v>
      </c>
      <c r="C925" t="s">
        <v>360</v>
      </c>
      <c r="D925" t="s">
        <v>0</v>
      </c>
      <c r="E925">
        <v>13</v>
      </c>
      <c r="F925" s="10">
        <v>750910</v>
      </c>
      <c r="G925" s="10">
        <f t="shared" si="19"/>
        <v>1.7312327709046358</v>
      </c>
    </row>
    <row r="926" spans="1:7">
      <c r="A926" s="10" t="str">
        <f t="shared" si="18"/>
        <v>Melanoma - C43&lt;25Male</v>
      </c>
      <c r="B926" s="10" t="s">
        <v>311</v>
      </c>
      <c r="C926" t="s">
        <v>360</v>
      </c>
      <c r="D926" t="s">
        <v>1</v>
      </c>
      <c r="E926">
        <v>8</v>
      </c>
      <c r="F926" s="10">
        <v>785230</v>
      </c>
      <c r="G926" s="10">
        <f t="shared" si="19"/>
        <v>1.0188097754797958</v>
      </c>
    </row>
    <row r="927" spans="1:7">
      <c r="A927" s="10" t="str">
        <f t="shared" si="18"/>
        <v>Melanoma - C4325-44Female</v>
      </c>
      <c r="B927" s="10" t="s">
        <v>311</v>
      </c>
      <c r="C927" t="s">
        <v>361</v>
      </c>
      <c r="D927" t="s">
        <v>0</v>
      </c>
      <c r="E927">
        <v>199</v>
      </c>
      <c r="F927" s="10">
        <v>595010</v>
      </c>
      <c r="G927" s="10">
        <f t="shared" si="19"/>
        <v>33.444816053511701</v>
      </c>
    </row>
    <row r="928" spans="1:7">
      <c r="A928" s="10" t="str">
        <f t="shared" si="18"/>
        <v>Melanoma - C4325-44Male</v>
      </c>
      <c r="B928" s="10" t="s">
        <v>311</v>
      </c>
      <c r="C928" t="s">
        <v>361</v>
      </c>
      <c r="D928" t="s">
        <v>1</v>
      </c>
      <c r="E928">
        <v>84</v>
      </c>
      <c r="F928" s="10">
        <v>546510</v>
      </c>
      <c r="G928" s="10">
        <f t="shared" si="19"/>
        <v>15.370258549706319</v>
      </c>
    </row>
    <row r="929" spans="1:7">
      <c r="A929" s="10" t="str">
        <f t="shared" si="18"/>
        <v>Melanoma - C4345-64Female</v>
      </c>
      <c r="B929" s="10" t="s">
        <v>311</v>
      </c>
      <c r="C929" t="s">
        <v>362</v>
      </c>
      <c r="D929" t="s">
        <v>0</v>
      </c>
      <c r="E929">
        <v>430</v>
      </c>
      <c r="F929" s="10">
        <v>586580</v>
      </c>
      <c r="G929" s="10">
        <f t="shared" si="19"/>
        <v>73.30628388284633</v>
      </c>
    </row>
    <row r="930" spans="1:7">
      <c r="A930" s="10" t="str">
        <f t="shared" si="18"/>
        <v>Melanoma - C4345-64Male</v>
      </c>
      <c r="B930" s="10" t="s">
        <v>311</v>
      </c>
      <c r="C930" t="s">
        <v>362</v>
      </c>
      <c r="D930" t="s">
        <v>1</v>
      </c>
      <c r="E930">
        <v>447</v>
      </c>
      <c r="F930" s="10">
        <v>551850</v>
      </c>
      <c r="G930" s="10">
        <f t="shared" si="19"/>
        <v>81.000271812992665</v>
      </c>
    </row>
    <row r="931" spans="1:7">
      <c r="A931" s="10" t="str">
        <f t="shared" si="18"/>
        <v>Melanoma - C4365-74Female</v>
      </c>
      <c r="B931" s="10" t="s">
        <v>311</v>
      </c>
      <c r="C931" t="s">
        <v>363</v>
      </c>
      <c r="D931" t="s">
        <v>0</v>
      </c>
      <c r="E931">
        <v>226</v>
      </c>
      <c r="F931" s="10">
        <v>185190</v>
      </c>
      <c r="G931" s="10">
        <f t="shared" si="19"/>
        <v>122.0368270424969</v>
      </c>
    </row>
    <row r="932" spans="1:7">
      <c r="A932" s="10" t="str">
        <f t="shared" si="18"/>
        <v>Melanoma - C4365-74Male</v>
      </c>
      <c r="B932" s="10" t="s">
        <v>311</v>
      </c>
      <c r="C932" t="s">
        <v>363</v>
      </c>
      <c r="D932" t="s">
        <v>1</v>
      </c>
      <c r="E932">
        <v>331</v>
      </c>
      <c r="F932" s="10">
        <v>174610</v>
      </c>
      <c r="G932" s="10">
        <f t="shared" si="19"/>
        <v>189.56531699215395</v>
      </c>
    </row>
    <row r="933" spans="1:7">
      <c r="A933" s="10" t="str">
        <f t="shared" si="18"/>
        <v>Melanoma - C4375+Female</v>
      </c>
      <c r="B933" s="10" t="s">
        <v>311</v>
      </c>
      <c r="C933" t="s">
        <v>10</v>
      </c>
      <c r="D933" t="s">
        <v>0</v>
      </c>
      <c r="E933">
        <v>272</v>
      </c>
      <c r="F933" s="10">
        <v>152260</v>
      </c>
      <c r="G933" s="10">
        <f t="shared" si="19"/>
        <v>178.64179692631026</v>
      </c>
    </row>
    <row r="934" spans="1:7">
      <c r="A934" s="10" t="str">
        <f t="shared" si="18"/>
        <v>Melanoma - C4375+Male</v>
      </c>
      <c r="B934" s="10" t="s">
        <v>311</v>
      </c>
      <c r="C934" t="s">
        <v>10</v>
      </c>
      <c r="D934" t="s">
        <v>1</v>
      </c>
      <c r="E934">
        <v>356</v>
      </c>
      <c r="F934" s="10">
        <v>113910</v>
      </c>
      <c r="G934" s="10">
        <f t="shared" si="19"/>
        <v>312.52743393907474</v>
      </c>
    </row>
    <row r="935" spans="1:7">
      <c r="A935" s="10" t="str">
        <f t="shared" si="18"/>
        <v>Non-melanoma - C44&lt;25Female</v>
      </c>
      <c r="B935" s="10" t="s">
        <v>355</v>
      </c>
      <c r="C935" t="s">
        <v>360</v>
      </c>
      <c r="D935" t="s">
        <v>0</v>
      </c>
      <c r="E935">
        <v>0</v>
      </c>
      <c r="F935" s="10">
        <v>750910</v>
      </c>
      <c r="G935" s="10">
        <f t="shared" si="19"/>
        <v>0</v>
      </c>
    </row>
    <row r="936" spans="1:7">
      <c r="A936" s="10" t="str">
        <f t="shared" si="18"/>
        <v>Non-melanoma - C44&lt;25Male</v>
      </c>
      <c r="B936" s="10" t="s">
        <v>355</v>
      </c>
      <c r="C936" t="s">
        <v>360</v>
      </c>
      <c r="D936" t="s">
        <v>1</v>
      </c>
      <c r="E936">
        <v>1</v>
      </c>
      <c r="F936" s="10">
        <v>785230</v>
      </c>
      <c r="G936" s="10">
        <f t="shared" si="19"/>
        <v>0.12735122193497447</v>
      </c>
    </row>
    <row r="937" spans="1:7">
      <c r="A937" s="10" t="str">
        <f t="shared" si="18"/>
        <v>Non-melanoma - C4425-44Female</v>
      </c>
      <c r="B937" s="10" t="s">
        <v>355</v>
      </c>
      <c r="C937" t="s">
        <v>361</v>
      </c>
      <c r="D937" t="s">
        <v>0</v>
      </c>
      <c r="E937">
        <v>9</v>
      </c>
      <c r="F937" s="10">
        <v>595010</v>
      </c>
      <c r="G937" s="10">
        <f t="shared" si="19"/>
        <v>1.5125796205105797</v>
      </c>
    </row>
    <row r="938" spans="1:7">
      <c r="A938" s="10" t="str">
        <f t="shared" si="18"/>
        <v>Non-melanoma - C4425-44Male</v>
      </c>
      <c r="B938" s="10" t="s">
        <v>355</v>
      </c>
      <c r="C938" t="s">
        <v>361</v>
      </c>
      <c r="D938" t="s">
        <v>1</v>
      </c>
      <c r="E938">
        <v>1</v>
      </c>
      <c r="F938" s="10">
        <v>546510</v>
      </c>
      <c r="G938" s="10">
        <f t="shared" si="19"/>
        <v>0.18297926844888474</v>
      </c>
    </row>
    <row r="939" spans="1:7">
      <c r="A939" s="10" t="str">
        <f t="shared" si="18"/>
        <v>Non-melanoma - C4445-64Female</v>
      </c>
      <c r="B939" s="10" t="s">
        <v>355</v>
      </c>
      <c r="C939" t="s">
        <v>362</v>
      </c>
      <c r="D939" t="s">
        <v>0</v>
      </c>
      <c r="E939">
        <v>5</v>
      </c>
      <c r="F939" s="10">
        <v>586580</v>
      </c>
      <c r="G939" s="10">
        <f t="shared" si="19"/>
        <v>0.85239864980053881</v>
      </c>
    </row>
    <row r="940" spans="1:7">
      <c r="A940" s="10" t="str">
        <f t="shared" si="18"/>
        <v>Non-melanoma - C4445-64Male</v>
      </c>
      <c r="B940" s="10" t="s">
        <v>355</v>
      </c>
      <c r="C940" t="s">
        <v>362</v>
      </c>
      <c r="D940" t="s">
        <v>1</v>
      </c>
      <c r="E940">
        <v>16</v>
      </c>
      <c r="F940" s="10">
        <v>551850</v>
      </c>
      <c r="G940" s="10">
        <f t="shared" si="19"/>
        <v>2.8993385883845249</v>
      </c>
    </row>
    <row r="941" spans="1:7">
      <c r="A941" s="10" t="str">
        <f t="shared" si="18"/>
        <v>Non-melanoma - C4465-74Female</v>
      </c>
      <c r="B941" s="10" t="s">
        <v>355</v>
      </c>
      <c r="C941" t="s">
        <v>363</v>
      </c>
      <c r="D941" t="s">
        <v>0</v>
      </c>
      <c r="E941">
        <v>9</v>
      </c>
      <c r="F941" s="10">
        <v>185190</v>
      </c>
      <c r="G941" s="10">
        <f t="shared" si="19"/>
        <v>4.8598736432852743</v>
      </c>
    </row>
    <row r="942" spans="1:7">
      <c r="A942" s="10" t="str">
        <f t="shared" si="18"/>
        <v>Non-melanoma - C4465-74Male</v>
      </c>
      <c r="B942" s="10" t="s">
        <v>355</v>
      </c>
      <c r="C942" t="s">
        <v>363</v>
      </c>
      <c r="D942" t="s">
        <v>1</v>
      </c>
      <c r="E942">
        <v>20</v>
      </c>
      <c r="F942" s="10">
        <v>174610</v>
      </c>
      <c r="G942" s="10">
        <f t="shared" si="19"/>
        <v>11.45409770345341</v>
      </c>
    </row>
    <row r="943" spans="1:7">
      <c r="A943" s="10" t="str">
        <f t="shared" si="18"/>
        <v>Non-melanoma - C4475+Female</v>
      </c>
      <c r="B943" s="10" t="s">
        <v>355</v>
      </c>
      <c r="C943" t="s">
        <v>10</v>
      </c>
      <c r="D943" t="s">
        <v>0</v>
      </c>
      <c r="E943">
        <v>35</v>
      </c>
      <c r="F943" s="10">
        <v>152260</v>
      </c>
      <c r="G943" s="10">
        <f t="shared" si="19"/>
        <v>22.986995928017866</v>
      </c>
    </row>
    <row r="944" spans="1:7">
      <c r="A944" s="10" t="str">
        <f t="shared" si="18"/>
        <v>Non-melanoma - C4475+Male</v>
      </c>
      <c r="B944" s="10" t="s">
        <v>355</v>
      </c>
      <c r="C944" t="s">
        <v>10</v>
      </c>
      <c r="D944" t="s">
        <v>1</v>
      </c>
      <c r="E944">
        <v>68</v>
      </c>
      <c r="F944" s="10">
        <v>113910</v>
      </c>
      <c r="G944" s="10">
        <f t="shared" si="19"/>
        <v>59.696251426564835</v>
      </c>
    </row>
    <row r="945" spans="1:7">
      <c r="A945" s="10" t="str">
        <f t="shared" si="18"/>
        <v>Mesothelioma - C45&lt;25Female</v>
      </c>
      <c r="B945" s="10" t="s">
        <v>312</v>
      </c>
      <c r="C945" t="s">
        <v>360</v>
      </c>
      <c r="D945" t="s">
        <v>0</v>
      </c>
      <c r="E945">
        <v>0</v>
      </c>
      <c r="F945" s="10">
        <v>750910</v>
      </c>
      <c r="G945" s="10">
        <f t="shared" si="19"/>
        <v>0</v>
      </c>
    </row>
    <row r="946" spans="1:7">
      <c r="A946" s="10" t="str">
        <f t="shared" si="18"/>
        <v>Mesothelioma - C45&lt;25Male</v>
      </c>
      <c r="B946" s="10" t="s">
        <v>312</v>
      </c>
      <c r="C946" t="s">
        <v>360</v>
      </c>
      <c r="D946" t="s">
        <v>1</v>
      </c>
      <c r="E946">
        <v>0</v>
      </c>
      <c r="F946" s="10">
        <v>785230</v>
      </c>
      <c r="G946" s="10">
        <f t="shared" si="19"/>
        <v>0</v>
      </c>
    </row>
    <row r="947" spans="1:7">
      <c r="A947" s="10" t="str">
        <f t="shared" si="18"/>
        <v>Mesothelioma - C4525-44Female</v>
      </c>
      <c r="B947" s="10" t="s">
        <v>312</v>
      </c>
      <c r="C947" t="s">
        <v>361</v>
      </c>
      <c r="D947" t="s">
        <v>0</v>
      </c>
      <c r="E947">
        <v>0</v>
      </c>
      <c r="F947" s="10">
        <v>595010</v>
      </c>
      <c r="G947" s="10">
        <f t="shared" si="19"/>
        <v>0</v>
      </c>
    </row>
    <row r="948" spans="1:7">
      <c r="A948" s="10" t="str">
        <f t="shared" si="18"/>
        <v>Mesothelioma - C4525-44Male</v>
      </c>
      <c r="B948" s="10" t="s">
        <v>312</v>
      </c>
      <c r="C948" t="s">
        <v>361</v>
      </c>
      <c r="D948" t="s">
        <v>1</v>
      </c>
      <c r="E948">
        <v>1</v>
      </c>
      <c r="F948" s="10">
        <v>546510</v>
      </c>
      <c r="G948" s="10">
        <f t="shared" si="19"/>
        <v>0.18297926844888474</v>
      </c>
    </row>
    <row r="949" spans="1:7">
      <c r="A949" s="10" t="str">
        <f t="shared" si="18"/>
        <v>Mesothelioma - C4545-64Female</v>
      </c>
      <c r="B949" s="10" t="s">
        <v>312</v>
      </c>
      <c r="C949" t="s">
        <v>362</v>
      </c>
      <c r="D949" t="s">
        <v>0</v>
      </c>
      <c r="E949">
        <v>9</v>
      </c>
      <c r="F949" s="10">
        <v>586580</v>
      </c>
      <c r="G949" s="10">
        <f t="shared" si="19"/>
        <v>1.5343175696409697</v>
      </c>
    </row>
    <row r="950" spans="1:7">
      <c r="A950" s="10" t="str">
        <f t="shared" si="18"/>
        <v>Mesothelioma - C4545-64Male</v>
      </c>
      <c r="B950" s="10" t="s">
        <v>312</v>
      </c>
      <c r="C950" t="s">
        <v>362</v>
      </c>
      <c r="D950" t="s">
        <v>1</v>
      </c>
      <c r="E950">
        <v>15</v>
      </c>
      <c r="F950" s="10">
        <v>551850</v>
      </c>
      <c r="G950" s="10">
        <f t="shared" si="19"/>
        <v>2.7181299266104917</v>
      </c>
    </row>
    <row r="951" spans="1:7">
      <c r="A951" s="10" t="str">
        <f t="shared" si="18"/>
        <v>Mesothelioma - C4565-74Female</v>
      </c>
      <c r="B951" s="10" t="s">
        <v>312</v>
      </c>
      <c r="C951" t="s">
        <v>363</v>
      </c>
      <c r="D951" t="s">
        <v>0</v>
      </c>
      <c r="E951">
        <v>9</v>
      </c>
      <c r="F951" s="10">
        <v>185190</v>
      </c>
      <c r="G951" s="10">
        <f t="shared" si="19"/>
        <v>4.8598736432852743</v>
      </c>
    </row>
    <row r="952" spans="1:7">
      <c r="A952" s="10" t="str">
        <f t="shared" si="18"/>
        <v>Mesothelioma - C4565-74Male</v>
      </c>
      <c r="B952" s="10" t="s">
        <v>312</v>
      </c>
      <c r="C952" t="s">
        <v>363</v>
      </c>
      <c r="D952" t="s">
        <v>1</v>
      </c>
      <c r="E952">
        <v>25</v>
      </c>
      <c r="F952" s="10">
        <v>174610</v>
      </c>
      <c r="G952" s="10">
        <f t="shared" si="19"/>
        <v>14.317622129316764</v>
      </c>
    </row>
    <row r="953" spans="1:7">
      <c r="A953" s="10" t="str">
        <f t="shared" si="18"/>
        <v>Mesothelioma - C4575+Female</v>
      </c>
      <c r="B953" s="10" t="s">
        <v>312</v>
      </c>
      <c r="C953" t="s">
        <v>10</v>
      </c>
      <c r="D953" t="s">
        <v>0</v>
      </c>
      <c r="E953">
        <v>8</v>
      </c>
      <c r="F953" s="10">
        <v>152260</v>
      </c>
      <c r="G953" s="10">
        <f t="shared" si="19"/>
        <v>5.2541704978326544</v>
      </c>
    </row>
    <row r="954" spans="1:7">
      <c r="A954" s="10" t="str">
        <f t="shared" si="18"/>
        <v>Mesothelioma - C4575+Male</v>
      </c>
      <c r="B954" s="10" t="s">
        <v>312</v>
      </c>
      <c r="C954" t="s">
        <v>10</v>
      </c>
      <c r="D954" t="s">
        <v>1</v>
      </c>
      <c r="E954">
        <v>41</v>
      </c>
      <c r="F954" s="10">
        <v>113910</v>
      </c>
      <c r="G954" s="10">
        <f t="shared" si="19"/>
        <v>35.993328066017028</v>
      </c>
    </row>
    <row r="955" spans="1:7">
      <c r="A955" s="10" t="str">
        <f t="shared" si="18"/>
        <v>Kaposi sarcoma - C46&lt;25Female</v>
      </c>
      <c r="B955" s="10" t="s">
        <v>313</v>
      </c>
      <c r="C955" t="s">
        <v>360</v>
      </c>
      <c r="D955" t="s">
        <v>0</v>
      </c>
      <c r="E955">
        <v>0</v>
      </c>
      <c r="F955" s="10">
        <v>750910</v>
      </c>
      <c r="G955" s="10">
        <f t="shared" si="19"/>
        <v>0</v>
      </c>
    </row>
    <row r="956" spans="1:7">
      <c r="A956" s="10" t="str">
        <f t="shared" si="18"/>
        <v>Kaposi sarcoma - C46&lt;25Male</v>
      </c>
      <c r="B956" s="10" t="s">
        <v>313</v>
      </c>
      <c r="C956" t="s">
        <v>360</v>
      </c>
      <c r="D956" t="s">
        <v>1</v>
      </c>
      <c r="E956">
        <v>0</v>
      </c>
      <c r="F956" s="10">
        <v>785230</v>
      </c>
      <c r="G956" s="10">
        <f t="shared" si="19"/>
        <v>0</v>
      </c>
    </row>
    <row r="957" spans="1:7">
      <c r="A957" s="10" t="str">
        <f t="shared" si="18"/>
        <v>Kaposi sarcoma - C4625-44Female</v>
      </c>
      <c r="B957" s="10" t="s">
        <v>313</v>
      </c>
      <c r="C957" t="s">
        <v>361</v>
      </c>
      <c r="D957" t="s">
        <v>0</v>
      </c>
      <c r="E957">
        <v>0</v>
      </c>
      <c r="F957" s="10">
        <v>595010</v>
      </c>
      <c r="G957" s="10">
        <f t="shared" si="19"/>
        <v>0</v>
      </c>
    </row>
    <row r="958" spans="1:7">
      <c r="A958" s="10" t="str">
        <f t="shared" si="18"/>
        <v>Kaposi sarcoma - C4625-44Male</v>
      </c>
      <c r="B958" s="10" t="s">
        <v>313</v>
      </c>
      <c r="C958" t="s">
        <v>361</v>
      </c>
      <c r="D958" t="s">
        <v>1</v>
      </c>
      <c r="E958">
        <v>2</v>
      </c>
      <c r="F958" s="10">
        <v>546510</v>
      </c>
      <c r="G958" s="10">
        <f t="shared" si="19"/>
        <v>0.36595853689776947</v>
      </c>
    </row>
    <row r="959" spans="1:7">
      <c r="A959" s="10" t="str">
        <f t="shared" si="18"/>
        <v>Kaposi sarcoma - C4645-64Female</v>
      </c>
      <c r="B959" s="10" t="s">
        <v>313</v>
      </c>
      <c r="C959" t="s">
        <v>362</v>
      </c>
      <c r="D959" t="s">
        <v>0</v>
      </c>
      <c r="E959">
        <v>0</v>
      </c>
      <c r="F959" s="10">
        <v>586580</v>
      </c>
      <c r="G959" s="10">
        <f t="shared" si="19"/>
        <v>0</v>
      </c>
    </row>
    <row r="960" spans="1:7">
      <c r="A960" s="10" t="str">
        <f t="shared" si="18"/>
        <v>Kaposi sarcoma - C4645-64Male</v>
      </c>
      <c r="B960" s="10" t="s">
        <v>313</v>
      </c>
      <c r="C960" t="s">
        <v>362</v>
      </c>
      <c r="D960" t="s">
        <v>1</v>
      </c>
      <c r="E960">
        <v>3</v>
      </c>
      <c r="F960" s="10">
        <v>551850</v>
      </c>
      <c r="G960" s="10">
        <f t="shared" si="19"/>
        <v>0.54362598532209838</v>
      </c>
    </row>
    <row r="961" spans="1:7">
      <c r="A961" s="10" t="str">
        <f t="shared" si="18"/>
        <v>Kaposi sarcoma - C4665-74Female</v>
      </c>
      <c r="B961" s="10" t="s">
        <v>313</v>
      </c>
      <c r="C961" t="s">
        <v>363</v>
      </c>
      <c r="D961" t="s">
        <v>0</v>
      </c>
      <c r="E961">
        <v>0</v>
      </c>
      <c r="F961" s="10">
        <v>185190</v>
      </c>
      <c r="G961" s="10">
        <f t="shared" si="19"/>
        <v>0</v>
      </c>
    </row>
    <row r="962" spans="1:7">
      <c r="A962" s="10" t="str">
        <f t="shared" si="18"/>
        <v>Kaposi sarcoma - C4665-74Male</v>
      </c>
      <c r="B962" s="10" t="s">
        <v>313</v>
      </c>
      <c r="C962" t="s">
        <v>363</v>
      </c>
      <c r="D962" t="s">
        <v>1</v>
      </c>
      <c r="E962">
        <v>1</v>
      </c>
      <c r="F962" s="10">
        <v>174610</v>
      </c>
      <c r="G962" s="10">
        <f t="shared" si="19"/>
        <v>0.57270488517267049</v>
      </c>
    </row>
    <row r="963" spans="1:7">
      <c r="A963" s="10" t="str">
        <f t="shared" si="18"/>
        <v>Kaposi sarcoma - C4675+Female</v>
      </c>
      <c r="B963" s="10" t="s">
        <v>313</v>
      </c>
      <c r="C963" t="s">
        <v>10</v>
      </c>
      <c r="D963" t="s">
        <v>0</v>
      </c>
      <c r="E963">
        <v>0</v>
      </c>
      <c r="F963" s="10">
        <v>152260</v>
      </c>
      <c r="G963" s="10">
        <f t="shared" si="19"/>
        <v>0</v>
      </c>
    </row>
    <row r="964" spans="1:7">
      <c r="A964" s="10" t="str">
        <f t="shared" si="18"/>
        <v>Kaposi sarcoma - C4675+Male</v>
      </c>
      <c r="B964" s="10" t="s">
        <v>313</v>
      </c>
      <c r="C964" t="s">
        <v>10</v>
      </c>
      <c r="D964" t="s">
        <v>1</v>
      </c>
      <c r="E964">
        <v>0</v>
      </c>
      <c r="F964" s="10">
        <v>113910</v>
      </c>
      <c r="G964" s="10">
        <f t="shared" si="19"/>
        <v>0</v>
      </c>
    </row>
    <row r="965" spans="1:7">
      <c r="A965" s="10" t="str">
        <f t="shared" si="18"/>
        <v>Peripheral nerves and autonomic nervous system - C47&lt;25Female</v>
      </c>
      <c r="B965" s="10" t="s">
        <v>314</v>
      </c>
      <c r="C965" t="s">
        <v>360</v>
      </c>
      <c r="D965" t="s">
        <v>0</v>
      </c>
      <c r="E965">
        <v>3</v>
      </c>
      <c r="F965" s="10">
        <v>750910</v>
      </c>
      <c r="G965" s="10">
        <f t="shared" si="19"/>
        <v>0.39951525482414668</v>
      </c>
    </row>
    <row r="966" spans="1:7">
      <c r="A966" s="10" t="str">
        <f t="shared" ref="A966:A1029" si="20">B966&amp;C966&amp;D966</f>
        <v>Peripheral nerves and autonomic nervous system - C47&lt;25Male</v>
      </c>
      <c r="B966" s="10" t="s">
        <v>314</v>
      </c>
      <c r="C966" t="s">
        <v>360</v>
      </c>
      <c r="D966" t="s">
        <v>1</v>
      </c>
      <c r="E966">
        <v>2</v>
      </c>
      <c r="F966" s="10">
        <v>785230</v>
      </c>
      <c r="G966" s="10">
        <f t="shared" ref="G966:G1029" si="21">E966/F966*100000</f>
        <v>0.25470244386994895</v>
      </c>
    </row>
    <row r="967" spans="1:7">
      <c r="A967" s="10" t="str">
        <f t="shared" si="20"/>
        <v>Peripheral nerves and autonomic nervous system - C4725-44Female</v>
      </c>
      <c r="B967" s="10" t="s">
        <v>314</v>
      </c>
      <c r="C967" t="s">
        <v>361</v>
      </c>
      <c r="D967" t="s">
        <v>0</v>
      </c>
      <c r="E967">
        <v>1</v>
      </c>
      <c r="F967" s="10">
        <v>595010</v>
      </c>
      <c r="G967" s="10">
        <f t="shared" si="21"/>
        <v>0.16806440227895331</v>
      </c>
    </row>
    <row r="968" spans="1:7">
      <c r="A968" s="10" t="str">
        <f t="shared" si="20"/>
        <v>Peripheral nerves and autonomic nervous system - C4725-44Male</v>
      </c>
      <c r="B968" s="10" t="s">
        <v>314</v>
      </c>
      <c r="C968" t="s">
        <v>361</v>
      </c>
      <c r="D968" t="s">
        <v>1</v>
      </c>
      <c r="E968">
        <v>0</v>
      </c>
      <c r="F968" s="10">
        <v>546510</v>
      </c>
      <c r="G968" s="10">
        <f t="shared" si="21"/>
        <v>0</v>
      </c>
    </row>
    <row r="969" spans="1:7">
      <c r="A969" s="10" t="str">
        <f t="shared" si="20"/>
        <v>Peripheral nerves and autonomic nervous system - C4745-64Female</v>
      </c>
      <c r="B969" s="10" t="s">
        <v>314</v>
      </c>
      <c r="C969" t="s">
        <v>362</v>
      </c>
      <c r="D969" t="s">
        <v>0</v>
      </c>
      <c r="E969">
        <v>0</v>
      </c>
      <c r="F969" s="10">
        <v>586580</v>
      </c>
      <c r="G969" s="10">
        <f t="shared" si="21"/>
        <v>0</v>
      </c>
    </row>
    <row r="970" spans="1:7">
      <c r="A970" s="10" t="str">
        <f t="shared" si="20"/>
        <v>Peripheral nerves and autonomic nervous system - C4745-64Male</v>
      </c>
      <c r="B970" s="10" t="s">
        <v>314</v>
      </c>
      <c r="C970" t="s">
        <v>362</v>
      </c>
      <c r="D970" t="s">
        <v>1</v>
      </c>
      <c r="E970">
        <v>1</v>
      </c>
      <c r="F970" s="10">
        <v>551850</v>
      </c>
      <c r="G970" s="10">
        <f t="shared" si="21"/>
        <v>0.1812086617740328</v>
      </c>
    </row>
    <row r="971" spans="1:7">
      <c r="A971" s="10" t="str">
        <f t="shared" si="20"/>
        <v>Peripheral nerves and autonomic nervous system - C4765-74Female</v>
      </c>
      <c r="B971" s="10" t="s">
        <v>314</v>
      </c>
      <c r="C971" t="s">
        <v>363</v>
      </c>
      <c r="D971" t="s">
        <v>0</v>
      </c>
      <c r="E971">
        <v>1</v>
      </c>
      <c r="F971" s="10">
        <v>185190</v>
      </c>
      <c r="G971" s="10">
        <f t="shared" si="21"/>
        <v>0.53998596036503055</v>
      </c>
    </row>
    <row r="972" spans="1:7">
      <c r="A972" s="10" t="str">
        <f t="shared" si="20"/>
        <v>Peripheral nerves and autonomic nervous system - C4765-74Male</v>
      </c>
      <c r="B972" s="10" t="s">
        <v>314</v>
      </c>
      <c r="C972" t="s">
        <v>363</v>
      </c>
      <c r="D972" t="s">
        <v>1</v>
      </c>
      <c r="E972">
        <v>1</v>
      </c>
      <c r="F972" s="10">
        <v>174610</v>
      </c>
      <c r="G972" s="10">
        <f t="shared" si="21"/>
        <v>0.57270488517267049</v>
      </c>
    </row>
    <row r="973" spans="1:7">
      <c r="A973" s="10" t="str">
        <f t="shared" si="20"/>
        <v>Peripheral nerves and autonomic nervous system - C4775+Female</v>
      </c>
      <c r="B973" s="10" t="s">
        <v>314</v>
      </c>
      <c r="C973" t="s">
        <v>10</v>
      </c>
      <c r="D973" t="s">
        <v>0</v>
      </c>
      <c r="E973">
        <v>0</v>
      </c>
      <c r="F973" s="10">
        <v>152260</v>
      </c>
      <c r="G973" s="10">
        <f t="shared" si="21"/>
        <v>0</v>
      </c>
    </row>
    <row r="974" spans="1:7">
      <c r="A974" s="10" t="str">
        <f t="shared" si="20"/>
        <v>Peripheral nerves and autonomic nervous system - C4775+Male</v>
      </c>
      <c r="B974" s="10" t="s">
        <v>314</v>
      </c>
      <c r="C974" t="s">
        <v>10</v>
      </c>
      <c r="D974" t="s">
        <v>1</v>
      </c>
      <c r="E974">
        <v>0</v>
      </c>
      <c r="F974" s="10">
        <v>113910</v>
      </c>
      <c r="G974" s="10">
        <f t="shared" si="21"/>
        <v>0</v>
      </c>
    </row>
    <row r="975" spans="1:7">
      <c r="A975" s="10" t="str">
        <f t="shared" si="20"/>
        <v>Peritoneum - C48&lt;25Female</v>
      </c>
      <c r="B975" s="10" t="s">
        <v>315</v>
      </c>
      <c r="C975" t="s">
        <v>360</v>
      </c>
      <c r="D975" t="s">
        <v>0</v>
      </c>
      <c r="E975">
        <v>0</v>
      </c>
      <c r="F975" s="10">
        <v>750910</v>
      </c>
      <c r="G975" s="10">
        <f t="shared" si="21"/>
        <v>0</v>
      </c>
    </row>
    <row r="976" spans="1:7">
      <c r="A976" s="10" t="str">
        <f t="shared" si="20"/>
        <v>Peritoneum - C48&lt;25Male</v>
      </c>
      <c r="B976" s="10" t="s">
        <v>315</v>
      </c>
      <c r="C976" t="s">
        <v>360</v>
      </c>
      <c r="D976" t="s">
        <v>1</v>
      </c>
      <c r="E976">
        <v>2</v>
      </c>
      <c r="F976" s="10">
        <v>785230</v>
      </c>
      <c r="G976" s="10">
        <f t="shared" si="21"/>
        <v>0.25470244386994895</v>
      </c>
    </row>
    <row r="977" spans="1:7">
      <c r="A977" s="10" t="str">
        <f t="shared" si="20"/>
        <v>Peritoneum - C4825-44Female</v>
      </c>
      <c r="B977" s="10" t="s">
        <v>315</v>
      </c>
      <c r="C977" t="s">
        <v>361</v>
      </c>
      <c r="D977" t="s">
        <v>0</v>
      </c>
      <c r="E977">
        <v>1</v>
      </c>
      <c r="F977" s="10">
        <v>595010</v>
      </c>
      <c r="G977" s="10">
        <f t="shared" si="21"/>
        <v>0.16806440227895331</v>
      </c>
    </row>
    <row r="978" spans="1:7">
      <c r="A978" s="10" t="str">
        <f t="shared" si="20"/>
        <v>Peritoneum - C4825-44Male</v>
      </c>
      <c r="B978" s="10" t="s">
        <v>315</v>
      </c>
      <c r="C978" t="s">
        <v>361</v>
      </c>
      <c r="D978" t="s">
        <v>1</v>
      </c>
      <c r="E978">
        <v>1</v>
      </c>
      <c r="F978" s="10">
        <v>546510</v>
      </c>
      <c r="G978" s="10">
        <f t="shared" si="21"/>
        <v>0.18297926844888474</v>
      </c>
    </row>
    <row r="979" spans="1:7">
      <c r="A979" s="10" t="str">
        <f t="shared" si="20"/>
        <v>Peritoneum - C4845-64Female</v>
      </c>
      <c r="B979" s="10" t="s">
        <v>315</v>
      </c>
      <c r="C979" t="s">
        <v>362</v>
      </c>
      <c r="D979" t="s">
        <v>0</v>
      </c>
      <c r="E979">
        <v>7</v>
      </c>
      <c r="F979" s="10">
        <v>586580</v>
      </c>
      <c r="G979" s="10">
        <f t="shared" si="21"/>
        <v>1.1933581097207542</v>
      </c>
    </row>
    <row r="980" spans="1:7">
      <c r="A980" s="10" t="str">
        <f t="shared" si="20"/>
        <v>Peritoneum - C4845-64Male</v>
      </c>
      <c r="B980" s="10" t="s">
        <v>315</v>
      </c>
      <c r="C980" t="s">
        <v>362</v>
      </c>
      <c r="D980" t="s">
        <v>1</v>
      </c>
      <c r="E980">
        <v>3</v>
      </c>
      <c r="F980" s="10">
        <v>551850</v>
      </c>
      <c r="G980" s="10">
        <f t="shared" si="21"/>
        <v>0.54362598532209838</v>
      </c>
    </row>
    <row r="981" spans="1:7">
      <c r="A981" s="10" t="str">
        <f t="shared" si="20"/>
        <v>Peritoneum - C4865-74Female</v>
      </c>
      <c r="B981" s="10" t="s">
        <v>315</v>
      </c>
      <c r="C981" t="s">
        <v>363</v>
      </c>
      <c r="D981" t="s">
        <v>0</v>
      </c>
      <c r="E981">
        <v>10</v>
      </c>
      <c r="F981" s="10">
        <v>185190</v>
      </c>
      <c r="G981" s="10">
        <f t="shared" si="21"/>
        <v>5.399859603650305</v>
      </c>
    </row>
    <row r="982" spans="1:7">
      <c r="A982" s="10" t="str">
        <f t="shared" si="20"/>
        <v>Peritoneum - C4865-74Male</v>
      </c>
      <c r="B982" s="10" t="s">
        <v>315</v>
      </c>
      <c r="C982" t="s">
        <v>363</v>
      </c>
      <c r="D982" t="s">
        <v>1</v>
      </c>
      <c r="E982">
        <v>3</v>
      </c>
      <c r="F982" s="10">
        <v>174610</v>
      </c>
      <c r="G982" s="10">
        <f t="shared" si="21"/>
        <v>1.7181146555180116</v>
      </c>
    </row>
    <row r="983" spans="1:7">
      <c r="A983" s="10" t="str">
        <f t="shared" si="20"/>
        <v>Peritoneum - C4875+Female</v>
      </c>
      <c r="B983" s="10" t="s">
        <v>315</v>
      </c>
      <c r="C983" t="s">
        <v>10</v>
      </c>
      <c r="D983" t="s">
        <v>0</v>
      </c>
      <c r="E983">
        <v>1</v>
      </c>
      <c r="F983" s="10">
        <v>152260</v>
      </c>
      <c r="G983" s="10">
        <f t="shared" si="21"/>
        <v>0.65677131222908181</v>
      </c>
    </row>
    <row r="984" spans="1:7">
      <c r="A984" s="10" t="str">
        <f t="shared" si="20"/>
        <v>Peritoneum - C4875+Male</v>
      </c>
      <c r="B984" s="10" t="s">
        <v>315</v>
      </c>
      <c r="C984" t="s">
        <v>10</v>
      </c>
      <c r="D984" t="s">
        <v>1</v>
      </c>
      <c r="E984">
        <v>2</v>
      </c>
      <c r="F984" s="10">
        <v>113910</v>
      </c>
      <c r="G984" s="10">
        <f t="shared" si="21"/>
        <v>1.7557721007813185</v>
      </c>
    </row>
    <row r="985" spans="1:7">
      <c r="A985" s="10" t="str">
        <f t="shared" si="20"/>
        <v>Connective tissue - C49&lt;25Female</v>
      </c>
      <c r="B985" s="10" t="s">
        <v>316</v>
      </c>
      <c r="C985" t="s">
        <v>360</v>
      </c>
      <c r="D985" t="s">
        <v>0</v>
      </c>
      <c r="E985">
        <v>6</v>
      </c>
      <c r="F985" s="10">
        <v>750910</v>
      </c>
      <c r="G985" s="10">
        <f t="shared" si="21"/>
        <v>0.79903050964829336</v>
      </c>
    </row>
    <row r="986" spans="1:7">
      <c r="A986" s="10" t="str">
        <f t="shared" si="20"/>
        <v>Connective tissue - C49&lt;25Male</v>
      </c>
      <c r="B986" s="10" t="s">
        <v>316</v>
      </c>
      <c r="C986" t="s">
        <v>360</v>
      </c>
      <c r="D986" t="s">
        <v>1</v>
      </c>
      <c r="E986">
        <v>5</v>
      </c>
      <c r="F986" s="10">
        <v>785230</v>
      </c>
      <c r="G986" s="10">
        <f t="shared" si="21"/>
        <v>0.63675610967487228</v>
      </c>
    </row>
    <row r="987" spans="1:7">
      <c r="A987" s="10" t="str">
        <f t="shared" si="20"/>
        <v>Connective tissue - C4925-44Female</v>
      </c>
      <c r="B987" s="10" t="s">
        <v>316</v>
      </c>
      <c r="C987" t="s">
        <v>361</v>
      </c>
      <c r="D987" t="s">
        <v>0</v>
      </c>
      <c r="E987">
        <v>10</v>
      </c>
      <c r="F987" s="10">
        <v>595010</v>
      </c>
      <c r="G987" s="10">
        <f t="shared" si="21"/>
        <v>1.6806440227895332</v>
      </c>
    </row>
    <row r="988" spans="1:7">
      <c r="A988" s="10" t="str">
        <f t="shared" si="20"/>
        <v>Connective tissue - C4925-44Male</v>
      </c>
      <c r="B988" s="10" t="s">
        <v>316</v>
      </c>
      <c r="C988" t="s">
        <v>361</v>
      </c>
      <c r="D988" t="s">
        <v>1</v>
      </c>
      <c r="E988">
        <v>6</v>
      </c>
      <c r="F988" s="10">
        <v>546510</v>
      </c>
      <c r="G988" s="10">
        <f t="shared" si="21"/>
        <v>1.0978756106933085</v>
      </c>
    </row>
    <row r="989" spans="1:7">
      <c r="A989" s="10" t="str">
        <f t="shared" si="20"/>
        <v>Connective tissue - C4945-64Female</v>
      </c>
      <c r="B989" s="10" t="s">
        <v>316</v>
      </c>
      <c r="C989" t="s">
        <v>362</v>
      </c>
      <c r="D989" t="s">
        <v>0</v>
      </c>
      <c r="E989">
        <v>13</v>
      </c>
      <c r="F989" s="10">
        <v>586580</v>
      </c>
      <c r="G989" s="10">
        <f t="shared" si="21"/>
        <v>2.2162364894814006</v>
      </c>
    </row>
    <row r="990" spans="1:7">
      <c r="A990" s="10" t="str">
        <f t="shared" si="20"/>
        <v>Connective tissue - C4945-64Male</v>
      </c>
      <c r="B990" s="10" t="s">
        <v>316</v>
      </c>
      <c r="C990" t="s">
        <v>362</v>
      </c>
      <c r="D990" t="s">
        <v>1</v>
      </c>
      <c r="E990">
        <v>17</v>
      </c>
      <c r="F990" s="10">
        <v>551850</v>
      </c>
      <c r="G990" s="10">
        <f t="shared" si="21"/>
        <v>3.0805472501585576</v>
      </c>
    </row>
    <row r="991" spans="1:7">
      <c r="A991" s="10" t="str">
        <f t="shared" si="20"/>
        <v>Connective tissue - C4965-74Female</v>
      </c>
      <c r="B991" s="10" t="s">
        <v>316</v>
      </c>
      <c r="C991" t="s">
        <v>363</v>
      </c>
      <c r="D991" t="s">
        <v>0</v>
      </c>
      <c r="E991">
        <v>5</v>
      </c>
      <c r="F991" s="10">
        <v>185190</v>
      </c>
      <c r="G991" s="10">
        <f t="shared" si="21"/>
        <v>2.6999298018251525</v>
      </c>
    </row>
    <row r="992" spans="1:7">
      <c r="A992" s="10" t="str">
        <f t="shared" si="20"/>
        <v>Connective tissue - C4965-74Male</v>
      </c>
      <c r="B992" s="10" t="s">
        <v>316</v>
      </c>
      <c r="C992" t="s">
        <v>363</v>
      </c>
      <c r="D992" t="s">
        <v>1</v>
      </c>
      <c r="E992">
        <v>13</v>
      </c>
      <c r="F992" s="10">
        <v>174610</v>
      </c>
      <c r="G992" s="10">
        <f t="shared" si="21"/>
        <v>7.4451635072447164</v>
      </c>
    </row>
    <row r="993" spans="1:7">
      <c r="A993" s="10" t="str">
        <f t="shared" si="20"/>
        <v>Connective tissue - C4975+Female</v>
      </c>
      <c r="B993" s="10" t="s">
        <v>316</v>
      </c>
      <c r="C993" t="s">
        <v>10</v>
      </c>
      <c r="D993" t="s">
        <v>0</v>
      </c>
      <c r="E993">
        <v>11</v>
      </c>
      <c r="F993" s="10">
        <v>152260</v>
      </c>
      <c r="G993" s="10">
        <f t="shared" si="21"/>
        <v>7.2244844345199004</v>
      </c>
    </row>
    <row r="994" spans="1:7">
      <c r="A994" s="10" t="str">
        <f t="shared" si="20"/>
        <v>Connective tissue - C4975+Male</v>
      </c>
      <c r="B994" s="10" t="s">
        <v>316</v>
      </c>
      <c r="C994" t="s">
        <v>10</v>
      </c>
      <c r="D994" t="s">
        <v>1</v>
      </c>
      <c r="E994">
        <v>19</v>
      </c>
      <c r="F994" s="10">
        <v>113910</v>
      </c>
      <c r="G994" s="10">
        <f t="shared" si="21"/>
        <v>16.679834957422525</v>
      </c>
    </row>
    <row r="995" spans="1:7">
      <c r="A995" s="10" t="str">
        <f t="shared" si="20"/>
        <v>Breast - C50&lt;25Female</v>
      </c>
      <c r="B995" s="10" t="s">
        <v>317</v>
      </c>
      <c r="C995" t="s">
        <v>360</v>
      </c>
      <c r="D995" t="s">
        <v>0</v>
      </c>
      <c r="E995">
        <v>3</v>
      </c>
      <c r="F995" s="10">
        <v>750910</v>
      </c>
      <c r="G995" s="10">
        <f t="shared" si="21"/>
        <v>0.39951525482414668</v>
      </c>
    </row>
    <row r="996" spans="1:7">
      <c r="A996" s="10" t="str">
        <f t="shared" si="20"/>
        <v>Breast - C50&lt;25Male</v>
      </c>
      <c r="B996" s="10" t="s">
        <v>317</v>
      </c>
      <c r="C996" t="s">
        <v>360</v>
      </c>
      <c r="D996" t="s">
        <v>1</v>
      </c>
      <c r="E996">
        <v>0</v>
      </c>
      <c r="F996" s="10">
        <v>785230</v>
      </c>
      <c r="G996" s="10">
        <f t="shared" si="21"/>
        <v>0</v>
      </c>
    </row>
    <row r="997" spans="1:7">
      <c r="A997" s="10" t="str">
        <f t="shared" si="20"/>
        <v>Breast - C5025-44Female</v>
      </c>
      <c r="B997" s="10" t="s">
        <v>317</v>
      </c>
      <c r="C997" t="s">
        <v>361</v>
      </c>
      <c r="D997" t="s">
        <v>0</v>
      </c>
      <c r="E997">
        <v>341</v>
      </c>
      <c r="F997" s="10">
        <v>595010</v>
      </c>
      <c r="G997" s="10">
        <f t="shared" si="21"/>
        <v>57.309961177123078</v>
      </c>
    </row>
    <row r="998" spans="1:7">
      <c r="A998" s="10" t="str">
        <f t="shared" si="20"/>
        <v>Breast - C5025-44Male</v>
      </c>
      <c r="B998" s="10" t="s">
        <v>317</v>
      </c>
      <c r="C998" t="s">
        <v>361</v>
      </c>
      <c r="D998" t="s">
        <v>1</v>
      </c>
      <c r="E998">
        <v>2</v>
      </c>
      <c r="F998" s="10">
        <v>546510</v>
      </c>
      <c r="G998" s="10">
        <f t="shared" si="21"/>
        <v>0.36595853689776947</v>
      </c>
    </row>
    <row r="999" spans="1:7">
      <c r="A999" s="10" t="str">
        <f t="shared" si="20"/>
        <v>Breast - C5045-64Female</v>
      </c>
      <c r="B999" s="10" t="s">
        <v>317</v>
      </c>
      <c r="C999" t="s">
        <v>362</v>
      </c>
      <c r="D999" t="s">
        <v>0</v>
      </c>
      <c r="E999">
        <v>1577</v>
      </c>
      <c r="F999" s="10">
        <v>586580</v>
      </c>
      <c r="G999" s="10">
        <f t="shared" si="21"/>
        <v>268.84653414708993</v>
      </c>
    </row>
    <row r="1000" spans="1:7">
      <c r="A1000" s="10" t="str">
        <f t="shared" si="20"/>
        <v>Breast - C5045-64Male</v>
      </c>
      <c r="B1000" s="10" t="s">
        <v>317</v>
      </c>
      <c r="C1000" t="s">
        <v>362</v>
      </c>
      <c r="D1000" t="s">
        <v>1</v>
      </c>
      <c r="E1000">
        <v>7</v>
      </c>
      <c r="F1000" s="10">
        <v>551850</v>
      </c>
      <c r="G1000" s="10">
        <f t="shared" si="21"/>
        <v>1.2684606324182297</v>
      </c>
    </row>
    <row r="1001" spans="1:7">
      <c r="A1001" s="10" t="str">
        <f t="shared" si="20"/>
        <v>Breast - C5065-74Female</v>
      </c>
      <c r="B1001" s="10" t="s">
        <v>317</v>
      </c>
      <c r="C1001" t="s">
        <v>363</v>
      </c>
      <c r="D1001" t="s">
        <v>0</v>
      </c>
      <c r="E1001">
        <v>566</v>
      </c>
      <c r="F1001" s="10">
        <v>185190</v>
      </c>
      <c r="G1001" s="10">
        <f t="shared" si="21"/>
        <v>305.63205356660728</v>
      </c>
    </row>
    <row r="1002" spans="1:7">
      <c r="A1002" s="10" t="str">
        <f t="shared" si="20"/>
        <v>Breast - C5065-74Male</v>
      </c>
      <c r="B1002" s="10" t="s">
        <v>317</v>
      </c>
      <c r="C1002" t="s">
        <v>363</v>
      </c>
      <c r="D1002" t="s">
        <v>1</v>
      </c>
      <c r="E1002">
        <v>7</v>
      </c>
      <c r="F1002" s="10">
        <v>174610</v>
      </c>
      <c r="G1002" s="10">
        <f t="shared" si="21"/>
        <v>4.0089341962086937</v>
      </c>
    </row>
    <row r="1003" spans="1:7">
      <c r="A1003" s="10" t="str">
        <f t="shared" si="20"/>
        <v>Breast - C5075+Female</v>
      </c>
      <c r="B1003" s="10" t="s">
        <v>317</v>
      </c>
      <c r="C1003" t="s">
        <v>10</v>
      </c>
      <c r="D1003" t="s">
        <v>0</v>
      </c>
      <c r="E1003">
        <v>533</v>
      </c>
      <c r="F1003" s="10">
        <v>152260</v>
      </c>
      <c r="G1003" s="10">
        <f t="shared" si="21"/>
        <v>350.0591094181006</v>
      </c>
    </row>
    <row r="1004" spans="1:7">
      <c r="A1004" s="10" t="str">
        <f t="shared" si="20"/>
        <v>Breast - C5075+Male</v>
      </c>
      <c r="B1004" s="10" t="s">
        <v>317</v>
      </c>
      <c r="C1004" t="s">
        <v>10</v>
      </c>
      <c r="D1004" t="s">
        <v>1</v>
      </c>
      <c r="E1004">
        <v>10</v>
      </c>
      <c r="F1004" s="10">
        <v>113910</v>
      </c>
      <c r="G1004" s="10">
        <f t="shared" si="21"/>
        <v>8.7788605039065928</v>
      </c>
    </row>
    <row r="1005" spans="1:7">
      <c r="A1005" s="10" t="str">
        <f t="shared" si="20"/>
        <v>Vulva - C51&lt;25Female</v>
      </c>
      <c r="B1005" s="10" t="s">
        <v>318</v>
      </c>
      <c r="C1005" t="s">
        <v>360</v>
      </c>
      <c r="D1005" t="s">
        <v>0</v>
      </c>
      <c r="E1005">
        <v>0</v>
      </c>
      <c r="F1005" s="10">
        <v>750910</v>
      </c>
      <c r="G1005" s="10">
        <f t="shared" si="21"/>
        <v>0</v>
      </c>
    </row>
    <row r="1006" spans="1:7">
      <c r="A1006" s="10" t="str">
        <f t="shared" si="20"/>
        <v>Vulva - C51&lt;25Male</v>
      </c>
      <c r="B1006" s="10" t="s">
        <v>318</v>
      </c>
      <c r="C1006" t="s">
        <v>360</v>
      </c>
      <c r="D1006" t="s">
        <v>1</v>
      </c>
      <c r="E1006" t="s">
        <v>271</v>
      </c>
      <c r="F1006" s="10">
        <v>785230</v>
      </c>
      <c r="G1006" s="10" t="e">
        <f t="shared" si="21"/>
        <v>#VALUE!</v>
      </c>
    </row>
    <row r="1007" spans="1:7">
      <c r="A1007" s="10" t="str">
        <f t="shared" si="20"/>
        <v>Vulva - C5125-44Female</v>
      </c>
      <c r="B1007" s="10" t="s">
        <v>318</v>
      </c>
      <c r="C1007" t="s">
        <v>361</v>
      </c>
      <c r="D1007" t="s">
        <v>0</v>
      </c>
      <c r="E1007">
        <v>1</v>
      </c>
      <c r="F1007" s="10">
        <v>595010</v>
      </c>
      <c r="G1007" s="10">
        <f t="shared" si="21"/>
        <v>0.16806440227895331</v>
      </c>
    </row>
    <row r="1008" spans="1:7">
      <c r="A1008" s="10" t="str">
        <f t="shared" si="20"/>
        <v>Vulva - C5125-44Male</v>
      </c>
      <c r="B1008" s="10" t="s">
        <v>318</v>
      </c>
      <c r="C1008" t="s">
        <v>361</v>
      </c>
      <c r="D1008" t="s">
        <v>1</v>
      </c>
      <c r="E1008" s="10" t="s">
        <v>271</v>
      </c>
      <c r="F1008" s="10">
        <v>546510</v>
      </c>
      <c r="G1008" s="10" t="e">
        <f t="shared" si="21"/>
        <v>#VALUE!</v>
      </c>
    </row>
    <row r="1009" spans="1:7">
      <c r="A1009" s="10" t="str">
        <f t="shared" si="20"/>
        <v>Vulva - C5145-64Female</v>
      </c>
      <c r="B1009" s="10" t="s">
        <v>318</v>
      </c>
      <c r="C1009" t="s">
        <v>362</v>
      </c>
      <c r="D1009" t="s">
        <v>0</v>
      </c>
      <c r="E1009">
        <v>19</v>
      </c>
      <c r="F1009" s="10">
        <v>586580</v>
      </c>
      <c r="G1009" s="10">
        <f t="shared" si="21"/>
        <v>3.2391148692420475</v>
      </c>
    </row>
    <row r="1010" spans="1:7">
      <c r="A1010" s="10" t="str">
        <f t="shared" si="20"/>
        <v>Vulva - C5145-64Male</v>
      </c>
      <c r="B1010" s="10" t="s">
        <v>318</v>
      </c>
      <c r="C1010" t="s">
        <v>362</v>
      </c>
      <c r="D1010" t="s">
        <v>1</v>
      </c>
      <c r="E1010" s="10" t="s">
        <v>271</v>
      </c>
      <c r="F1010" s="10">
        <v>551850</v>
      </c>
      <c r="G1010" s="10" t="e">
        <f t="shared" si="21"/>
        <v>#VALUE!</v>
      </c>
    </row>
    <row r="1011" spans="1:7">
      <c r="A1011" s="10" t="str">
        <f t="shared" si="20"/>
        <v>Vulva - C5165-74Female</v>
      </c>
      <c r="B1011" s="10" t="s">
        <v>318</v>
      </c>
      <c r="C1011" t="s">
        <v>363</v>
      </c>
      <c r="D1011" t="s">
        <v>0</v>
      </c>
      <c r="E1011">
        <v>13</v>
      </c>
      <c r="F1011" s="10">
        <v>185190</v>
      </c>
      <c r="G1011" s="10">
        <f t="shared" si="21"/>
        <v>7.0198174847453965</v>
      </c>
    </row>
    <row r="1012" spans="1:7">
      <c r="A1012" s="10" t="str">
        <f t="shared" si="20"/>
        <v>Vulva - C5165-74Male</v>
      </c>
      <c r="B1012" s="10" t="s">
        <v>318</v>
      </c>
      <c r="C1012" t="s">
        <v>363</v>
      </c>
      <c r="D1012" t="s">
        <v>1</v>
      </c>
      <c r="E1012" s="10" t="s">
        <v>271</v>
      </c>
      <c r="F1012" s="10">
        <v>174610</v>
      </c>
      <c r="G1012" s="10" t="e">
        <f t="shared" si="21"/>
        <v>#VALUE!</v>
      </c>
    </row>
    <row r="1013" spans="1:7">
      <c r="A1013" s="10" t="str">
        <f t="shared" si="20"/>
        <v>Vulva - C5175+Female</v>
      </c>
      <c r="B1013" s="10" t="s">
        <v>318</v>
      </c>
      <c r="C1013" t="s">
        <v>10</v>
      </c>
      <c r="D1013" t="s">
        <v>0</v>
      </c>
      <c r="E1013">
        <v>23</v>
      </c>
      <c r="F1013" s="10">
        <v>152260</v>
      </c>
      <c r="G1013" s="10">
        <f t="shared" si="21"/>
        <v>15.105740181268882</v>
      </c>
    </row>
    <row r="1014" spans="1:7">
      <c r="A1014" s="10" t="str">
        <f t="shared" si="20"/>
        <v>Vulva - C5175+Male</v>
      </c>
      <c r="B1014" s="10" t="s">
        <v>318</v>
      </c>
      <c r="C1014" t="s">
        <v>10</v>
      </c>
      <c r="D1014" t="s">
        <v>1</v>
      </c>
      <c r="E1014" s="10" t="s">
        <v>271</v>
      </c>
      <c r="F1014" s="10">
        <v>113910</v>
      </c>
      <c r="G1014" s="10" t="e">
        <f t="shared" si="21"/>
        <v>#VALUE!</v>
      </c>
    </row>
    <row r="1015" spans="1:7">
      <c r="A1015" s="10" t="str">
        <f t="shared" si="20"/>
        <v>Vagina - C52&lt;25Female</v>
      </c>
      <c r="B1015" s="10" t="s">
        <v>319</v>
      </c>
      <c r="C1015" t="s">
        <v>360</v>
      </c>
      <c r="D1015" t="s">
        <v>0</v>
      </c>
      <c r="E1015">
        <v>0</v>
      </c>
      <c r="F1015" s="10">
        <v>750910</v>
      </c>
      <c r="G1015" s="10">
        <f t="shared" si="21"/>
        <v>0</v>
      </c>
    </row>
    <row r="1016" spans="1:7">
      <c r="A1016" s="10" t="str">
        <f t="shared" si="20"/>
        <v>Vagina - C52&lt;25Male</v>
      </c>
      <c r="B1016" s="10" t="s">
        <v>319</v>
      </c>
      <c r="C1016" t="s">
        <v>360</v>
      </c>
      <c r="D1016" t="s">
        <v>1</v>
      </c>
      <c r="E1016" s="10" t="s">
        <v>271</v>
      </c>
      <c r="F1016" s="10">
        <v>785230</v>
      </c>
      <c r="G1016" s="10" t="e">
        <f t="shared" si="21"/>
        <v>#VALUE!</v>
      </c>
    </row>
    <row r="1017" spans="1:7">
      <c r="A1017" s="10" t="str">
        <f t="shared" si="20"/>
        <v>Vagina - C5225-44Female</v>
      </c>
      <c r="B1017" s="10" t="s">
        <v>319</v>
      </c>
      <c r="C1017" t="s">
        <v>361</v>
      </c>
      <c r="D1017" t="s">
        <v>0</v>
      </c>
      <c r="E1017">
        <v>3</v>
      </c>
      <c r="F1017" s="10">
        <v>595010</v>
      </c>
      <c r="G1017" s="10">
        <f t="shared" si="21"/>
        <v>0.50419320683685986</v>
      </c>
    </row>
    <row r="1018" spans="1:7">
      <c r="A1018" s="10" t="str">
        <f t="shared" si="20"/>
        <v>Vagina - C5225-44Male</v>
      </c>
      <c r="B1018" s="10" t="s">
        <v>319</v>
      </c>
      <c r="C1018" t="s">
        <v>361</v>
      </c>
      <c r="D1018" t="s">
        <v>1</v>
      </c>
      <c r="E1018" s="10" t="s">
        <v>271</v>
      </c>
      <c r="F1018" s="10">
        <v>546510</v>
      </c>
      <c r="G1018" s="10" t="e">
        <f t="shared" si="21"/>
        <v>#VALUE!</v>
      </c>
    </row>
    <row r="1019" spans="1:7">
      <c r="A1019" s="10" t="str">
        <f t="shared" si="20"/>
        <v>Vagina - C5245-64Female</v>
      </c>
      <c r="B1019" s="10" t="s">
        <v>319</v>
      </c>
      <c r="C1019" t="s">
        <v>362</v>
      </c>
      <c r="D1019" t="s">
        <v>0</v>
      </c>
      <c r="E1019">
        <v>9</v>
      </c>
      <c r="F1019" s="10">
        <v>586580</v>
      </c>
      <c r="G1019" s="10">
        <f t="shared" si="21"/>
        <v>1.5343175696409697</v>
      </c>
    </row>
    <row r="1020" spans="1:7">
      <c r="A1020" s="10" t="str">
        <f t="shared" si="20"/>
        <v>Vagina - C5245-64Male</v>
      </c>
      <c r="B1020" s="10" t="s">
        <v>319</v>
      </c>
      <c r="C1020" t="s">
        <v>362</v>
      </c>
      <c r="D1020" t="s">
        <v>1</v>
      </c>
      <c r="E1020" s="10" t="s">
        <v>271</v>
      </c>
      <c r="F1020" s="10">
        <v>551850</v>
      </c>
      <c r="G1020" s="10" t="e">
        <f t="shared" si="21"/>
        <v>#VALUE!</v>
      </c>
    </row>
    <row r="1021" spans="1:7">
      <c r="A1021" s="10" t="str">
        <f t="shared" si="20"/>
        <v>Vagina - C5265-74Female</v>
      </c>
      <c r="B1021" s="10" t="s">
        <v>319</v>
      </c>
      <c r="C1021" t="s">
        <v>363</v>
      </c>
      <c r="D1021" t="s">
        <v>0</v>
      </c>
      <c r="E1021">
        <v>5</v>
      </c>
      <c r="F1021" s="10">
        <v>185190</v>
      </c>
      <c r="G1021" s="10">
        <f t="shared" si="21"/>
        <v>2.6999298018251525</v>
      </c>
    </row>
    <row r="1022" spans="1:7">
      <c r="A1022" s="10" t="str">
        <f t="shared" si="20"/>
        <v>Vagina - C5265-74Male</v>
      </c>
      <c r="B1022" s="10" t="s">
        <v>319</v>
      </c>
      <c r="C1022" t="s">
        <v>363</v>
      </c>
      <c r="D1022" t="s">
        <v>1</v>
      </c>
      <c r="E1022" s="10" t="s">
        <v>271</v>
      </c>
      <c r="F1022" s="10">
        <v>174610</v>
      </c>
      <c r="G1022" s="10" t="e">
        <f t="shared" si="21"/>
        <v>#VALUE!</v>
      </c>
    </row>
    <row r="1023" spans="1:7">
      <c r="A1023" s="10" t="str">
        <f t="shared" si="20"/>
        <v>Vagina - C5275+Female</v>
      </c>
      <c r="B1023" s="10" t="s">
        <v>319</v>
      </c>
      <c r="C1023" t="s">
        <v>10</v>
      </c>
      <c r="D1023" t="s">
        <v>0</v>
      </c>
      <c r="E1023">
        <v>6</v>
      </c>
      <c r="F1023" s="10">
        <v>152260</v>
      </c>
      <c r="G1023" s="10">
        <f t="shared" si="21"/>
        <v>3.9406278733744911</v>
      </c>
    </row>
    <row r="1024" spans="1:7">
      <c r="A1024" s="10" t="str">
        <f t="shared" si="20"/>
        <v>Vagina - C5275+Male</v>
      </c>
      <c r="B1024" s="10" t="s">
        <v>319</v>
      </c>
      <c r="C1024" t="s">
        <v>10</v>
      </c>
      <c r="D1024" t="s">
        <v>1</v>
      </c>
      <c r="E1024" s="10" t="s">
        <v>271</v>
      </c>
      <c r="F1024" s="10">
        <v>113910</v>
      </c>
      <c r="G1024" s="10" t="e">
        <f t="shared" si="21"/>
        <v>#VALUE!</v>
      </c>
    </row>
    <row r="1025" spans="1:7">
      <c r="A1025" s="10" t="str">
        <f t="shared" si="20"/>
        <v>Cervix - C53&lt;25Female</v>
      </c>
      <c r="B1025" s="10" t="s">
        <v>320</v>
      </c>
      <c r="C1025" t="s">
        <v>360</v>
      </c>
      <c r="D1025" t="s">
        <v>0</v>
      </c>
      <c r="E1025">
        <v>5</v>
      </c>
      <c r="F1025" s="10">
        <v>750910</v>
      </c>
      <c r="G1025" s="10">
        <f t="shared" si="21"/>
        <v>0.66585875804024452</v>
      </c>
    </row>
    <row r="1026" spans="1:7">
      <c r="A1026" s="10" t="str">
        <f t="shared" si="20"/>
        <v>Cervix - C53&lt;25Male</v>
      </c>
      <c r="B1026" s="10" t="s">
        <v>320</v>
      </c>
      <c r="C1026" t="s">
        <v>360</v>
      </c>
      <c r="D1026" t="s">
        <v>1</v>
      </c>
      <c r="E1026" s="10" t="s">
        <v>271</v>
      </c>
      <c r="F1026" s="10">
        <v>785230</v>
      </c>
      <c r="G1026" s="10" t="e">
        <f t="shared" si="21"/>
        <v>#VALUE!</v>
      </c>
    </row>
    <row r="1027" spans="1:7">
      <c r="A1027" s="10" t="str">
        <f t="shared" si="20"/>
        <v>Cervix - C5325-44Female</v>
      </c>
      <c r="B1027" s="10" t="s">
        <v>320</v>
      </c>
      <c r="C1027" t="s">
        <v>361</v>
      </c>
      <c r="D1027" t="s">
        <v>0</v>
      </c>
      <c r="E1027">
        <v>77</v>
      </c>
      <c r="F1027" s="10">
        <v>595010</v>
      </c>
      <c r="G1027" s="10">
        <f t="shared" si="21"/>
        <v>12.940958975479402</v>
      </c>
    </row>
    <row r="1028" spans="1:7">
      <c r="A1028" s="10" t="str">
        <f t="shared" si="20"/>
        <v>Cervix - C5325-44Male</v>
      </c>
      <c r="B1028" s="10" t="s">
        <v>320</v>
      </c>
      <c r="C1028" t="s">
        <v>361</v>
      </c>
      <c r="D1028" t="s">
        <v>1</v>
      </c>
      <c r="E1028" s="10" t="s">
        <v>271</v>
      </c>
      <c r="F1028" s="10">
        <v>546510</v>
      </c>
      <c r="G1028" s="10" t="e">
        <f t="shared" si="21"/>
        <v>#VALUE!</v>
      </c>
    </row>
    <row r="1029" spans="1:7">
      <c r="A1029" s="10" t="str">
        <f t="shared" si="20"/>
        <v>Cervix - C5345-64Female</v>
      </c>
      <c r="B1029" s="10" t="s">
        <v>320</v>
      </c>
      <c r="C1029" t="s">
        <v>362</v>
      </c>
      <c r="D1029" t="s">
        <v>0</v>
      </c>
      <c r="E1029">
        <v>43</v>
      </c>
      <c r="F1029" s="10">
        <v>586580</v>
      </c>
      <c r="G1029" s="10">
        <f t="shared" si="21"/>
        <v>7.3306283882846328</v>
      </c>
    </row>
    <row r="1030" spans="1:7">
      <c r="A1030" s="10" t="str">
        <f t="shared" ref="A1030:A1093" si="22">B1030&amp;C1030&amp;D1030</f>
        <v>Cervix - C5345-64Male</v>
      </c>
      <c r="B1030" s="10" t="s">
        <v>320</v>
      </c>
      <c r="C1030" t="s">
        <v>362</v>
      </c>
      <c r="D1030" t="s">
        <v>1</v>
      </c>
      <c r="E1030" s="10" t="s">
        <v>271</v>
      </c>
      <c r="F1030" s="10">
        <v>551850</v>
      </c>
      <c r="G1030" s="10" t="e">
        <f t="shared" ref="G1030:G1093" si="23">E1030/F1030*100000</f>
        <v>#VALUE!</v>
      </c>
    </row>
    <row r="1031" spans="1:7">
      <c r="A1031" s="10" t="str">
        <f t="shared" si="22"/>
        <v>Cervix - C5365-74Female</v>
      </c>
      <c r="B1031" s="10" t="s">
        <v>320</v>
      </c>
      <c r="C1031" t="s">
        <v>363</v>
      </c>
      <c r="D1031" t="s">
        <v>0</v>
      </c>
      <c r="E1031">
        <v>16</v>
      </c>
      <c r="F1031" s="10">
        <v>185190</v>
      </c>
      <c r="G1031" s="10">
        <f t="shared" si="23"/>
        <v>8.6397753658404888</v>
      </c>
    </row>
    <row r="1032" spans="1:7">
      <c r="A1032" s="10" t="str">
        <f t="shared" si="22"/>
        <v>Cervix - C5365-74Male</v>
      </c>
      <c r="B1032" s="10" t="s">
        <v>320</v>
      </c>
      <c r="C1032" t="s">
        <v>363</v>
      </c>
      <c r="D1032" t="s">
        <v>1</v>
      </c>
      <c r="E1032" s="10" t="s">
        <v>271</v>
      </c>
      <c r="F1032" s="10">
        <v>174610</v>
      </c>
      <c r="G1032" s="10" t="e">
        <f t="shared" si="23"/>
        <v>#VALUE!</v>
      </c>
    </row>
    <row r="1033" spans="1:7">
      <c r="A1033" s="10" t="str">
        <f t="shared" si="22"/>
        <v>Cervix - C5375+Female</v>
      </c>
      <c r="B1033" s="10" t="s">
        <v>320</v>
      </c>
      <c r="C1033" t="s">
        <v>10</v>
      </c>
      <c r="D1033" t="s">
        <v>0</v>
      </c>
      <c r="E1033">
        <v>17</v>
      </c>
      <c r="F1033" s="10">
        <v>152260</v>
      </c>
      <c r="G1033" s="10">
        <f t="shared" si="23"/>
        <v>11.165112307894391</v>
      </c>
    </row>
    <row r="1034" spans="1:7">
      <c r="A1034" s="10" t="str">
        <f t="shared" si="22"/>
        <v>Cervix - C5375+Male</v>
      </c>
      <c r="B1034" s="10" t="s">
        <v>320</v>
      </c>
      <c r="C1034" t="s">
        <v>10</v>
      </c>
      <c r="D1034" t="s">
        <v>1</v>
      </c>
      <c r="E1034" s="10" t="s">
        <v>271</v>
      </c>
      <c r="F1034" s="10">
        <v>113910</v>
      </c>
      <c r="G1034" s="10" t="e">
        <f t="shared" si="23"/>
        <v>#VALUE!</v>
      </c>
    </row>
    <row r="1035" spans="1:7">
      <c r="A1035" s="10" t="str">
        <f t="shared" si="22"/>
        <v>Uterus - C54–C55&lt;25Female</v>
      </c>
      <c r="B1035" s="10" t="s">
        <v>321</v>
      </c>
      <c r="C1035" t="s">
        <v>360</v>
      </c>
      <c r="D1035" t="s">
        <v>0</v>
      </c>
      <c r="E1035">
        <v>0</v>
      </c>
      <c r="F1035" s="10">
        <v>750910</v>
      </c>
      <c r="G1035" s="10">
        <f t="shared" si="23"/>
        <v>0</v>
      </c>
    </row>
    <row r="1036" spans="1:7">
      <c r="A1036" s="10" t="str">
        <f t="shared" si="22"/>
        <v>Uterus - C54–C55&lt;25Male</v>
      </c>
      <c r="B1036" s="10" t="s">
        <v>321</v>
      </c>
      <c r="C1036" t="s">
        <v>360</v>
      </c>
      <c r="D1036" t="s">
        <v>1</v>
      </c>
      <c r="E1036" s="10" t="s">
        <v>271</v>
      </c>
      <c r="F1036" s="10">
        <v>785230</v>
      </c>
      <c r="G1036" s="10" t="e">
        <f t="shared" si="23"/>
        <v>#VALUE!</v>
      </c>
    </row>
    <row r="1037" spans="1:7">
      <c r="A1037" s="10" t="str">
        <f t="shared" si="22"/>
        <v>Uterus - C54–C5525-44Female</v>
      </c>
      <c r="B1037" s="10" t="s">
        <v>321</v>
      </c>
      <c r="C1037" t="s">
        <v>361</v>
      </c>
      <c r="D1037" t="s">
        <v>0</v>
      </c>
      <c r="E1037">
        <v>62</v>
      </c>
      <c r="F1037" s="10">
        <v>595010</v>
      </c>
      <c r="G1037" s="10">
        <f t="shared" si="23"/>
        <v>10.419992941295105</v>
      </c>
    </row>
    <row r="1038" spans="1:7">
      <c r="A1038" s="10" t="str">
        <f t="shared" si="22"/>
        <v>Uterus - C54–C5525-44Male</v>
      </c>
      <c r="B1038" s="10" t="s">
        <v>321</v>
      </c>
      <c r="C1038" t="s">
        <v>361</v>
      </c>
      <c r="D1038" t="s">
        <v>1</v>
      </c>
      <c r="E1038" s="10" t="s">
        <v>271</v>
      </c>
      <c r="F1038" s="10">
        <v>546510</v>
      </c>
      <c r="G1038" s="10" t="e">
        <f t="shared" si="23"/>
        <v>#VALUE!</v>
      </c>
    </row>
    <row r="1039" spans="1:7">
      <c r="A1039" s="10" t="str">
        <f t="shared" si="22"/>
        <v>Uterus - C54–C5545-64Female</v>
      </c>
      <c r="B1039" s="10" t="s">
        <v>321</v>
      </c>
      <c r="C1039" t="s">
        <v>362</v>
      </c>
      <c r="D1039" t="s">
        <v>0</v>
      </c>
      <c r="E1039">
        <v>261</v>
      </c>
      <c r="F1039" s="10">
        <v>586580</v>
      </c>
      <c r="G1039" s="10">
        <f t="shared" si="23"/>
        <v>44.495209519588123</v>
      </c>
    </row>
    <row r="1040" spans="1:7">
      <c r="A1040" s="10" t="str">
        <f t="shared" si="22"/>
        <v>Uterus - C54–C5545-64Male</v>
      </c>
      <c r="B1040" s="10" t="s">
        <v>321</v>
      </c>
      <c r="C1040" t="s">
        <v>362</v>
      </c>
      <c r="D1040" t="s">
        <v>1</v>
      </c>
      <c r="E1040" s="10" t="s">
        <v>271</v>
      </c>
      <c r="F1040" s="10">
        <v>551850</v>
      </c>
      <c r="G1040" s="10" t="e">
        <f t="shared" si="23"/>
        <v>#VALUE!</v>
      </c>
    </row>
    <row r="1041" spans="1:7">
      <c r="A1041" s="10" t="str">
        <f t="shared" si="22"/>
        <v>Uterus - C54–C5565-74Female</v>
      </c>
      <c r="B1041" s="10" t="s">
        <v>321</v>
      </c>
      <c r="C1041" t="s">
        <v>363</v>
      </c>
      <c r="D1041" t="s">
        <v>0</v>
      </c>
      <c r="E1041">
        <v>134</v>
      </c>
      <c r="F1041" s="10">
        <v>185190</v>
      </c>
      <c r="G1041" s="10">
        <f t="shared" si="23"/>
        <v>72.358118688914089</v>
      </c>
    </row>
    <row r="1042" spans="1:7">
      <c r="A1042" s="10" t="str">
        <f t="shared" si="22"/>
        <v>Uterus - C54–C5565-74Male</v>
      </c>
      <c r="B1042" s="10" t="s">
        <v>321</v>
      </c>
      <c r="C1042" t="s">
        <v>363</v>
      </c>
      <c r="D1042" t="s">
        <v>1</v>
      </c>
      <c r="E1042" s="10" t="s">
        <v>271</v>
      </c>
      <c r="F1042" s="10">
        <v>174610</v>
      </c>
      <c r="G1042" s="10" t="e">
        <f t="shared" si="23"/>
        <v>#VALUE!</v>
      </c>
    </row>
    <row r="1043" spans="1:7">
      <c r="A1043" s="10" t="str">
        <f t="shared" si="22"/>
        <v>Uterus - C54–C5575+Female</v>
      </c>
      <c r="B1043" s="10" t="s">
        <v>321</v>
      </c>
      <c r="C1043" t="s">
        <v>10</v>
      </c>
      <c r="D1043" t="s">
        <v>0</v>
      </c>
      <c r="E1043">
        <v>85</v>
      </c>
      <c r="F1043" s="10">
        <v>152260</v>
      </c>
      <c r="G1043" s="10">
        <f t="shared" si="23"/>
        <v>55.825561539471956</v>
      </c>
    </row>
    <row r="1044" spans="1:7">
      <c r="A1044" s="10" t="str">
        <f t="shared" si="22"/>
        <v>Uterus - C54–C5575+Male</v>
      </c>
      <c r="B1044" s="10" t="s">
        <v>321</v>
      </c>
      <c r="C1044" t="s">
        <v>10</v>
      </c>
      <c r="D1044" t="s">
        <v>1</v>
      </c>
      <c r="E1044" s="10" t="s">
        <v>271</v>
      </c>
      <c r="F1044" s="10">
        <v>113910</v>
      </c>
      <c r="G1044" s="10" t="e">
        <f t="shared" si="23"/>
        <v>#VALUE!</v>
      </c>
    </row>
    <row r="1045" spans="1:7">
      <c r="A1045" s="10" t="str">
        <f t="shared" si="22"/>
        <v>Ovary - C56&lt;25Female</v>
      </c>
      <c r="B1045" s="10" t="s">
        <v>322</v>
      </c>
      <c r="C1045" t="s">
        <v>360</v>
      </c>
      <c r="D1045" t="s">
        <v>0</v>
      </c>
      <c r="E1045">
        <v>8</v>
      </c>
      <c r="F1045" s="10">
        <v>750910</v>
      </c>
      <c r="G1045" s="10">
        <f t="shared" si="23"/>
        <v>1.0653740128643912</v>
      </c>
    </row>
    <row r="1046" spans="1:7">
      <c r="A1046" s="10" t="str">
        <f t="shared" si="22"/>
        <v>Ovary - C56&lt;25Male</v>
      </c>
      <c r="B1046" s="10" t="s">
        <v>322</v>
      </c>
      <c r="C1046" t="s">
        <v>360</v>
      </c>
      <c r="D1046" t="s">
        <v>1</v>
      </c>
      <c r="E1046" s="10" t="s">
        <v>271</v>
      </c>
      <c r="F1046" s="10">
        <v>785230</v>
      </c>
      <c r="G1046" s="10" t="e">
        <f t="shared" si="23"/>
        <v>#VALUE!</v>
      </c>
    </row>
    <row r="1047" spans="1:7">
      <c r="A1047" s="10" t="str">
        <f t="shared" si="22"/>
        <v>Ovary - C5625-44Female</v>
      </c>
      <c r="B1047" s="10" t="s">
        <v>322</v>
      </c>
      <c r="C1047" t="s">
        <v>361</v>
      </c>
      <c r="D1047" t="s">
        <v>0</v>
      </c>
      <c r="E1047">
        <v>27</v>
      </c>
      <c r="F1047" s="10">
        <v>595010</v>
      </c>
      <c r="G1047" s="10">
        <f t="shared" si="23"/>
        <v>4.5377388615317393</v>
      </c>
    </row>
    <row r="1048" spans="1:7">
      <c r="A1048" s="10" t="str">
        <f t="shared" si="22"/>
        <v>Ovary - C5625-44Male</v>
      </c>
      <c r="B1048" s="10" t="s">
        <v>322</v>
      </c>
      <c r="C1048" t="s">
        <v>361</v>
      </c>
      <c r="D1048" t="s">
        <v>1</v>
      </c>
      <c r="E1048" s="10" t="s">
        <v>271</v>
      </c>
      <c r="F1048" s="10">
        <v>546510</v>
      </c>
      <c r="G1048" s="10" t="e">
        <f t="shared" si="23"/>
        <v>#VALUE!</v>
      </c>
    </row>
    <row r="1049" spans="1:7">
      <c r="A1049" s="10" t="str">
        <f t="shared" si="22"/>
        <v>Ovary - C5645-64Female</v>
      </c>
      <c r="B1049" s="10" t="s">
        <v>322</v>
      </c>
      <c r="C1049" t="s">
        <v>362</v>
      </c>
      <c r="D1049" t="s">
        <v>0</v>
      </c>
      <c r="E1049">
        <v>109</v>
      </c>
      <c r="F1049" s="10">
        <v>586580</v>
      </c>
      <c r="G1049" s="10">
        <f t="shared" si="23"/>
        <v>18.582290565651743</v>
      </c>
    </row>
    <row r="1050" spans="1:7">
      <c r="A1050" s="10" t="str">
        <f t="shared" si="22"/>
        <v>Ovary - C5645-64Male</v>
      </c>
      <c r="B1050" s="10" t="s">
        <v>322</v>
      </c>
      <c r="C1050" t="s">
        <v>362</v>
      </c>
      <c r="D1050" t="s">
        <v>1</v>
      </c>
      <c r="E1050" s="10" t="s">
        <v>271</v>
      </c>
      <c r="F1050" s="10">
        <v>551850</v>
      </c>
      <c r="G1050" s="10" t="e">
        <f t="shared" si="23"/>
        <v>#VALUE!</v>
      </c>
    </row>
    <row r="1051" spans="1:7">
      <c r="A1051" s="10" t="str">
        <f t="shared" si="22"/>
        <v>Ovary - C5665-74Female</v>
      </c>
      <c r="B1051" s="10" t="s">
        <v>322</v>
      </c>
      <c r="C1051" t="s">
        <v>363</v>
      </c>
      <c r="D1051" t="s">
        <v>0</v>
      </c>
      <c r="E1051">
        <v>58</v>
      </c>
      <c r="F1051" s="10">
        <v>185190</v>
      </c>
      <c r="G1051" s="10">
        <f t="shared" si="23"/>
        <v>31.319185701171772</v>
      </c>
    </row>
    <row r="1052" spans="1:7">
      <c r="A1052" s="10" t="str">
        <f t="shared" si="22"/>
        <v>Ovary - C5665-74Male</v>
      </c>
      <c r="B1052" s="10" t="s">
        <v>322</v>
      </c>
      <c r="C1052" t="s">
        <v>363</v>
      </c>
      <c r="D1052" t="s">
        <v>1</v>
      </c>
      <c r="E1052" s="10" t="s">
        <v>271</v>
      </c>
      <c r="F1052" s="10">
        <v>174610</v>
      </c>
      <c r="G1052" s="10" t="e">
        <f t="shared" si="23"/>
        <v>#VALUE!</v>
      </c>
    </row>
    <row r="1053" spans="1:7">
      <c r="A1053" s="10" t="str">
        <f t="shared" si="22"/>
        <v>Ovary - C5675+Female</v>
      </c>
      <c r="B1053" s="10" t="s">
        <v>322</v>
      </c>
      <c r="C1053" t="s">
        <v>10</v>
      </c>
      <c r="D1053" t="s">
        <v>0</v>
      </c>
      <c r="E1053">
        <v>88</v>
      </c>
      <c r="F1053" s="10">
        <v>152260</v>
      </c>
      <c r="G1053" s="10">
        <f t="shared" si="23"/>
        <v>57.795875476159203</v>
      </c>
    </row>
    <row r="1054" spans="1:7">
      <c r="A1054" s="10" t="str">
        <f t="shared" si="22"/>
        <v>Ovary - C5675+Male</v>
      </c>
      <c r="B1054" s="10" t="s">
        <v>322</v>
      </c>
      <c r="C1054" t="s">
        <v>10</v>
      </c>
      <c r="D1054" t="s">
        <v>1</v>
      </c>
      <c r="E1054" s="10" t="s">
        <v>271</v>
      </c>
      <c r="F1054" s="10">
        <v>113910</v>
      </c>
      <c r="G1054" s="10" t="e">
        <f t="shared" si="23"/>
        <v>#VALUE!</v>
      </c>
    </row>
    <row r="1055" spans="1:7">
      <c r="A1055" s="10" t="str">
        <f t="shared" si="22"/>
        <v>Other female genital organs - C57&lt;25Female</v>
      </c>
      <c r="B1055" s="10" t="s">
        <v>323</v>
      </c>
      <c r="C1055" t="s">
        <v>360</v>
      </c>
      <c r="D1055" t="s">
        <v>0</v>
      </c>
      <c r="E1055">
        <v>0</v>
      </c>
      <c r="F1055" s="10">
        <v>750910</v>
      </c>
      <c r="G1055" s="10">
        <f t="shared" si="23"/>
        <v>0</v>
      </c>
    </row>
    <row r="1056" spans="1:7">
      <c r="A1056" s="10" t="str">
        <f t="shared" si="22"/>
        <v>Other female genital organs - C57&lt;25Male</v>
      </c>
      <c r="B1056" s="10" t="s">
        <v>323</v>
      </c>
      <c r="C1056" t="s">
        <v>360</v>
      </c>
      <c r="D1056" t="s">
        <v>1</v>
      </c>
      <c r="E1056" s="10" t="s">
        <v>271</v>
      </c>
      <c r="F1056" s="10">
        <v>785230</v>
      </c>
      <c r="G1056" s="10" t="e">
        <f t="shared" si="23"/>
        <v>#VALUE!</v>
      </c>
    </row>
    <row r="1057" spans="1:7">
      <c r="A1057" s="10" t="str">
        <f t="shared" si="22"/>
        <v>Other female genital organs - C5725-44Female</v>
      </c>
      <c r="B1057" s="10" t="s">
        <v>323</v>
      </c>
      <c r="C1057" t="s">
        <v>361</v>
      </c>
      <c r="D1057" t="s">
        <v>0</v>
      </c>
      <c r="E1057">
        <v>1</v>
      </c>
      <c r="F1057" s="10">
        <v>595010</v>
      </c>
      <c r="G1057" s="10">
        <f t="shared" si="23"/>
        <v>0.16806440227895331</v>
      </c>
    </row>
    <row r="1058" spans="1:7">
      <c r="A1058" s="10" t="str">
        <f t="shared" si="22"/>
        <v>Other female genital organs - C5725-44Male</v>
      </c>
      <c r="B1058" s="10" t="s">
        <v>323</v>
      </c>
      <c r="C1058" t="s">
        <v>361</v>
      </c>
      <c r="D1058" t="s">
        <v>1</v>
      </c>
      <c r="E1058" s="10" t="s">
        <v>271</v>
      </c>
      <c r="F1058" s="10">
        <v>546510</v>
      </c>
      <c r="G1058" s="10" t="e">
        <f t="shared" si="23"/>
        <v>#VALUE!</v>
      </c>
    </row>
    <row r="1059" spans="1:7">
      <c r="A1059" s="10" t="str">
        <f t="shared" si="22"/>
        <v>Other female genital organs - C5745-64Female</v>
      </c>
      <c r="B1059" s="10" t="s">
        <v>323</v>
      </c>
      <c r="C1059" t="s">
        <v>362</v>
      </c>
      <c r="D1059" t="s">
        <v>0</v>
      </c>
      <c r="E1059">
        <v>21</v>
      </c>
      <c r="F1059" s="10">
        <v>586580</v>
      </c>
      <c r="G1059" s="10">
        <f t="shared" si="23"/>
        <v>3.5800743291622625</v>
      </c>
    </row>
    <row r="1060" spans="1:7">
      <c r="A1060" s="10" t="str">
        <f t="shared" si="22"/>
        <v>Other female genital organs - C5745-64Male</v>
      </c>
      <c r="B1060" s="10" t="s">
        <v>323</v>
      </c>
      <c r="C1060" t="s">
        <v>362</v>
      </c>
      <c r="D1060" t="s">
        <v>1</v>
      </c>
      <c r="E1060" s="10" t="s">
        <v>271</v>
      </c>
      <c r="F1060" s="10">
        <v>551850</v>
      </c>
      <c r="G1060" s="10" t="e">
        <f t="shared" si="23"/>
        <v>#VALUE!</v>
      </c>
    </row>
    <row r="1061" spans="1:7">
      <c r="A1061" s="10" t="str">
        <f t="shared" si="22"/>
        <v>Other female genital organs - C5765-74Female</v>
      </c>
      <c r="B1061" s="10" t="s">
        <v>323</v>
      </c>
      <c r="C1061" t="s">
        <v>363</v>
      </c>
      <c r="D1061" t="s">
        <v>0</v>
      </c>
      <c r="E1061">
        <v>17</v>
      </c>
      <c r="F1061" s="10">
        <v>185190</v>
      </c>
      <c r="G1061" s="10">
        <f t="shared" si="23"/>
        <v>9.1797613262055187</v>
      </c>
    </row>
    <row r="1062" spans="1:7">
      <c r="A1062" s="10" t="str">
        <f t="shared" si="22"/>
        <v>Other female genital organs - C5765-74Male</v>
      </c>
      <c r="B1062" s="10" t="s">
        <v>323</v>
      </c>
      <c r="C1062" t="s">
        <v>363</v>
      </c>
      <c r="D1062" t="s">
        <v>1</v>
      </c>
      <c r="E1062" s="10" t="s">
        <v>271</v>
      </c>
      <c r="F1062" s="10">
        <v>174610</v>
      </c>
      <c r="G1062" s="10" t="e">
        <f t="shared" si="23"/>
        <v>#VALUE!</v>
      </c>
    </row>
    <row r="1063" spans="1:7">
      <c r="A1063" s="10" t="str">
        <f t="shared" si="22"/>
        <v>Other female genital organs - C5775+Female</v>
      </c>
      <c r="B1063" s="10" t="s">
        <v>323</v>
      </c>
      <c r="C1063" t="s">
        <v>10</v>
      </c>
      <c r="D1063" t="s">
        <v>0</v>
      </c>
      <c r="E1063">
        <v>16</v>
      </c>
      <c r="F1063" s="10">
        <v>152260</v>
      </c>
      <c r="G1063" s="10">
        <f t="shared" si="23"/>
        <v>10.508340995665309</v>
      </c>
    </row>
    <row r="1064" spans="1:7">
      <c r="A1064" s="10" t="str">
        <f t="shared" si="22"/>
        <v>Other female genital organs - C5775+Male</v>
      </c>
      <c r="B1064" s="10" t="s">
        <v>323</v>
      </c>
      <c r="C1064" t="s">
        <v>10</v>
      </c>
      <c r="D1064" t="s">
        <v>1</v>
      </c>
      <c r="E1064" s="10" t="s">
        <v>271</v>
      </c>
      <c r="F1064" s="10">
        <v>113910</v>
      </c>
      <c r="G1064" s="10" t="e">
        <f t="shared" si="23"/>
        <v>#VALUE!</v>
      </c>
    </row>
    <row r="1065" spans="1:7">
      <c r="A1065" s="10" t="str">
        <f t="shared" si="22"/>
        <v>Placenta - C58&lt;25Female</v>
      </c>
      <c r="B1065" s="10" t="s">
        <v>324</v>
      </c>
      <c r="C1065" t="s">
        <v>360</v>
      </c>
      <c r="D1065" t="s">
        <v>0</v>
      </c>
      <c r="E1065">
        <v>0</v>
      </c>
      <c r="F1065" s="10">
        <v>750910</v>
      </c>
      <c r="G1065" s="10">
        <f t="shared" si="23"/>
        <v>0</v>
      </c>
    </row>
    <row r="1066" spans="1:7">
      <c r="A1066" s="10" t="str">
        <f t="shared" si="22"/>
        <v>Placenta - C58&lt;25Male</v>
      </c>
      <c r="B1066" s="10" t="s">
        <v>324</v>
      </c>
      <c r="C1066" t="s">
        <v>360</v>
      </c>
      <c r="D1066" t="s">
        <v>1</v>
      </c>
      <c r="E1066" s="10" t="s">
        <v>271</v>
      </c>
      <c r="F1066" s="10">
        <v>785230</v>
      </c>
      <c r="G1066" s="10" t="e">
        <f t="shared" si="23"/>
        <v>#VALUE!</v>
      </c>
    </row>
    <row r="1067" spans="1:7">
      <c r="A1067" s="10" t="str">
        <f t="shared" si="22"/>
        <v>Placenta - C5825-44Female</v>
      </c>
      <c r="B1067" s="10" t="s">
        <v>324</v>
      </c>
      <c r="C1067" t="s">
        <v>361</v>
      </c>
      <c r="D1067" t="s">
        <v>0</v>
      </c>
      <c r="E1067">
        <v>2</v>
      </c>
      <c r="F1067" s="10">
        <v>595010</v>
      </c>
      <c r="G1067" s="10">
        <f t="shared" si="23"/>
        <v>0.33612880455790661</v>
      </c>
    </row>
    <row r="1068" spans="1:7">
      <c r="A1068" s="10" t="str">
        <f t="shared" si="22"/>
        <v>Placenta - C5825-44Male</v>
      </c>
      <c r="B1068" s="10" t="s">
        <v>324</v>
      </c>
      <c r="C1068" t="s">
        <v>361</v>
      </c>
      <c r="D1068" t="s">
        <v>1</v>
      </c>
      <c r="E1068" s="10" t="s">
        <v>271</v>
      </c>
      <c r="F1068" s="10">
        <v>546510</v>
      </c>
      <c r="G1068" s="10" t="e">
        <f t="shared" si="23"/>
        <v>#VALUE!</v>
      </c>
    </row>
    <row r="1069" spans="1:7">
      <c r="A1069" s="10" t="str">
        <f t="shared" si="22"/>
        <v>Placenta - C5845-64Female</v>
      </c>
      <c r="B1069" s="10" t="s">
        <v>324</v>
      </c>
      <c r="C1069" t="s">
        <v>362</v>
      </c>
      <c r="D1069" t="s">
        <v>0</v>
      </c>
      <c r="E1069">
        <v>0</v>
      </c>
      <c r="F1069" s="10">
        <v>586580</v>
      </c>
      <c r="G1069" s="10">
        <f t="shared" si="23"/>
        <v>0</v>
      </c>
    </row>
    <row r="1070" spans="1:7">
      <c r="A1070" s="10" t="str">
        <f t="shared" si="22"/>
        <v>Placenta - C5845-64Male</v>
      </c>
      <c r="B1070" s="10" t="s">
        <v>324</v>
      </c>
      <c r="C1070" t="s">
        <v>362</v>
      </c>
      <c r="D1070" t="s">
        <v>1</v>
      </c>
      <c r="E1070" s="10" t="s">
        <v>271</v>
      </c>
      <c r="F1070" s="10">
        <v>551850</v>
      </c>
      <c r="G1070" s="10" t="e">
        <f t="shared" si="23"/>
        <v>#VALUE!</v>
      </c>
    </row>
    <row r="1071" spans="1:7">
      <c r="A1071" s="10" t="str">
        <f t="shared" si="22"/>
        <v>Placenta - C5865-74Female</v>
      </c>
      <c r="B1071" s="10" t="s">
        <v>324</v>
      </c>
      <c r="C1071" t="s">
        <v>363</v>
      </c>
      <c r="D1071" t="s">
        <v>0</v>
      </c>
      <c r="E1071">
        <v>0</v>
      </c>
      <c r="F1071" s="10">
        <v>185190</v>
      </c>
      <c r="G1071" s="10">
        <f t="shared" si="23"/>
        <v>0</v>
      </c>
    </row>
    <row r="1072" spans="1:7">
      <c r="A1072" s="10" t="str">
        <f t="shared" si="22"/>
        <v>Placenta - C5865-74Male</v>
      </c>
      <c r="B1072" s="10" t="s">
        <v>324</v>
      </c>
      <c r="C1072" t="s">
        <v>363</v>
      </c>
      <c r="D1072" t="s">
        <v>1</v>
      </c>
      <c r="E1072" s="10" t="s">
        <v>271</v>
      </c>
      <c r="F1072" s="10">
        <v>174610</v>
      </c>
      <c r="G1072" s="10" t="e">
        <f t="shared" si="23"/>
        <v>#VALUE!</v>
      </c>
    </row>
    <row r="1073" spans="1:7">
      <c r="A1073" s="10" t="str">
        <f t="shared" si="22"/>
        <v>Placenta - C5875+Female</v>
      </c>
      <c r="B1073" s="10" t="s">
        <v>324</v>
      </c>
      <c r="C1073" t="s">
        <v>10</v>
      </c>
      <c r="D1073" t="s">
        <v>0</v>
      </c>
      <c r="E1073">
        <v>0</v>
      </c>
      <c r="F1073" s="10">
        <v>152260</v>
      </c>
      <c r="G1073" s="10">
        <f t="shared" si="23"/>
        <v>0</v>
      </c>
    </row>
    <row r="1074" spans="1:7">
      <c r="A1074" s="10" t="str">
        <f t="shared" si="22"/>
        <v>Placenta - C5875+Male</v>
      </c>
      <c r="B1074" s="10" t="s">
        <v>324</v>
      </c>
      <c r="C1074" t="s">
        <v>10</v>
      </c>
      <c r="D1074" t="s">
        <v>1</v>
      </c>
      <c r="E1074" s="10" t="s">
        <v>271</v>
      </c>
      <c r="F1074" s="10">
        <v>113910</v>
      </c>
      <c r="G1074" s="10" t="e">
        <f t="shared" si="23"/>
        <v>#VALUE!</v>
      </c>
    </row>
    <row r="1075" spans="1:7">
      <c r="A1075" s="10" t="str">
        <f t="shared" si="22"/>
        <v>Penis - C60&lt;25Female</v>
      </c>
      <c r="B1075" s="10" t="s">
        <v>325</v>
      </c>
      <c r="C1075" t="s">
        <v>360</v>
      </c>
      <c r="D1075" t="s">
        <v>0</v>
      </c>
      <c r="E1075" s="10" t="s">
        <v>271</v>
      </c>
      <c r="F1075" s="10">
        <v>750910</v>
      </c>
      <c r="G1075" s="10" t="e">
        <f t="shared" si="23"/>
        <v>#VALUE!</v>
      </c>
    </row>
    <row r="1076" spans="1:7">
      <c r="A1076" s="10" t="str">
        <f t="shared" si="22"/>
        <v>Penis - C60&lt;25Male</v>
      </c>
      <c r="B1076" s="10" t="s">
        <v>325</v>
      </c>
      <c r="C1076" t="s">
        <v>360</v>
      </c>
      <c r="D1076" t="s">
        <v>1</v>
      </c>
      <c r="E1076">
        <v>0</v>
      </c>
      <c r="F1076" s="10">
        <v>785230</v>
      </c>
      <c r="G1076" s="10">
        <f t="shared" si="23"/>
        <v>0</v>
      </c>
    </row>
    <row r="1077" spans="1:7">
      <c r="A1077" s="10" t="str">
        <f t="shared" si="22"/>
        <v>Penis - C6025-44Female</v>
      </c>
      <c r="B1077" s="10" t="s">
        <v>325</v>
      </c>
      <c r="C1077" t="s">
        <v>361</v>
      </c>
      <c r="D1077" t="s">
        <v>0</v>
      </c>
      <c r="E1077" s="10" t="s">
        <v>271</v>
      </c>
      <c r="F1077" s="10">
        <v>595010</v>
      </c>
      <c r="G1077" s="10" t="e">
        <f t="shared" si="23"/>
        <v>#VALUE!</v>
      </c>
    </row>
    <row r="1078" spans="1:7">
      <c r="A1078" s="10" t="str">
        <f t="shared" si="22"/>
        <v>Penis - C6025-44Male</v>
      </c>
      <c r="B1078" s="10" t="s">
        <v>325</v>
      </c>
      <c r="C1078" t="s">
        <v>361</v>
      </c>
      <c r="D1078" t="s">
        <v>1</v>
      </c>
      <c r="E1078">
        <v>1</v>
      </c>
      <c r="F1078" s="10">
        <v>546510</v>
      </c>
      <c r="G1078" s="10">
        <f t="shared" si="23"/>
        <v>0.18297926844888474</v>
      </c>
    </row>
    <row r="1079" spans="1:7">
      <c r="A1079" s="10" t="str">
        <f t="shared" si="22"/>
        <v>Penis - C6045-64Female</v>
      </c>
      <c r="B1079" s="10" t="s">
        <v>325</v>
      </c>
      <c r="C1079" t="s">
        <v>362</v>
      </c>
      <c r="D1079" t="s">
        <v>0</v>
      </c>
      <c r="E1079" s="10" t="s">
        <v>271</v>
      </c>
      <c r="F1079" s="10">
        <v>586580</v>
      </c>
      <c r="G1079" s="10" t="e">
        <f t="shared" si="23"/>
        <v>#VALUE!</v>
      </c>
    </row>
    <row r="1080" spans="1:7">
      <c r="A1080" s="10" t="str">
        <f t="shared" si="22"/>
        <v>Penis - C6045-64Male</v>
      </c>
      <c r="B1080" s="10" t="s">
        <v>325</v>
      </c>
      <c r="C1080" t="s">
        <v>362</v>
      </c>
      <c r="D1080" t="s">
        <v>1</v>
      </c>
      <c r="E1080">
        <v>6</v>
      </c>
      <c r="F1080" s="10">
        <v>551850</v>
      </c>
      <c r="G1080" s="10">
        <f t="shared" si="23"/>
        <v>1.0872519706441968</v>
      </c>
    </row>
    <row r="1081" spans="1:7">
      <c r="A1081" s="10" t="str">
        <f t="shared" si="22"/>
        <v>Penis - C6065-74Female</v>
      </c>
      <c r="B1081" s="10" t="s">
        <v>325</v>
      </c>
      <c r="C1081" t="s">
        <v>363</v>
      </c>
      <c r="D1081" t="s">
        <v>0</v>
      </c>
      <c r="E1081" s="10" t="s">
        <v>271</v>
      </c>
      <c r="F1081" s="10">
        <v>185190</v>
      </c>
      <c r="G1081" s="10" t="e">
        <f t="shared" si="23"/>
        <v>#VALUE!</v>
      </c>
    </row>
    <row r="1082" spans="1:7">
      <c r="A1082" s="10" t="str">
        <f t="shared" si="22"/>
        <v>Penis - C6065-74Male</v>
      </c>
      <c r="B1082" s="10" t="s">
        <v>325</v>
      </c>
      <c r="C1082" t="s">
        <v>363</v>
      </c>
      <c r="D1082" t="s">
        <v>1</v>
      </c>
      <c r="E1082">
        <v>4</v>
      </c>
      <c r="F1082" s="10">
        <v>174610</v>
      </c>
      <c r="G1082" s="10">
        <f t="shared" si="23"/>
        <v>2.2908195406906819</v>
      </c>
    </row>
    <row r="1083" spans="1:7">
      <c r="A1083" s="10" t="str">
        <f t="shared" si="22"/>
        <v>Penis - C6075+Female</v>
      </c>
      <c r="B1083" s="10" t="s">
        <v>325</v>
      </c>
      <c r="C1083" t="s">
        <v>10</v>
      </c>
      <c r="D1083" t="s">
        <v>0</v>
      </c>
      <c r="E1083" s="10" t="s">
        <v>271</v>
      </c>
      <c r="F1083" s="10">
        <v>152260</v>
      </c>
      <c r="G1083" s="10" t="e">
        <f t="shared" si="23"/>
        <v>#VALUE!</v>
      </c>
    </row>
    <row r="1084" spans="1:7">
      <c r="A1084" s="10" t="str">
        <f t="shared" si="22"/>
        <v>Penis - C6075+Male</v>
      </c>
      <c r="B1084" s="10" t="s">
        <v>325</v>
      </c>
      <c r="C1084" t="s">
        <v>10</v>
      </c>
      <c r="D1084" t="s">
        <v>1</v>
      </c>
      <c r="E1084">
        <v>8</v>
      </c>
      <c r="F1084" s="10">
        <v>113910</v>
      </c>
      <c r="G1084" s="10">
        <f t="shared" si="23"/>
        <v>7.023088403125274</v>
      </c>
    </row>
    <row r="1085" spans="1:7">
      <c r="A1085" s="10" t="str">
        <f t="shared" si="22"/>
        <v>Prostate - C61&lt;25Female</v>
      </c>
      <c r="B1085" s="10" t="s">
        <v>326</v>
      </c>
      <c r="C1085" t="s">
        <v>360</v>
      </c>
      <c r="D1085" t="s">
        <v>0</v>
      </c>
      <c r="E1085" s="10" t="s">
        <v>271</v>
      </c>
      <c r="F1085" s="10">
        <v>750910</v>
      </c>
      <c r="G1085" s="10" t="e">
        <f t="shared" si="23"/>
        <v>#VALUE!</v>
      </c>
    </row>
    <row r="1086" spans="1:7">
      <c r="A1086" s="10" t="str">
        <f t="shared" si="22"/>
        <v>Prostate - C61&lt;25Male</v>
      </c>
      <c r="B1086" s="10" t="s">
        <v>326</v>
      </c>
      <c r="C1086" t="s">
        <v>360</v>
      </c>
      <c r="D1086" t="s">
        <v>1</v>
      </c>
      <c r="E1086">
        <v>0</v>
      </c>
      <c r="F1086" s="10">
        <v>785230</v>
      </c>
      <c r="G1086" s="10">
        <f t="shared" si="23"/>
        <v>0</v>
      </c>
    </row>
    <row r="1087" spans="1:7">
      <c r="A1087" s="10" t="str">
        <f t="shared" si="22"/>
        <v>Prostate - C6125-44Female</v>
      </c>
      <c r="B1087" s="10" t="s">
        <v>326</v>
      </c>
      <c r="C1087" t="s">
        <v>361</v>
      </c>
      <c r="D1087" t="s">
        <v>0</v>
      </c>
      <c r="E1087" s="10" t="s">
        <v>271</v>
      </c>
      <c r="F1087" s="10">
        <v>595010</v>
      </c>
      <c r="G1087" s="10" t="e">
        <f t="shared" si="23"/>
        <v>#VALUE!</v>
      </c>
    </row>
    <row r="1088" spans="1:7">
      <c r="A1088" s="10" t="str">
        <f t="shared" si="22"/>
        <v>Prostate - C6125-44Male</v>
      </c>
      <c r="B1088" s="10" t="s">
        <v>326</v>
      </c>
      <c r="C1088" t="s">
        <v>361</v>
      </c>
      <c r="D1088" t="s">
        <v>1</v>
      </c>
      <c r="E1088">
        <v>14</v>
      </c>
      <c r="F1088" s="10">
        <v>546510</v>
      </c>
      <c r="G1088" s="10">
        <f t="shared" si="23"/>
        <v>2.5617097582843864</v>
      </c>
    </row>
    <row r="1089" spans="1:7">
      <c r="A1089" s="10" t="str">
        <f t="shared" si="22"/>
        <v>Prostate - C6145-64Female</v>
      </c>
      <c r="B1089" s="10" t="s">
        <v>326</v>
      </c>
      <c r="C1089" t="s">
        <v>362</v>
      </c>
      <c r="D1089" t="s">
        <v>0</v>
      </c>
      <c r="E1089" s="10" t="s">
        <v>271</v>
      </c>
      <c r="F1089" s="10">
        <v>586580</v>
      </c>
      <c r="G1089" s="10" t="e">
        <f t="shared" si="23"/>
        <v>#VALUE!</v>
      </c>
    </row>
    <row r="1090" spans="1:7">
      <c r="A1090" s="10" t="str">
        <f t="shared" si="22"/>
        <v>Prostate - C6145-64Male</v>
      </c>
      <c r="B1090" s="10" t="s">
        <v>326</v>
      </c>
      <c r="C1090" t="s">
        <v>362</v>
      </c>
      <c r="D1090" t="s">
        <v>1</v>
      </c>
      <c r="E1090">
        <v>1136</v>
      </c>
      <c r="F1090" s="10">
        <v>551850</v>
      </c>
      <c r="G1090" s="10">
        <f t="shared" si="23"/>
        <v>205.85303977530126</v>
      </c>
    </row>
    <row r="1091" spans="1:7">
      <c r="A1091" s="10" t="str">
        <f t="shared" si="22"/>
        <v>Prostate - C6165-74Female</v>
      </c>
      <c r="B1091" s="10" t="s">
        <v>326</v>
      </c>
      <c r="C1091" t="s">
        <v>363</v>
      </c>
      <c r="D1091" t="s">
        <v>0</v>
      </c>
      <c r="E1091" s="10" t="s">
        <v>271</v>
      </c>
      <c r="F1091" s="10">
        <v>185190</v>
      </c>
      <c r="G1091" s="10" t="e">
        <f t="shared" si="23"/>
        <v>#VALUE!</v>
      </c>
    </row>
    <row r="1092" spans="1:7">
      <c r="A1092" s="10" t="str">
        <f t="shared" si="22"/>
        <v>Prostate - C6165-74Male</v>
      </c>
      <c r="B1092" s="10" t="s">
        <v>326</v>
      </c>
      <c r="C1092" t="s">
        <v>363</v>
      </c>
      <c r="D1092" t="s">
        <v>1</v>
      </c>
      <c r="E1092">
        <v>1319</v>
      </c>
      <c r="F1092" s="10">
        <v>174610</v>
      </c>
      <c r="G1092" s="10">
        <f t="shared" si="23"/>
        <v>755.39774354275244</v>
      </c>
    </row>
    <row r="1093" spans="1:7">
      <c r="A1093" s="10" t="str">
        <f t="shared" si="22"/>
        <v>Prostate - C6175+Female</v>
      </c>
      <c r="B1093" s="10" t="s">
        <v>326</v>
      </c>
      <c r="C1093" t="s">
        <v>10</v>
      </c>
      <c r="D1093" t="s">
        <v>0</v>
      </c>
      <c r="E1093" s="10" t="s">
        <v>271</v>
      </c>
      <c r="F1093" s="10">
        <v>152260</v>
      </c>
      <c r="G1093" s="10" t="e">
        <f t="shared" si="23"/>
        <v>#VALUE!</v>
      </c>
    </row>
    <row r="1094" spans="1:7">
      <c r="A1094" s="10" t="str">
        <f t="shared" ref="A1094:A1157" si="24">B1094&amp;C1094&amp;D1094</f>
        <v>Prostate - C6175+Male</v>
      </c>
      <c r="B1094" s="10" t="s">
        <v>326</v>
      </c>
      <c r="C1094" t="s">
        <v>10</v>
      </c>
      <c r="D1094" t="s">
        <v>1</v>
      </c>
      <c r="E1094">
        <v>660</v>
      </c>
      <c r="F1094" s="10">
        <v>113910</v>
      </c>
      <c r="G1094" s="10">
        <f t="shared" ref="G1094:G1157" si="25">E1094/F1094*100000</f>
        <v>579.40479325783519</v>
      </c>
    </row>
    <row r="1095" spans="1:7">
      <c r="A1095" s="10" t="str">
        <f t="shared" si="24"/>
        <v>Testis - C62&lt;25Female</v>
      </c>
      <c r="B1095" s="10" t="s">
        <v>327</v>
      </c>
      <c r="C1095" t="s">
        <v>360</v>
      </c>
      <c r="D1095" t="s">
        <v>0</v>
      </c>
      <c r="E1095" s="10" t="s">
        <v>271</v>
      </c>
      <c r="F1095" s="10">
        <v>750910</v>
      </c>
      <c r="G1095" s="10" t="e">
        <f t="shared" si="25"/>
        <v>#VALUE!</v>
      </c>
    </row>
    <row r="1096" spans="1:7">
      <c r="A1096" s="10" t="str">
        <f t="shared" si="24"/>
        <v>Testis - C62&lt;25Male</v>
      </c>
      <c r="B1096" s="10" t="s">
        <v>327</v>
      </c>
      <c r="C1096" t="s">
        <v>360</v>
      </c>
      <c r="D1096" t="s">
        <v>1</v>
      </c>
      <c r="E1096">
        <v>22</v>
      </c>
      <c r="F1096" s="10">
        <v>785230</v>
      </c>
      <c r="G1096" s="10">
        <f t="shared" si="25"/>
        <v>2.8017268825694384</v>
      </c>
    </row>
    <row r="1097" spans="1:7">
      <c r="A1097" s="10" t="str">
        <f t="shared" si="24"/>
        <v>Testis - C6225-44Female</v>
      </c>
      <c r="B1097" s="10" t="s">
        <v>327</v>
      </c>
      <c r="C1097" t="s">
        <v>361</v>
      </c>
      <c r="D1097" t="s">
        <v>0</v>
      </c>
      <c r="E1097" s="10" t="s">
        <v>271</v>
      </c>
      <c r="F1097" s="10">
        <v>595010</v>
      </c>
      <c r="G1097" s="10" t="e">
        <f t="shared" si="25"/>
        <v>#VALUE!</v>
      </c>
    </row>
    <row r="1098" spans="1:7">
      <c r="A1098" s="10" t="str">
        <f t="shared" si="24"/>
        <v>Testis - C6225-44Male</v>
      </c>
      <c r="B1098" s="10" t="s">
        <v>327</v>
      </c>
      <c r="C1098" t="s">
        <v>361</v>
      </c>
      <c r="D1098" t="s">
        <v>1</v>
      </c>
      <c r="E1098">
        <v>77</v>
      </c>
      <c r="F1098" s="10">
        <v>546510</v>
      </c>
      <c r="G1098" s="10">
        <f t="shared" si="25"/>
        <v>14.089403670564126</v>
      </c>
    </row>
    <row r="1099" spans="1:7">
      <c r="A1099" s="10" t="str">
        <f t="shared" si="24"/>
        <v>Testis - C6245-64Female</v>
      </c>
      <c r="B1099" s="10" t="s">
        <v>327</v>
      </c>
      <c r="C1099" t="s">
        <v>362</v>
      </c>
      <c r="D1099" t="s">
        <v>0</v>
      </c>
      <c r="E1099" s="10" t="s">
        <v>271</v>
      </c>
      <c r="F1099" s="10">
        <v>586580</v>
      </c>
      <c r="G1099" s="10" t="e">
        <f t="shared" si="25"/>
        <v>#VALUE!</v>
      </c>
    </row>
    <row r="1100" spans="1:7">
      <c r="A1100" s="10" t="str">
        <f t="shared" si="24"/>
        <v>Testis - C6245-64Male</v>
      </c>
      <c r="B1100" s="10" t="s">
        <v>327</v>
      </c>
      <c r="C1100" t="s">
        <v>362</v>
      </c>
      <c r="D1100" t="s">
        <v>1</v>
      </c>
      <c r="E1100">
        <v>33</v>
      </c>
      <c r="F1100" s="10">
        <v>551850</v>
      </c>
      <c r="G1100" s="10">
        <f t="shared" si="25"/>
        <v>5.9798858385430824</v>
      </c>
    </row>
    <row r="1101" spans="1:7">
      <c r="A1101" s="10" t="str">
        <f t="shared" si="24"/>
        <v>Testis - C6265-74Female</v>
      </c>
      <c r="B1101" s="10" t="s">
        <v>327</v>
      </c>
      <c r="C1101" t="s">
        <v>363</v>
      </c>
      <c r="D1101" t="s">
        <v>0</v>
      </c>
      <c r="E1101" s="10" t="s">
        <v>271</v>
      </c>
      <c r="F1101" s="10">
        <v>185190</v>
      </c>
      <c r="G1101" s="10" t="e">
        <f t="shared" si="25"/>
        <v>#VALUE!</v>
      </c>
    </row>
    <row r="1102" spans="1:7">
      <c r="A1102" s="10" t="str">
        <f t="shared" si="24"/>
        <v>Testis - C6265-74Male</v>
      </c>
      <c r="B1102" s="10" t="s">
        <v>327</v>
      </c>
      <c r="C1102" t="s">
        <v>363</v>
      </c>
      <c r="D1102" t="s">
        <v>1</v>
      </c>
      <c r="E1102">
        <v>1</v>
      </c>
      <c r="F1102" s="10">
        <v>174610</v>
      </c>
      <c r="G1102" s="10">
        <f t="shared" si="25"/>
        <v>0.57270488517267049</v>
      </c>
    </row>
    <row r="1103" spans="1:7">
      <c r="A1103" s="10" t="str">
        <f t="shared" si="24"/>
        <v>Testis - C6275+Female</v>
      </c>
      <c r="B1103" s="10" t="s">
        <v>327</v>
      </c>
      <c r="C1103" t="s">
        <v>10</v>
      </c>
      <c r="D1103" t="s">
        <v>0</v>
      </c>
      <c r="E1103" s="10" t="s">
        <v>271</v>
      </c>
      <c r="F1103" s="10">
        <v>152260</v>
      </c>
      <c r="G1103" s="10" t="e">
        <f t="shared" si="25"/>
        <v>#VALUE!</v>
      </c>
    </row>
    <row r="1104" spans="1:7">
      <c r="A1104" s="10" t="str">
        <f t="shared" si="24"/>
        <v>Testis - C6275+Male</v>
      </c>
      <c r="B1104" s="10" t="s">
        <v>327</v>
      </c>
      <c r="C1104" t="s">
        <v>10</v>
      </c>
      <c r="D1104" t="s">
        <v>1</v>
      </c>
      <c r="E1104">
        <v>4</v>
      </c>
      <c r="F1104" s="10">
        <v>113910</v>
      </c>
      <c r="G1104" s="10">
        <f t="shared" si="25"/>
        <v>3.511544201562637</v>
      </c>
    </row>
    <row r="1105" spans="1:7">
      <c r="A1105" s="10" t="str">
        <f t="shared" si="24"/>
        <v>Other male genital organs - C63&lt;25Female</v>
      </c>
      <c r="B1105" s="10" t="s">
        <v>328</v>
      </c>
      <c r="C1105" t="s">
        <v>360</v>
      </c>
      <c r="D1105" t="s">
        <v>0</v>
      </c>
      <c r="E1105" s="10" t="s">
        <v>271</v>
      </c>
      <c r="F1105" s="10">
        <v>750910</v>
      </c>
      <c r="G1105" s="10" t="e">
        <f t="shared" si="25"/>
        <v>#VALUE!</v>
      </c>
    </row>
    <row r="1106" spans="1:7">
      <c r="A1106" s="10" t="str">
        <f t="shared" si="24"/>
        <v>Other male genital organs - C63&lt;25Male</v>
      </c>
      <c r="B1106" s="10" t="s">
        <v>328</v>
      </c>
      <c r="C1106" t="s">
        <v>360</v>
      </c>
      <c r="D1106" t="s">
        <v>1</v>
      </c>
      <c r="E1106">
        <v>0</v>
      </c>
      <c r="F1106" s="10">
        <v>785230</v>
      </c>
      <c r="G1106" s="10">
        <f t="shared" si="25"/>
        <v>0</v>
      </c>
    </row>
    <row r="1107" spans="1:7">
      <c r="A1107" s="10" t="str">
        <f t="shared" si="24"/>
        <v>Other male genital organs - C6325-44Female</v>
      </c>
      <c r="B1107" s="10" t="s">
        <v>328</v>
      </c>
      <c r="C1107" t="s">
        <v>361</v>
      </c>
      <c r="D1107" t="s">
        <v>0</v>
      </c>
      <c r="E1107" s="10" t="s">
        <v>271</v>
      </c>
      <c r="F1107" s="10">
        <v>595010</v>
      </c>
      <c r="G1107" s="10" t="e">
        <f t="shared" si="25"/>
        <v>#VALUE!</v>
      </c>
    </row>
    <row r="1108" spans="1:7">
      <c r="A1108" s="10" t="str">
        <f t="shared" si="24"/>
        <v>Other male genital organs - C6325-44Male</v>
      </c>
      <c r="B1108" s="10" t="s">
        <v>328</v>
      </c>
      <c r="C1108" t="s">
        <v>361</v>
      </c>
      <c r="D1108" t="s">
        <v>1</v>
      </c>
      <c r="E1108">
        <v>0</v>
      </c>
      <c r="F1108" s="10">
        <v>546510</v>
      </c>
      <c r="G1108" s="10">
        <f t="shared" si="25"/>
        <v>0</v>
      </c>
    </row>
    <row r="1109" spans="1:7">
      <c r="A1109" s="10" t="str">
        <f t="shared" si="24"/>
        <v>Other male genital organs - C6345-64Female</v>
      </c>
      <c r="B1109" s="10" t="s">
        <v>328</v>
      </c>
      <c r="C1109" t="s">
        <v>362</v>
      </c>
      <c r="D1109" t="s">
        <v>0</v>
      </c>
      <c r="E1109" s="10" t="s">
        <v>271</v>
      </c>
      <c r="F1109" s="10">
        <v>586580</v>
      </c>
      <c r="G1109" s="10" t="e">
        <f t="shared" si="25"/>
        <v>#VALUE!</v>
      </c>
    </row>
    <row r="1110" spans="1:7">
      <c r="A1110" s="10" t="str">
        <f t="shared" si="24"/>
        <v>Other male genital organs - C6345-64Male</v>
      </c>
      <c r="B1110" s="10" t="s">
        <v>328</v>
      </c>
      <c r="C1110" t="s">
        <v>362</v>
      </c>
      <c r="D1110" t="s">
        <v>1</v>
      </c>
      <c r="E1110">
        <v>2</v>
      </c>
      <c r="F1110" s="10">
        <v>551850</v>
      </c>
      <c r="G1110" s="10">
        <f t="shared" si="25"/>
        <v>0.36241732354806561</v>
      </c>
    </row>
    <row r="1111" spans="1:7">
      <c r="A1111" s="10" t="str">
        <f t="shared" si="24"/>
        <v>Other male genital organs - C6365-74Female</v>
      </c>
      <c r="B1111" s="10" t="s">
        <v>328</v>
      </c>
      <c r="C1111" t="s">
        <v>363</v>
      </c>
      <c r="D1111" t="s">
        <v>0</v>
      </c>
      <c r="E1111" s="10" t="s">
        <v>271</v>
      </c>
      <c r="F1111" s="10">
        <v>185190</v>
      </c>
      <c r="G1111" s="10" t="e">
        <f t="shared" si="25"/>
        <v>#VALUE!</v>
      </c>
    </row>
    <row r="1112" spans="1:7">
      <c r="A1112" s="10" t="str">
        <f t="shared" si="24"/>
        <v>Other male genital organs - C6365-74Male</v>
      </c>
      <c r="B1112" s="10" t="s">
        <v>328</v>
      </c>
      <c r="C1112" t="s">
        <v>363</v>
      </c>
      <c r="D1112" t="s">
        <v>1</v>
      </c>
      <c r="E1112">
        <v>0</v>
      </c>
      <c r="F1112" s="10">
        <v>174610</v>
      </c>
      <c r="G1112" s="10">
        <f t="shared" si="25"/>
        <v>0</v>
      </c>
    </row>
    <row r="1113" spans="1:7">
      <c r="A1113" s="10" t="str">
        <f t="shared" si="24"/>
        <v>Other male genital organs - C6375+Female</v>
      </c>
      <c r="B1113" s="10" t="s">
        <v>328</v>
      </c>
      <c r="C1113" t="s">
        <v>10</v>
      </c>
      <c r="D1113" t="s">
        <v>0</v>
      </c>
      <c r="E1113" s="10" t="s">
        <v>271</v>
      </c>
      <c r="F1113" s="10">
        <v>152260</v>
      </c>
      <c r="G1113" s="10" t="e">
        <f t="shared" si="25"/>
        <v>#VALUE!</v>
      </c>
    </row>
    <row r="1114" spans="1:7">
      <c r="A1114" s="10" t="str">
        <f t="shared" si="24"/>
        <v>Other male genital organs - C6375+Male</v>
      </c>
      <c r="B1114" s="10" t="s">
        <v>328</v>
      </c>
      <c r="C1114" t="s">
        <v>10</v>
      </c>
      <c r="D1114" t="s">
        <v>1</v>
      </c>
      <c r="E1114">
        <v>1</v>
      </c>
      <c r="F1114" s="10">
        <v>113910</v>
      </c>
      <c r="G1114" s="10">
        <f t="shared" si="25"/>
        <v>0.87788605039065926</v>
      </c>
    </row>
    <row r="1115" spans="1:7">
      <c r="A1115" s="10" t="str">
        <f t="shared" si="24"/>
        <v>Kidney - C64&lt;25Female</v>
      </c>
      <c r="B1115" s="10" t="s">
        <v>329</v>
      </c>
      <c r="C1115" t="s">
        <v>360</v>
      </c>
      <c r="D1115" t="s">
        <v>0</v>
      </c>
      <c r="E1115">
        <v>6</v>
      </c>
      <c r="F1115" s="10">
        <v>750910</v>
      </c>
      <c r="G1115" s="10">
        <f t="shared" si="25"/>
        <v>0.79903050964829336</v>
      </c>
    </row>
    <row r="1116" spans="1:7">
      <c r="A1116" s="10" t="str">
        <f t="shared" si="24"/>
        <v>Kidney - C64&lt;25Male</v>
      </c>
      <c r="B1116" s="10" t="s">
        <v>329</v>
      </c>
      <c r="C1116" t="s">
        <v>360</v>
      </c>
      <c r="D1116" t="s">
        <v>1</v>
      </c>
      <c r="E1116">
        <v>3</v>
      </c>
      <c r="F1116" s="10">
        <v>785230</v>
      </c>
      <c r="G1116" s="10">
        <f t="shared" si="25"/>
        <v>0.38205366580492339</v>
      </c>
    </row>
    <row r="1117" spans="1:7">
      <c r="A1117" s="10" t="str">
        <f t="shared" si="24"/>
        <v>Kidney - C6425-44Female</v>
      </c>
      <c r="B1117" s="10" t="s">
        <v>329</v>
      </c>
      <c r="C1117" t="s">
        <v>361</v>
      </c>
      <c r="D1117" t="s">
        <v>0</v>
      </c>
      <c r="E1117">
        <v>11</v>
      </c>
      <c r="F1117" s="10">
        <v>595010</v>
      </c>
      <c r="G1117" s="10">
        <f t="shared" si="25"/>
        <v>1.8487084250684864</v>
      </c>
    </row>
    <row r="1118" spans="1:7">
      <c r="A1118" s="10" t="str">
        <f t="shared" si="24"/>
        <v>Kidney - C6425-44Male</v>
      </c>
      <c r="B1118" s="10" t="s">
        <v>329</v>
      </c>
      <c r="C1118" t="s">
        <v>361</v>
      </c>
      <c r="D1118" t="s">
        <v>1</v>
      </c>
      <c r="E1118">
        <v>16</v>
      </c>
      <c r="F1118" s="10">
        <v>546510</v>
      </c>
      <c r="G1118" s="10">
        <f t="shared" si="25"/>
        <v>2.9276682951821558</v>
      </c>
    </row>
    <row r="1119" spans="1:7">
      <c r="A1119" s="10" t="str">
        <f t="shared" si="24"/>
        <v>Kidney - C6445-64Female</v>
      </c>
      <c r="B1119" s="10" t="s">
        <v>329</v>
      </c>
      <c r="C1119" t="s">
        <v>362</v>
      </c>
      <c r="D1119" t="s">
        <v>0</v>
      </c>
      <c r="E1119">
        <v>65</v>
      </c>
      <c r="F1119" s="10">
        <v>586580</v>
      </c>
      <c r="G1119" s="10">
        <f t="shared" si="25"/>
        <v>11.081182447407004</v>
      </c>
    </row>
    <row r="1120" spans="1:7">
      <c r="A1120" s="10" t="str">
        <f t="shared" si="24"/>
        <v>Kidney - C6445-64Male</v>
      </c>
      <c r="B1120" s="10" t="s">
        <v>329</v>
      </c>
      <c r="C1120" t="s">
        <v>362</v>
      </c>
      <c r="D1120" t="s">
        <v>1</v>
      </c>
      <c r="E1120">
        <v>160</v>
      </c>
      <c r="F1120" s="10">
        <v>551850</v>
      </c>
      <c r="G1120" s="10">
        <f t="shared" si="25"/>
        <v>28.993385883845249</v>
      </c>
    </row>
    <row r="1121" spans="1:7">
      <c r="A1121" s="10" t="str">
        <f t="shared" si="24"/>
        <v>Kidney - C6465-74Female</v>
      </c>
      <c r="B1121" s="10" t="s">
        <v>329</v>
      </c>
      <c r="C1121" t="s">
        <v>363</v>
      </c>
      <c r="D1121" t="s">
        <v>0</v>
      </c>
      <c r="E1121">
        <v>36</v>
      </c>
      <c r="F1121" s="10">
        <v>185190</v>
      </c>
      <c r="G1121" s="10">
        <f t="shared" si="25"/>
        <v>19.439494573141097</v>
      </c>
    </row>
    <row r="1122" spans="1:7">
      <c r="A1122" s="10" t="str">
        <f t="shared" si="24"/>
        <v>Kidney - C6465-74Male</v>
      </c>
      <c r="B1122" s="10" t="s">
        <v>329</v>
      </c>
      <c r="C1122" t="s">
        <v>363</v>
      </c>
      <c r="D1122" t="s">
        <v>1</v>
      </c>
      <c r="E1122">
        <v>103</v>
      </c>
      <c r="F1122" s="10">
        <v>174610</v>
      </c>
      <c r="G1122" s="10">
        <f t="shared" si="25"/>
        <v>58.988603172785069</v>
      </c>
    </row>
    <row r="1123" spans="1:7">
      <c r="A1123" s="10" t="str">
        <f t="shared" si="24"/>
        <v>Kidney - C6475+Female</v>
      </c>
      <c r="B1123" s="10" t="s">
        <v>329</v>
      </c>
      <c r="C1123" t="s">
        <v>10</v>
      </c>
      <c r="D1123" t="s">
        <v>0</v>
      </c>
      <c r="E1123">
        <v>49</v>
      </c>
      <c r="F1123" s="10">
        <v>152260</v>
      </c>
      <c r="G1123" s="10">
        <f t="shared" si="25"/>
        <v>32.181794299225011</v>
      </c>
    </row>
    <row r="1124" spans="1:7">
      <c r="A1124" s="10" t="str">
        <f t="shared" si="24"/>
        <v>Kidney - C6475+Male</v>
      </c>
      <c r="B1124" s="10" t="s">
        <v>329</v>
      </c>
      <c r="C1124" t="s">
        <v>10</v>
      </c>
      <c r="D1124" t="s">
        <v>1</v>
      </c>
      <c r="E1124">
        <v>76</v>
      </c>
      <c r="F1124" s="10">
        <v>113910</v>
      </c>
      <c r="G1124" s="10">
        <f t="shared" si="25"/>
        <v>66.719339829690099</v>
      </c>
    </row>
    <row r="1125" spans="1:7">
      <c r="A1125" s="10" t="str">
        <f t="shared" si="24"/>
        <v>Renal pelvis - C65&lt;25Female</v>
      </c>
      <c r="B1125" s="10" t="s">
        <v>330</v>
      </c>
      <c r="C1125" t="s">
        <v>360</v>
      </c>
      <c r="D1125" t="s">
        <v>0</v>
      </c>
      <c r="E1125">
        <v>0</v>
      </c>
      <c r="F1125" s="10">
        <v>750910</v>
      </c>
      <c r="G1125" s="10">
        <f t="shared" si="25"/>
        <v>0</v>
      </c>
    </row>
    <row r="1126" spans="1:7">
      <c r="A1126" s="10" t="str">
        <f t="shared" si="24"/>
        <v>Renal pelvis - C65&lt;25Male</v>
      </c>
      <c r="B1126" s="10" t="s">
        <v>330</v>
      </c>
      <c r="C1126" t="s">
        <v>360</v>
      </c>
      <c r="D1126" t="s">
        <v>1</v>
      </c>
      <c r="E1126">
        <v>0</v>
      </c>
      <c r="F1126" s="10">
        <v>785230</v>
      </c>
      <c r="G1126" s="10">
        <f t="shared" si="25"/>
        <v>0</v>
      </c>
    </row>
    <row r="1127" spans="1:7">
      <c r="A1127" s="10" t="str">
        <f t="shared" si="24"/>
        <v>Renal pelvis - C6525-44Female</v>
      </c>
      <c r="B1127" s="10" t="s">
        <v>330</v>
      </c>
      <c r="C1127" t="s">
        <v>361</v>
      </c>
      <c r="D1127" t="s">
        <v>0</v>
      </c>
      <c r="E1127">
        <v>0</v>
      </c>
      <c r="F1127" s="10">
        <v>595010</v>
      </c>
      <c r="G1127" s="10">
        <f t="shared" si="25"/>
        <v>0</v>
      </c>
    </row>
    <row r="1128" spans="1:7">
      <c r="A1128" s="10" t="str">
        <f t="shared" si="24"/>
        <v>Renal pelvis - C6525-44Male</v>
      </c>
      <c r="B1128" s="10" t="s">
        <v>330</v>
      </c>
      <c r="C1128" t="s">
        <v>361</v>
      </c>
      <c r="D1128" t="s">
        <v>1</v>
      </c>
      <c r="E1128">
        <v>2</v>
      </c>
      <c r="F1128" s="10">
        <v>546510</v>
      </c>
      <c r="G1128" s="10">
        <f t="shared" si="25"/>
        <v>0.36595853689776947</v>
      </c>
    </row>
    <row r="1129" spans="1:7">
      <c r="A1129" s="10" t="str">
        <f t="shared" si="24"/>
        <v>Renal pelvis - C6545-64Female</v>
      </c>
      <c r="B1129" s="10" t="s">
        <v>330</v>
      </c>
      <c r="C1129" t="s">
        <v>362</v>
      </c>
      <c r="D1129" t="s">
        <v>0</v>
      </c>
      <c r="E1129">
        <v>4</v>
      </c>
      <c r="F1129" s="10">
        <v>586580</v>
      </c>
      <c r="G1129" s="10">
        <f t="shared" si="25"/>
        <v>0.68191891984043096</v>
      </c>
    </row>
    <row r="1130" spans="1:7">
      <c r="A1130" s="10" t="str">
        <f t="shared" si="24"/>
        <v>Renal pelvis - C6545-64Male</v>
      </c>
      <c r="B1130" s="10" t="s">
        <v>330</v>
      </c>
      <c r="C1130" t="s">
        <v>362</v>
      </c>
      <c r="D1130" t="s">
        <v>1</v>
      </c>
      <c r="E1130">
        <v>7</v>
      </c>
      <c r="F1130" s="10">
        <v>551850</v>
      </c>
      <c r="G1130" s="10">
        <f t="shared" si="25"/>
        <v>1.2684606324182297</v>
      </c>
    </row>
    <row r="1131" spans="1:7">
      <c r="A1131" s="10" t="str">
        <f t="shared" si="24"/>
        <v>Renal pelvis - C6565-74Female</v>
      </c>
      <c r="B1131" s="10" t="s">
        <v>330</v>
      </c>
      <c r="C1131" t="s">
        <v>363</v>
      </c>
      <c r="D1131" t="s">
        <v>0</v>
      </c>
      <c r="E1131">
        <v>4</v>
      </c>
      <c r="F1131" s="10">
        <v>185190</v>
      </c>
      <c r="G1131" s="10">
        <f t="shared" si="25"/>
        <v>2.1599438414601222</v>
      </c>
    </row>
    <row r="1132" spans="1:7">
      <c r="A1132" s="10" t="str">
        <f t="shared" si="24"/>
        <v>Renal pelvis - C6565-74Male</v>
      </c>
      <c r="B1132" s="10" t="s">
        <v>330</v>
      </c>
      <c r="C1132" t="s">
        <v>363</v>
      </c>
      <c r="D1132" t="s">
        <v>1</v>
      </c>
      <c r="E1132">
        <v>3</v>
      </c>
      <c r="F1132" s="10">
        <v>174610</v>
      </c>
      <c r="G1132" s="10">
        <f t="shared" si="25"/>
        <v>1.7181146555180116</v>
      </c>
    </row>
    <row r="1133" spans="1:7">
      <c r="A1133" s="10" t="str">
        <f t="shared" si="24"/>
        <v>Renal pelvis - C6575+Female</v>
      </c>
      <c r="B1133" s="10" t="s">
        <v>330</v>
      </c>
      <c r="C1133" t="s">
        <v>10</v>
      </c>
      <c r="D1133" t="s">
        <v>0</v>
      </c>
      <c r="E1133">
        <v>7</v>
      </c>
      <c r="F1133" s="10">
        <v>152260</v>
      </c>
      <c r="G1133" s="10">
        <f t="shared" si="25"/>
        <v>4.5973991856035727</v>
      </c>
    </row>
    <row r="1134" spans="1:7">
      <c r="A1134" s="10" t="str">
        <f t="shared" si="24"/>
        <v>Renal pelvis - C6575+Male</v>
      </c>
      <c r="B1134" s="10" t="s">
        <v>330</v>
      </c>
      <c r="C1134" t="s">
        <v>10</v>
      </c>
      <c r="D1134" t="s">
        <v>1</v>
      </c>
      <c r="E1134">
        <v>6</v>
      </c>
      <c r="F1134" s="10">
        <v>113910</v>
      </c>
      <c r="G1134" s="10">
        <f t="shared" si="25"/>
        <v>5.2673163023439562</v>
      </c>
    </row>
    <row r="1135" spans="1:7">
      <c r="A1135" s="10" t="str">
        <f t="shared" si="24"/>
        <v>Ureter - C66&lt;25Female</v>
      </c>
      <c r="B1135" s="10" t="s">
        <v>331</v>
      </c>
      <c r="C1135" t="s">
        <v>360</v>
      </c>
      <c r="D1135" t="s">
        <v>0</v>
      </c>
      <c r="E1135">
        <v>0</v>
      </c>
      <c r="F1135" s="10">
        <v>750910</v>
      </c>
      <c r="G1135" s="10">
        <f t="shared" si="25"/>
        <v>0</v>
      </c>
    </row>
    <row r="1136" spans="1:7">
      <c r="A1136" s="10" t="str">
        <f t="shared" si="24"/>
        <v>Ureter - C66&lt;25Male</v>
      </c>
      <c r="B1136" s="10" t="s">
        <v>331</v>
      </c>
      <c r="C1136" t="s">
        <v>360</v>
      </c>
      <c r="D1136" t="s">
        <v>1</v>
      </c>
      <c r="E1136">
        <v>0</v>
      </c>
      <c r="F1136" s="10">
        <v>785230</v>
      </c>
      <c r="G1136" s="10">
        <f t="shared" si="25"/>
        <v>0</v>
      </c>
    </row>
    <row r="1137" spans="1:7">
      <c r="A1137" s="10" t="str">
        <f t="shared" si="24"/>
        <v>Ureter - C6625-44Female</v>
      </c>
      <c r="B1137" s="10" t="s">
        <v>331</v>
      </c>
      <c r="C1137" t="s">
        <v>361</v>
      </c>
      <c r="D1137" t="s">
        <v>0</v>
      </c>
      <c r="E1137">
        <v>0</v>
      </c>
      <c r="F1137" s="10">
        <v>595010</v>
      </c>
      <c r="G1137" s="10">
        <f t="shared" si="25"/>
        <v>0</v>
      </c>
    </row>
    <row r="1138" spans="1:7">
      <c r="A1138" s="10" t="str">
        <f t="shared" si="24"/>
        <v>Ureter - C6625-44Male</v>
      </c>
      <c r="B1138" s="10" t="s">
        <v>331</v>
      </c>
      <c r="C1138" t="s">
        <v>361</v>
      </c>
      <c r="D1138" t="s">
        <v>1</v>
      </c>
      <c r="E1138">
        <v>0</v>
      </c>
      <c r="F1138" s="10">
        <v>546510</v>
      </c>
      <c r="G1138" s="10">
        <f t="shared" si="25"/>
        <v>0</v>
      </c>
    </row>
    <row r="1139" spans="1:7">
      <c r="A1139" s="10" t="str">
        <f t="shared" si="24"/>
        <v>Ureter - C6645-64Female</v>
      </c>
      <c r="B1139" s="10" t="s">
        <v>331</v>
      </c>
      <c r="C1139" t="s">
        <v>362</v>
      </c>
      <c r="D1139" t="s">
        <v>0</v>
      </c>
      <c r="E1139">
        <v>2</v>
      </c>
      <c r="F1139" s="10">
        <v>586580</v>
      </c>
      <c r="G1139" s="10">
        <f t="shared" si="25"/>
        <v>0.34095945992021548</v>
      </c>
    </row>
    <row r="1140" spans="1:7">
      <c r="A1140" s="10" t="str">
        <f t="shared" si="24"/>
        <v>Ureter - C6645-64Male</v>
      </c>
      <c r="B1140" s="10" t="s">
        <v>331</v>
      </c>
      <c r="C1140" t="s">
        <v>362</v>
      </c>
      <c r="D1140" t="s">
        <v>1</v>
      </c>
      <c r="E1140">
        <v>4</v>
      </c>
      <c r="F1140" s="10">
        <v>551850</v>
      </c>
      <c r="G1140" s="10">
        <f t="shared" si="25"/>
        <v>0.72483464709613121</v>
      </c>
    </row>
    <row r="1141" spans="1:7">
      <c r="A1141" s="10" t="str">
        <f t="shared" si="24"/>
        <v>Ureter - C6665-74Female</v>
      </c>
      <c r="B1141" s="10" t="s">
        <v>331</v>
      </c>
      <c r="C1141" t="s">
        <v>363</v>
      </c>
      <c r="D1141" t="s">
        <v>0</v>
      </c>
      <c r="E1141">
        <v>2</v>
      </c>
      <c r="F1141" s="10">
        <v>185190</v>
      </c>
      <c r="G1141" s="10">
        <f t="shared" si="25"/>
        <v>1.0799719207300611</v>
      </c>
    </row>
    <row r="1142" spans="1:7">
      <c r="A1142" s="10" t="str">
        <f t="shared" si="24"/>
        <v>Ureter - C6665-74Male</v>
      </c>
      <c r="B1142" s="10" t="s">
        <v>331</v>
      </c>
      <c r="C1142" t="s">
        <v>363</v>
      </c>
      <c r="D1142" t="s">
        <v>1</v>
      </c>
      <c r="E1142">
        <v>6</v>
      </c>
      <c r="F1142" s="10">
        <v>174610</v>
      </c>
      <c r="G1142" s="10">
        <f t="shared" si="25"/>
        <v>3.4362293110360231</v>
      </c>
    </row>
    <row r="1143" spans="1:7">
      <c r="A1143" s="10" t="str">
        <f t="shared" si="24"/>
        <v>Ureter - C6675+Female</v>
      </c>
      <c r="B1143" s="10" t="s">
        <v>331</v>
      </c>
      <c r="C1143" t="s">
        <v>10</v>
      </c>
      <c r="D1143" t="s">
        <v>0</v>
      </c>
      <c r="E1143">
        <v>4</v>
      </c>
      <c r="F1143" s="10">
        <v>152260</v>
      </c>
      <c r="G1143" s="10">
        <f t="shared" si="25"/>
        <v>2.6270852489163272</v>
      </c>
    </row>
    <row r="1144" spans="1:7">
      <c r="A1144" s="10" t="str">
        <f t="shared" si="24"/>
        <v>Ureter - C6675+Male</v>
      </c>
      <c r="B1144" s="10" t="s">
        <v>331</v>
      </c>
      <c r="C1144" t="s">
        <v>10</v>
      </c>
      <c r="D1144" t="s">
        <v>1</v>
      </c>
      <c r="E1144">
        <v>9</v>
      </c>
      <c r="F1144" s="10">
        <v>113910</v>
      </c>
      <c r="G1144" s="10">
        <f t="shared" si="25"/>
        <v>7.900974453515933</v>
      </c>
    </row>
    <row r="1145" spans="1:7">
      <c r="A1145" s="10" t="str">
        <f t="shared" si="24"/>
        <v>Bladder - C67&lt;25Female</v>
      </c>
      <c r="B1145" s="10" t="s">
        <v>332</v>
      </c>
      <c r="C1145" t="s">
        <v>360</v>
      </c>
      <c r="D1145" t="s">
        <v>0</v>
      </c>
      <c r="E1145">
        <v>0</v>
      </c>
      <c r="F1145" s="10">
        <v>750910</v>
      </c>
      <c r="G1145" s="10">
        <f t="shared" si="25"/>
        <v>0</v>
      </c>
    </row>
    <row r="1146" spans="1:7">
      <c r="A1146" s="10" t="str">
        <f t="shared" si="24"/>
        <v>Bladder - C67&lt;25Male</v>
      </c>
      <c r="B1146" s="10" t="s">
        <v>332</v>
      </c>
      <c r="C1146" t="s">
        <v>360</v>
      </c>
      <c r="D1146" t="s">
        <v>1</v>
      </c>
      <c r="E1146">
        <v>1</v>
      </c>
      <c r="F1146" s="10">
        <v>785230</v>
      </c>
      <c r="G1146" s="10">
        <f t="shared" si="25"/>
        <v>0.12735122193497447</v>
      </c>
    </row>
    <row r="1147" spans="1:7">
      <c r="A1147" s="10" t="str">
        <f t="shared" si="24"/>
        <v>Bladder - C6725-44Female</v>
      </c>
      <c r="B1147" s="10" t="s">
        <v>332</v>
      </c>
      <c r="C1147" t="s">
        <v>361</v>
      </c>
      <c r="D1147" t="s">
        <v>0</v>
      </c>
      <c r="E1147">
        <v>2</v>
      </c>
      <c r="F1147" s="10">
        <v>595010</v>
      </c>
      <c r="G1147" s="10">
        <f t="shared" si="25"/>
        <v>0.33612880455790661</v>
      </c>
    </row>
    <row r="1148" spans="1:7">
      <c r="A1148" s="10" t="str">
        <f t="shared" si="24"/>
        <v>Bladder - C6725-44Male</v>
      </c>
      <c r="B1148" s="10" t="s">
        <v>332</v>
      </c>
      <c r="C1148" t="s">
        <v>361</v>
      </c>
      <c r="D1148" t="s">
        <v>1</v>
      </c>
      <c r="E1148">
        <v>4</v>
      </c>
      <c r="F1148" s="10">
        <v>546510</v>
      </c>
      <c r="G1148" s="10">
        <f t="shared" si="25"/>
        <v>0.73191707379553894</v>
      </c>
    </row>
    <row r="1149" spans="1:7">
      <c r="A1149" s="10" t="str">
        <f t="shared" si="24"/>
        <v>Bladder - C6745-64Female</v>
      </c>
      <c r="B1149" s="10" t="s">
        <v>332</v>
      </c>
      <c r="C1149" t="s">
        <v>362</v>
      </c>
      <c r="D1149" t="s">
        <v>0</v>
      </c>
      <c r="E1149">
        <v>18</v>
      </c>
      <c r="F1149" s="10">
        <v>586580</v>
      </c>
      <c r="G1149" s="10">
        <f t="shared" si="25"/>
        <v>3.0686351392819393</v>
      </c>
    </row>
    <row r="1150" spans="1:7">
      <c r="A1150" s="10" t="str">
        <f t="shared" si="24"/>
        <v>Bladder - C6745-64Male</v>
      </c>
      <c r="B1150" s="10" t="s">
        <v>332</v>
      </c>
      <c r="C1150" t="s">
        <v>362</v>
      </c>
      <c r="D1150" t="s">
        <v>1</v>
      </c>
      <c r="E1150">
        <v>56</v>
      </c>
      <c r="F1150" s="10">
        <v>551850</v>
      </c>
      <c r="G1150" s="10">
        <f t="shared" si="25"/>
        <v>10.147685059345838</v>
      </c>
    </row>
    <row r="1151" spans="1:7">
      <c r="A1151" s="10" t="str">
        <f t="shared" si="24"/>
        <v>Bladder - C6765-74Female</v>
      </c>
      <c r="B1151" s="10" t="s">
        <v>332</v>
      </c>
      <c r="C1151" t="s">
        <v>363</v>
      </c>
      <c r="D1151" t="s">
        <v>0</v>
      </c>
      <c r="E1151">
        <v>28</v>
      </c>
      <c r="F1151" s="10">
        <v>185190</v>
      </c>
      <c r="G1151" s="10">
        <f t="shared" si="25"/>
        <v>15.119606890220854</v>
      </c>
    </row>
    <row r="1152" spans="1:7">
      <c r="A1152" s="10" t="str">
        <f t="shared" si="24"/>
        <v>Bladder - C6765-74Male</v>
      </c>
      <c r="B1152" s="10" t="s">
        <v>332</v>
      </c>
      <c r="C1152" t="s">
        <v>363</v>
      </c>
      <c r="D1152" t="s">
        <v>1</v>
      </c>
      <c r="E1152">
        <v>65</v>
      </c>
      <c r="F1152" s="10">
        <v>174610</v>
      </c>
      <c r="G1152" s="10">
        <f t="shared" si="25"/>
        <v>37.225817536223587</v>
      </c>
    </row>
    <row r="1153" spans="1:7">
      <c r="A1153" s="10" t="str">
        <f t="shared" si="24"/>
        <v>Bladder - C6775+Female</v>
      </c>
      <c r="B1153" s="10" t="s">
        <v>332</v>
      </c>
      <c r="C1153" t="s">
        <v>10</v>
      </c>
      <c r="D1153" t="s">
        <v>0</v>
      </c>
      <c r="E1153">
        <v>51</v>
      </c>
      <c r="F1153" s="10">
        <v>152260</v>
      </c>
      <c r="G1153" s="10">
        <f t="shared" si="25"/>
        <v>33.495336923683176</v>
      </c>
    </row>
    <row r="1154" spans="1:7">
      <c r="A1154" s="10" t="str">
        <f t="shared" si="24"/>
        <v>Bladder - C6775+Male</v>
      </c>
      <c r="B1154" s="10" t="s">
        <v>332</v>
      </c>
      <c r="C1154" t="s">
        <v>10</v>
      </c>
      <c r="D1154" t="s">
        <v>1</v>
      </c>
      <c r="E1154">
        <v>144</v>
      </c>
      <c r="F1154" s="10">
        <v>113910</v>
      </c>
      <c r="G1154" s="10">
        <f t="shared" si="25"/>
        <v>126.41559125625493</v>
      </c>
    </row>
    <row r="1155" spans="1:7">
      <c r="A1155" s="10" t="str">
        <f t="shared" si="24"/>
        <v>Other urinary organs - C68&lt;25Female</v>
      </c>
      <c r="B1155" s="10" t="s">
        <v>333</v>
      </c>
      <c r="C1155" t="s">
        <v>360</v>
      </c>
      <c r="D1155" t="s">
        <v>0</v>
      </c>
      <c r="E1155">
        <v>0</v>
      </c>
      <c r="F1155" s="10">
        <v>750910</v>
      </c>
      <c r="G1155" s="10">
        <f t="shared" si="25"/>
        <v>0</v>
      </c>
    </row>
    <row r="1156" spans="1:7">
      <c r="A1156" s="10" t="str">
        <f t="shared" si="24"/>
        <v>Other urinary organs - C68&lt;25Male</v>
      </c>
      <c r="B1156" s="10" t="s">
        <v>333</v>
      </c>
      <c r="C1156" t="s">
        <v>360</v>
      </c>
      <c r="D1156" t="s">
        <v>1</v>
      </c>
      <c r="E1156">
        <v>0</v>
      </c>
      <c r="F1156" s="10">
        <v>785230</v>
      </c>
      <c r="G1156" s="10">
        <f t="shared" si="25"/>
        <v>0</v>
      </c>
    </row>
    <row r="1157" spans="1:7">
      <c r="A1157" s="10" t="str">
        <f t="shared" si="24"/>
        <v>Other urinary organs - C6825-44Female</v>
      </c>
      <c r="B1157" s="10" t="s">
        <v>333</v>
      </c>
      <c r="C1157" t="s">
        <v>361</v>
      </c>
      <c r="D1157" t="s">
        <v>0</v>
      </c>
      <c r="E1157">
        <v>0</v>
      </c>
      <c r="F1157" s="10">
        <v>595010</v>
      </c>
      <c r="G1157" s="10">
        <f t="shared" si="25"/>
        <v>0</v>
      </c>
    </row>
    <row r="1158" spans="1:7">
      <c r="A1158" s="10" t="str">
        <f t="shared" ref="A1158:A1221" si="26">B1158&amp;C1158&amp;D1158</f>
        <v>Other urinary organs - C6825-44Male</v>
      </c>
      <c r="B1158" s="10" t="s">
        <v>333</v>
      </c>
      <c r="C1158" t="s">
        <v>361</v>
      </c>
      <c r="D1158" t="s">
        <v>1</v>
      </c>
      <c r="E1158">
        <v>0</v>
      </c>
      <c r="F1158" s="10">
        <v>546510</v>
      </c>
      <c r="G1158" s="10">
        <f t="shared" ref="G1158:G1221" si="27">E1158/F1158*100000</f>
        <v>0</v>
      </c>
    </row>
    <row r="1159" spans="1:7">
      <c r="A1159" s="10" t="str">
        <f t="shared" si="26"/>
        <v>Other urinary organs - C6845-64Female</v>
      </c>
      <c r="B1159" s="10" t="s">
        <v>333</v>
      </c>
      <c r="C1159" t="s">
        <v>362</v>
      </c>
      <c r="D1159" t="s">
        <v>0</v>
      </c>
      <c r="E1159">
        <v>1</v>
      </c>
      <c r="F1159" s="10">
        <v>586580</v>
      </c>
      <c r="G1159" s="10">
        <f t="shared" si="27"/>
        <v>0.17047972996010774</v>
      </c>
    </row>
    <row r="1160" spans="1:7">
      <c r="A1160" s="10" t="str">
        <f t="shared" si="26"/>
        <v>Other urinary organs - C6845-64Male</v>
      </c>
      <c r="B1160" s="10" t="s">
        <v>333</v>
      </c>
      <c r="C1160" t="s">
        <v>362</v>
      </c>
      <c r="D1160" t="s">
        <v>1</v>
      </c>
      <c r="E1160">
        <v>3</v>
      </c>
      <c r="F1160" s="10">
        <v>551850</v>
      </c>
      <c r="G1160" s="10">
        <f t="shared" si="27"/>
        <v>0.54362598532209838</v>
      </c>
    </row>
    <row r="1161" spans="1:7">
      <c r="A1161" s="10" t="str">
        <f t="shared" si="26"/>
        <v>Other urinary organs - C6865-74Female</v>
      </c>
      <c r="B1161" s="10" t="s">
        <v>333</v>
      </c>
      <c r="C1161" t="s">
        <v>363</v>
      </c>
      <c r="D1161" t="s">
        <v>0</v>
      </c>
      <c r="E1161">
        <v>0</v>
      </c>
      <c r="F1161" s="10">
        <v>185190</v>
      </c>
      <c r="G1161" s="10">
        <f t="shared" si="27"/>
        <v>0</v>
      </c>
    </row>
    <row r="1162" spans="1:7">
      <c r="A1162" s="10" t="str">
        <f t="shared" si="26"/>
        <v>Other urinary organs - C6865-74Male</v>
      </c>
      <c r="B1162" s="10" t="s">
        <v>333</v>
      </c>
      <c r="C1162" t="s">
        <v>363</v>
      </c>
      <c r="D1162" t="s">
        <v>1</v>
      </c>
      <c r="E1162">
        <v>6</v>
      </c>
      <c r="F1162" s="10">
        <v>174610</v>
      </c>
      <c r="G1162" s="10">
        <f t="shared" si="27"/>
        <v>3.4362293110360231</v>
      </c>
    </row>
    <row r="1163" spans="1:7">
      <c r="A1163" s="10" t="str">
        <f t="shared" si="26"/>
        <v>Other urinary organs - C6875+Female</v>
      </c>
      <c r="B1163" s="10" t="s">
        <v>333</v>
      </c>
      <c r="C1163" t="s">
        <v>10</v>
      </c>
      <c r="D1163" t="s">
        <v>0</v>
      </c>
      <c r="E1163">
        <v>6</v>
      </c>
      <c r="F1163" s="10">
        <v>152260</v>
      </c>
      <c r="G1163" s="10">
        <f t="shared" si="27"/>
        <v>3.9406278733744911</v>
      </c>
    </row>
    <row r="1164" spans="1:7">
      <c r="A1164" s="10" t="str">
        <f t="shared" si="26"/>
        <v>Other urinary organs - C6875+Male</v>
      </c>
      <c r="B1164" s="10" t="s">
        <v>333</v>
      </c>
      <c r="C1164" t="s">
        <v>10</v>
      </c>
      <c r="D1164" t="s">
        <v>1</v>
      </c>
      <c r="E1164">
        <v>5</v>
      </c>
      <c r="F1164" s="10">
        <v>113910</v>
      </c>
      <c r="G1164" s="10">
        <f t="shared" si="27"/>
        <v>4.3894302519532964</v>
      </c>
    </row>
    <row r="1165" spans="1:7">
      <c r="A1165" s="10" t="str">
        <f t="shared" si="26"/>
        <v>Eye - C69&lt;25Female</v>
      </c>
      <c r="B1165" s="10" t="s">
        <v>334</v>
      </c>
      <c r="C1165" t="s">
        <v>360</v>
      </c>
      <c r="D1165" t="s">
        <v>0</v>
      </c>
      <c r="E1165">
        <v>4</v>
      </c>
      <c r="F1165" s="10">
        <v>750910</v>
      </c>
      <c r="G1165" s="10">
        <f t="shared" si="27"/>
        <v>0.53268700643219558</v>
      </c>
    </row>
    <row r="1166" spans="1:7">
      <c r="A1166" s="10" t="str">
        <f t="shared" si="26"/>
        <v>Eye - C69&lt;25Male</v>
      </c>
      <c r="B1166" s="10" t="s">
        <v>334</v>
      </c>
      <c r="C1166" t="s">
        <v>360</v>
      </c>
      <c r="D1166" t="s">
        <v>1</v>
      </c>
      <c r="E1166">
        <v>4</v>
      </c>
      <c r="F1166" s="10">
        <v>785230</v>
      </c>
      <c r="G1166" s="10">
        <f t="shared" si="27"/>
        <v>0.50940488773989789</v>
      </c>
    </row>
    <row r="1167" spans="1:7">
      <c r="A1167" s="10" t="str">
        <f t="shared" si="26"/>
        <v>Eye - C6925-44Female</v>
      </c>
      <c r="B1167" s="10" t="s">
        <v>334</v>
      </c>
      <c r="C1167" t="s">
        <v>361</v>
      </c>
      <c r="D1167" t="s">
        <v>0</v>
      </c>
      <c r="E1167">
        <v>9</v>
      </c>
      <c r="F1167" s="10">
        <v>595010</v>
      </c>
      <c r="G1167" s="10">
        <f t="shared" si="27"/>
        <v>1.5125796205105797</v>
      </c>
    </row>
    <row r="1168" spans="1:7">
      <c r="A1168" s="10" t="str">
        <f t="shared" si="26"/>
        <v>Eye - C6925-44Male</v>
      </c>
      <c r="B1168" s="10" t="s">
        <v>334</v>
      </c>
      <c r="C1168" t="s">
        <v>361</v>
      </c>
      <c r="D1168" t="s">
        <v>1</v>
      </c>
      <c r="E1168">
        <v>4</v>
      </c>
      <c r="F1168" s="10">
        <v>546510</v>
      </c>
      <c r="G1168" s="10">
        <f t="shared" si="27"/>
        <v>0.73191707379553894</v>
      </c>
    </row>
    <row r="1169" spans="1:7">
      <c r="A1169" s="10" t="str">
        <f t="shared" si="26"/>
        <v>Eye - C6945-64Female</v>
      </c>
      <c r="B1169" s="10" t="s">
        <v>334</v>
      </c>
      <c r="C1169" t="s">
        <v>362</v>
      </c>
      <c r="D1169" t="s">
        <v>0</v>
      </c>
      <c r="E1169">
        <v>10</v>
      </c>
      <c r="F1169" s="10">
        <v>586580</v>
      </c>
      <c r="G1169" s="10">
        <f t="shared" si="27"/>
        <v>1.7047972996010776</v>
      </c>
    </row>
    <row r="1170" spans="1:7">
      <c r="A1170" s="10" t="str">
        <f t="shared" si="26"/>
        <v>Eye - C6945-64Male</v>
      </c>
      <c r="B1170" s="10" t="s">
        <v>334</v>
      </c>
      <c r="C1170" t="s">
        <v>362</v>
      </c>
      <c r="D1170" t="s">
        <v>1</v>
      </c>
      <c r="E1170">
        <v>8</v>
      </c>
      <c r="F1170" s="10">
        <v>551850</v>
      </c>
      <c r="G1170" s="10">
        <f t="shared" si="27"/>
        <v>1.4496692941922624</v>
      </c>
    </row>
    <row r="1171" spans="1:7">
      <c r="A1171" s="10" t="str">
        <f t="shared" si="26"/>
        <v>Eye - C6965-74Female</v>
      </c>
      <c r="B1171" s="10" t="s">
        <v>334</v>
      </c>
      <c r="C1171" t="s">
        <v>363</v>
      </c>
      <c r="D1171" t="s">
        <v>0</v>
      </c>
      <c r="E1171">
        <v>4</v>
      </c>
      <c r="F1171" s="10">
        <v>185190</v>
      </c>
      <c r="G1171" s="10">
        <f t="shared" si="27"/>
        <v>2.1599438414601222</v>
      </c>
    </row>
    <row r="1172" spans="1:7">
      <c r="A1172" s="10" t="str">
        <f t="shared" si="26"/>
        <v>Eye - C6965-74Male</v>
      </c>
      <c r="B1172" s="10" t="s">
        <v>334</v>
      </c>
      <c r="C1172" t="s">
        <v>363</v>
      </c>
      <c r="D1172" t="s">
        <v>1</v>
      </c>
      <c r="E1172">
        <v>12</v>
      </c>
      <c r="F1172" s="10">
        <v>174610</v>
      </c>
      <c r="G1172" s="10">
        <f t="shared" si="27"/>
        <v>6.8724586220720463</v>
      </c>
    </row>
    <row r="1173" spans="1:7">
      <c r="A1173" s="10" t="str">
        <f t="shared" si="26"/>
        <v>Eye - C6975+Female</v>
      </c>
      <c r="B1173" s="10" t="s">
        <v>334</v>
      </c>
      <c r="C1173" t="s">
        <v>10</v>
      </c>
      <c r="D1173" t="s">
        <v>0</v>
      </c>
      <c r="E1173">
        <v>7</v>
      </c>
      <c r="F1173" s="10">
        <v>152260</v>
      </c>
      <c r="G1173" s="10">
        <f t="shared" si="27"/>
        <v>4.5973991856035727</v>
      </c>
    </row>
    <row r="1174" spans="1:7">
      <c r="A1174" s="10" t="str">
        <f t="shared" si="26"/>
        <v>Eye - C6975+Male</v>
      </c>
      <c r="B1174" s="10" t="s">
        <v>334</v>
      </c>
      <c r="C1174" t="s">
        <v>10</v>
      </c>
      <c r="D1174" t="s">
        <v>1</v>
      </c>
      <c r="E1174">
        <v>8</v>
      </c>
      <c r="F1174" s="10">
        <v>113910</v>
      </c>
      <c r="G1174" s="10">
        <f t="shared" si="27"/>
        <v>7.023088403125274</v>
      </c>
    </row>
    <row r="1175" spans="1:7">
      <c r="A1175" s="10" t="str">
        <f t="shared" si="26"/>
        <v>Meninges - C70&lt;25Female</v>
      </c>
      <c r="B1175" s="10" t="s">
        <v>335</v>
      </c>
      <c r="C1175" t="s">
        <v>360</v>
      </c>
      <c r="D1175" t="s">
        <v>0</v>
      </c>
      <c r="E1175">
        <v>1</v>
      </c>
      <c r="F1175" s="10">
        <v>750910</v>
      </c>
      <c r="G1175" s="10">
        <f t="shared" si="27"/>
        <v>0.13317175160804889</v>
      </c>
    </row>
    <row r="1176" spans="1:7">
      <c r="A1176" s="10" t="str">
        <f t="shared" si="26"/>
        <v>Meninges - C70&lt;25Male</v>
      </c>
      <c r="B1176" s="10" t="s">
        <v>335</v>
      </c>
      <c r="C1176" t="s">
        <v>360</v>
      </c>
      <c r="D1176" t="s">
        <v>1</v>
      </c>
      <c r="E1176">
        <v>1</v>
      </c>
      <c r="F1176" s="10">
        <v>785230</v>
      </c>
      <c r="G1176" s="10">
        <f t="shared" si="27"/>
        <v>0.12735122193497447</v>
      </c>
    </row>
    <row r="1177" spans="1:7">
      <c r="A1177" s="10" t="str">
        <f t="shared" si="26"/>
        <v>Meninges - C7025-44Female</v>
      </c>
      <c r="B1177" s="10" t="s">
        <v>335</v>
      </c>
      <c r="C1177" t="s">
        <v>361</v>
      </c>
      <c r="D1177" t="s">
        <v>0</v>
      </c>
      <c r="E1177">
        <v>1</v>
      </c>
      <c r="F1177" s="10">
        <v>595010</v>
      </c>
      <c r="G1177" s="10">
        <f t="shared" si="27"/>
        <v>0.16806440227895331</v>
      </c>
    </row>
    <row r="1178" spans="1:7">
      <c r="A1178" s="10" t="str">
        <f t="shared" si="26"/>
        <v>Meninges - C7025-44Male</v>
      </c>
      <c r="B1178" s="10" t="s">
        <v>335</v>
      </c>
      <c r="C1178" t="s">
        <v>361</v>
      </c>
      <c r="D1178" t="s">
        <v>1</v>
      </c>
      <c r="E1178">
        <v>0</v>
      </c>
      <c r="F1178" s="10">
        <v>546510</v>
      </c>
      <c r="G1178" s="10">
        <f t="shared" si="27"/>
        <v>0</v>
      </c>
    </row>
    <row r="1179" spans="1:7">
      <c r="A1179" s="10" t="str">
        <f t="shared" si="26"/>
        <v>Meninges - C7045-64Female</v>
      </c>
      <c r="B1179" s="10" t="s">
        <v>335</v>
      </c>
      <c r="C1179" t="s">
        <v>362</v>
      </c>
      <c r="D1179" t="s">
        <v>0</v>
      </c>
      <c r="E1179">
        <v>0</v>
      </c>
      <c r="F1179" s="10">
        <v>586580</v>
      </c>
      <c r="G1179" s="10">
        <f t="shared" si="27"/>
        <v>0</v>
      </c>
    </row>
    <row r="1180" spans="1:7">
      <c r="A1180" s="10" t="str">
        <f t="shared" si="26"/>
        <v>Meninges - C7045-64Male</v>
      </c>
      <c r="B1180" s="10" t="s">
        <v>335</v>
      </c>
      <c r="C1180" t="s">
        <v>362</v>
      </c>
      <c r="D1180" t="s">
        <v>1</v>
      </c>
      <c r="E1180">
        <v>0</v>
      </c>
      <c r="F1180" s="10">
        <v>551850</v>
      </c>
      <c r="G1180" s="10">
        <f t="shared" si="27"/>
        <v>0</v>
      </c>
    </row>
    <row r="1181" spans="1:7">
      <c r="A1181" s="10" t="str">
        <f t="shared" si="26"/>
        <v>Meninges - C7065-74Female</v>
      </c>
      <c r="B1181" s="10" t="s">
        <v>335</v>
      </c>
      <c r="C1181" t="s">
        <v>363</v>
      </c>
      <c r="D1181" t="s">
        <v>0</v>
      </c>
      <c r="E1181">
        <v>1</v>
      </c>
      <c r="F1181" s="10">
        <v>185190</v>
      </c>
      <c r="G1181" s="10">
        <f t="shared" si="27"/>
        <v>0.53998596036503055</v>
      </c>
    </row>
    <row r="1182" spans="1:7">
      <c r="A1182" s="10" t="str">
        <f t="shared" si="26"/>
        <v>Meninges - C7065-74Male</v>
      </c>
      <c r="B1182" s="10" t="s">
        <v>335</v>
      </c>
      <c r="C1182" t="s">
        <v>363</v>
      </c>
      <c r="D1182" t="s">
        <v>1</v>
      </c>
      <c r="E1182">
        <v>1</v>
      </c>
      <c r="F1182" s="10">
        <v>174610</v>
      </c>
      <c r="G1182" s="10">
        <f t="shared" si="27"/>
        <v>0.57270488517267049</v>
      </c>
    </row>
    <row r="1183" spans="1:7">
      <c r="A1183" s="10" t="str">
        <f t="shared" si="26"/>
        <v>Meninges - C7075+Female</v>
      </c>
      <c r="B1183" s="10" t="s">
        <v>335</v>
      </c>
      <c r="C1183" t="s">
        <v>10</v>
      </c>
      <c r="D1183" t="s">
        <v>0</v>
      </c>
      <c r="E1183">
        <v>0</v>
      </c>
      <c r="F1183" s="10">
        <v>152260</v>
      </c>
      <c r="G1183" s="10">
        <f t="shared" si="27"/>
        <v>0</v>
      </c>
    </row>
    <row r="1184" spans="1:7">
      <c r="A1184" s="10" t="str">
        <f t="shared" si="26"/>
        <v>Meninges - C7075+Male</v>
      </c>
      <c r="B1184" s="10" t="s">
        <v>335</v>
      </c>
      <c r="C1184" t="s">
        <v>10</v>
      </c>
      <c r="D1184" t="s">
        <v>1</v>
      </c>
      <c r="E1184">
        <v>0</v>
      </c>
      <c r="F1184" s="10">
        <v>113910</v>
      </c>
      <c r="G1184" s="10">
        <f t="shared" si="27"/>
        <v>0</v>
      </c>
    </row>
    <row r="1185" spans="1:7">
      <c r="A1185" s="10" t="str">
        <f t="shared" si="26"/>
        <v>Brain - C71&lt;25Female</v>
      </c>
      <c r="B1185" s="10" t="s">
        <v>336</v>
      </c>
      <c r="C1185" t="s">
        <v>360</v>
      </c>
      <c r="D1185" t="s">
        <v>0</v>
      </c>
      <c r="E1185">
        <v>13</v>
      </c>
      <c r="F1185" s="10">
        <v>750910</v>
      </c>
      <c r="G1185" s="10">
        <f t="shared" si="27"/>
        <v>1.7312327709046358</v>
      </c>
    </row>
    <row r="1186" spans="1:7">
      <c r="A1186" s="10" t="str">
        <f t="shared" si="26"/>
        <v>Brain - C71&lt;25Male</v>
      </c>
      <c r="B1186" s="10" t="s">
        <v>336</v>
      </c>
      <c r="C1186" t="s">
        <v>360</v>
      </c>
      <c r="D1186" t="s">
        <v>1</v>
      </c>
      <c r="E1186">
        <v>19</v>
      </c>
      <c r="F1186" s="10">
        <v>785230</v>
      </c>
      <c r="G1186" s="10">
        <f t="shared" si="27"/>
        <v>2.4196732167645152</v>
      </c>
    </row>
    <row r="1187" spans="1:7">
      <c r="A1187" s="10" t="str">
        <f t="shared" si="26"/>
        <v>Brain - C7125-44Female</v>
      </c>
      <c r="B1187" s="10" t="s">
        <v>336</v>
      </c>
      <c r="C1187" t="s">
        <v>361</v>
      </c>
      <c r="D1187" t="s">
        <v>0</v>
      </c>
      <c r="E1187">
        <v>22</v>
      </c>
      <c r="F1187" s="10">
        <v>595010</v>
      </c>
      <c r="G1187" s="10">
        <f t="shared" si="27"/>
        <v>3.6974168501369729</v>
      </c>
    </row>
    <row r="1188" spans="1:7">
      <c r="A1188" s="10" t="str">
        <f t="shared" si="26"/>
        <v>Brain - C7125-44Male</v>
      </c>
      <c r="B1188" s="10" t="s">
        <v>336</v>
      </c>
      <c r="C1188" t="s">
        <v>361</v>
      </c>
      <c r="D1188" t="s">
        <v>1</v>
      </c>
      <c r="E1188">
        <v>19</v>
      </c>
      <c r="F1188" s="10">
        <v>546510</v>
      </c>
      <c r="G1188" s="10">
        <f t="shared" si="27"/>
        <v>3.47660610052881</v>
      </c>
    </row>
    <row r="1189" spans="1:7">
      <c r="A1189" s="10" t="str">
        <f t="shared" si="26"/>
        <v>Brain - C7145-64Female</v>
      </c>
      <c r="B1189" s="10" t="s">
        <v>336</v>
      </c>
      <c r="C1189" t="s">
        <v>362</v>
      </c>
      <c r="D1189" t="s">
        <v>0</v>
      </c>
      <c r="E1189">
        <v>48</v>
      </c>
      <c r="F1189" s="10">
        <v>586580</v>
      </c>
      <c r="G1189" s="10">
        <f t="shared" si="27"/>
        <v>8.1830270380851715</v>
      </c>
    </row>
    <row r="1190" spans="1:7">
      <c r="A1190" s="10" t="str">
        <f t="shared" si="26"/>
        <v>Brain - C7145-64Male</v>
      </c>
      <c r="B1190" s="10" t="s">
        <v>336</v>
      </c>
      <c r="C1190" t="s">
        <v>362</v>
      </c>
      <c r="D1190" t="s">
        <v>1</v>
      </c>
      <c r="E1190">
        <v>76</v>
      </c>
      <c r="F1190" s="10">
        <v>551850</v>
      </c>
      <c r="G1190" s="10">
        <f t="shared" si="27"/>
        <v>13.771858294826494</v>
      </c>
    </row>
    <row r="1191" spans="1:7">
      <c r="A1191" s="10" t="str">
        <f t="shared" si="26"/>
        <v>Brain - C7165-74Female</v>
      </c>
      <c r="B1191" s="10" t="s">
        <v>336</v>
      </c>
      <c r="C1191" t="s">
        <v>363</v>
      </c>
      <c r="D1191" t="s">
        <v>0</v>
      </c>
      <c r="E1191">
        <v>26</v>
      </c>
      <c r="F1191" s="10">
        <v>185190</v>
      </c>
      <c r="G1191" s="10">
        <f t="shared" si="27"/>
        <v>14.039634969490793</v>
      </c>
    </row>
    <row r="1192" spans="1:7">
      <c r="A1192" s="10" t="str">
        <f t="shared" si="26"/>
        <v>Brain - C7165-74Male</v>
      </c>
      <c r="B1192" s="10" t="s">
        <v>336</v>
      </c>
      <c r="C1192" t="s">
        <v>363</v>
      </c>
      <c r="D1192" t="s">
        <v>1</v>
      </c>
      <c r="E1192">
        <v>39</v>
      </c>
      <c r="F1192" s="10">
        <v>174610</v>
      </c>
      <c r="G1192" s="10">
        <f t="shared" si="27"/>
        <v>22.335490521734151</v>
      </c>
    </row>
    <row r="1193" spans="1:7">
      <c r="A1193" s="10" t="str">
        <f t="shared" si="26"/>
        <v>Brain - C7175+Female</v>
      </c>
      <c r="B1193" s="10" t="s">
        <v>336</v>
      </c>
      <c r="C1193" t="s">
        <v>10</v>
      </c>
      <c r="D1193" t="s">
        <v>0</v>
      </c>
      <c r="E1193">
        <v>28</v>
      </c>
      <c r="F1193" s="10">
        <v>152260</v>
      </c>
      <c r="G1193" s="10">
        <f t="shared" si="27"/>
        <v>18.389596742414291</v>
      </c>
    </row>
    <row r="1194" spans="1:7">
      <c r="A1194" s="10" t="str">
        <f t="shared" si="26"/>
        <v>Brain - C7175+Male</v>
      </c>
      <c r="B1194" s="10" t="s">
        <v>336</v>
      </c>
      <c r="C1194" t="s">
        <v>10</v>
      </c>
      <c r="D1194" t="s">
        <v>1</v>
      </c>
      <c r="E1194">
        <v>32</v>
      </c>
      <c r="F1194" s="10">
        <v>113910</v>
      </c>
      <c r="G1194" s="10">
        <f t="shared" si="27"/>
        <v>28.092353612501096</v>
      </c>
    </row>
    <row r="1195" spans="1:7">
      <c r="A1195" s="10" t="str">
        <f t="shared" si="26"/>
        <v>Other central nervous system - C72&lt;25Female</v>
      </c>
      <c r="B1195" s="10" t="s">
        <v>337</v>
      </c>
      <c r="C1195" t="s">
        <v>360</v>
      </c>
      <c r="D1195" t="s">
        <v>0</v>
      </c>
      <c r="E1195">
        <v>1</v>
      </c>
      <c r="F1195" s="10">
        <v>750910</v>
      </c>
      <c r="G1195" s="10">
        <f t="shared" si="27"/>
        <v>0.13317175160804889</v>
      </c>
    </row>
    <row r="1196" spans="1:7">
      <c r="A1196" s="10" t="str">
        <f t="shared" si="26"/>
        <v>Other central nervous system - C72&lt;25Male</v>
      </c>
      <c r="B1196" s="10" t="s">
        <v>337</v>
      </c>
      <c r="C1196" t="s">
        <v>360</v>
      </c>
      <c r="D1196" t="s">
        <v>1</v>
      </c>
      <c r="E1196">
        <v>2</v>
      </c>
      <c r="F1196" s="10">
        <v>785230</v>
      </c>
      <c r="G1196" s="10">
        <f t="shared" si="27"/>
        <v>0.25470244386994895</v>
      </c>
    </row>
    <row r="1197" spans="1:7">
      <c r="A1197" s="10" t="str">
        <f t="shared" si="26"/>
        <v>Other central nervous system - C7225-44Female</v>
      </c>
      <c r="B1197" s="10" t="s">
        <v>337</v>
      </c>
      <c r="C1197" t="s">
        <v>361</v>
      </c>
      <c r="D1197" t="s">
        <v>0</v>
      </c>
      <c r="E1197">
        <v>2</v>
      </c>
      <c r="F1197" s="10">
        <v>595010</v>
      </c>
      <c r="G1197" s="10">
        <f t="shared" si="27"/>
        <v>0.33612880455790661</v>
      </c>
    </row>
    <row r="1198" spans="1:7">
      <c r="A1198" s="10" t="str">
        <f t="shared" si="26"/>
        <v>Other central nervous system - C7225-44Male</v>
      </c>
      <c r="B1198" s="10" t="s">
        <v>337</v>
      </c>
      <c r="C1198" t="s">
        <v>361</v>
      </c>
      <c r="D1198" t="s">
        <v>1</v>
      </c>
      <c r="E1198">
        <v>0</v>
      </c>
      <c r="F1198" s="10">
        <v>546510</v>
      </c>
      <c r="G1198" s="10">
        <f t="shared" si="27"/>
        <v>0</v>
      </c>
    </row>
    <row r="1199" spans="1:7">
      <c r="A1199" s="10" t="str">
        <f t="shared" si="26"/>
        <v>Other central nervous system - C7245-64Female</v>
      </c>
      <c r="B1199" s="10" t="s">
        <v>337</v>
      </c>
      <c r="C1199" t="s">
        <v>362</v>
      </c>
      <c r="D1199" t="s">
        <v>0</v>
      </c>
      <c r="E1199">
        <v>0</v>
      </c>
      <c r="F1199" s="10">
        <v>586580</v>
      </c>
      <c r="G1199" s="10">
        <f t="shared" si="27"/>
        <v>0</v>
      </c>
    </row>
    <row r="1200" spans="1:7">
      <c r="A1200" s="10" t="str">
        <f t="shared" si="26"/>
        <v>Other central nervous system - C7245-64Male</v>
      </c>
      <c r="B1200" s="10" t="s">
        <v>337</v>
      </c>
      <c r="C1200" t="s">
        <v>362</v>
      </c>
      <c r="D1200" t="s">
        <v>1</v>
      </c>
      <c r="E1200">
        <v>2</v>
      </c>
      <c r="F1200" s="10">
        <v>551850</v>
      </c>
      <c r="G1200" s="10">
        <f t="shared" si="27"/>
        <v>0.36241732354806561</v>
      </c>
    </row>
    <row r="1201" spans="1:7">
      <c r="A1201" s="10" t="str">
        <f t="shared" si="26"/>
        <v>Other central nervous system - C7265-74Female</v>
      </c>
      <c r="B1201" s="10" t="s">
        <v>337</v>
      </c>
      <c r="C1201" t="s">
        <v>363</v>
      </c>
      <c r="D1201" t="s">
        <v>0</v>
      </c>
      <c r="E1201">
        <v>1</v>
      </c>
      <c r="F1201" s="10">
        <v>185190</v>
      </c>
      <c r="G1201" s="10">
        <f t="shared" si="27"/>
        <v>0.53998596036503055</v>
      </c>
    </row>
    <row r="1202" spans="1:7">
      <c r="A1202" s="10" t="str">
        <f t="shared" si="26"/>
        <v>Other central nervous system - C7265-74Male</v>
      </c>
      <c r="B1202" s="10" t="s">
        <v>337</v>
      </c>
      <c r="C1202" t="s">
        <v>363</v>
      </c>
      <c r="D1202" t="s">
        <v>1</v>
      </c>
      <c r="E1202">
        <v>1</v>
      </c>
      <c r="F1202" s="10">
        <v>174610</v>
      </c>
      <c r="G1202" s="10">
        <f t="shared" si="27"/>
        <v>0.57270488517267049</v>
      </c>
    </row>
    <row r="1203" spans="1:7">
      <c r="A1203" s="10" t="str">
        <f t="shared" si="26"/>
        <v>Other central nervous system - C7275+Female</v>
      </c>
      <c r="B1203" s="10" t="s">
        <v>337</v>
      </c>
      <c r="C1203" t="s">
        <v>10</v>
      </c>
      <c r="D1203" t="s">
        <v>0</v>
      </c>
      <c r="E1203">
        <v>0</v>
      </c>
      <c r="F1203" s="10">
        <v>152260</v>
      </c>
      <c r="G1203" s="10">
        <f t="shared" si="27"/>
        <v>0</v>
      </c>
    </row>
    <row r="1204" spans="1:7">
      <c r="A1204" s="10" t="str">
        <f t="shared" si="26"/>
        <v>Other central nervous system - C7275+Male</v>
      </c>
      <c r="B1204" s="10" t="s">
        <v>337</v>
      </c>
      <c r="C1204" t="s">
        <v>10</v>
      </c>
      <c r="D1204" t="s">
        <v>1</v>
      </c>
      <c r="E1204">
        <v>0</v>
      </c>
      <c r="F1204" s="10">
        <v>113910</v>
      </c>
      <c r="G1204" s="10">
        <f t="shared" si="27"/>
        <v>0</v>
      </c>
    </row>
    <row r="1205" spans="1:7">
      <c r="A1205" s="10" t="str">
        <f t="shared" si="26"/>
        <v>Thyroid - C73&lt;25Female</v>
      </c>
      <c r="B1205" s="10" t="s">
        <v>338</v>
      </c>
      <c r="C1205" t="s">
        <v>360</v>
      </c>
      <c r="D1205" t="s">
        <v>0</v>
      </c>
      <c r="E1205">
        <v>14</v>
      </c>
      <c r="F1205" s="10">
        <v>750910</v>
      </c>
      <c r="G1205" s="10">
        <f t="shared" si="27"/>
        <v>1.8644045225126846</v>
      </c>
    </row>
    <row r="1206" spans="1:7">
      <c r="A1206" s="10" t="str">
        <f t="shared" si="26"/>
        <v>Thyroid - C73&lt;25Male</v>
      </c>
      <c r="B1206" s="10" t="s">
        <v>338</v>
      </c>
      <c r="C1206" t="s">
        <v>360</v>
      </c>
      <c r="D1206" t="s">
        <v>1</v>
      </c>
      <c r="E1206">
        <v>3</v>
      </c>
      <c r="F1206" s="10">
        <v>785230</v>
      </c>
      <c r="G1206" s="10">
        <f t="shared" si="27"/>
        <v>0.38205366580492339</v>
      </c>
    </row>
    <row r="1207" spans="1:7">
      <c r="A1207" s="10" t="str">
        <f t="shared" si="26"/>
        <v>Thyroid - C7325-44Female</v>
      </c>
      <c r="B1207" s="10" t="s">
        <v>338</v>
      </c>
      <c r="C1207" t="s">
        <v>361</v>
      </c>
      <c r="D1207" t="s">
        <v>0</v>
      </c>
      <c r="E1207">
        <v>66</v>
      </c>
      <c r="F1207" s="10">
        <v>595010</v>
      </c>
      <c r="G1207" s="10">
        <f t="shared" si="27"/>
        <v>11.092250550410917</v>
      </c>
    </row>
    <row r="1208" spans="1:7">
      <c r="A1208" s="10" t="str">
        <f t="shared" si="26"/>
        <v>Thyroid - C7325-44Male</v>
      </c>
      <c r="B1208" s="10" t="s">
        <v>338</v>
      </c>
      <c r="C1208" t="s">
        <v>361</v>
      </c>
      <c r="D1208" t="s">
        <v>1</v>
      </c>
      <c r="E1208">
        <v>15</v>
      </c>
      <c r="F1208" s="10">
        <v>546510</v>
      </c>
      <c r="G1208" s="10">
        <f t="shared" si="27"/>
        <v>2.7446890267332713</v>
      </c>
    </row>
    <row r="1209" spans="1:7">
      <c r="A1209" s="10" t="str">
        <f t="shared" si="26"/>
        <v>Thyroid - C7345-64Female</v>
      </c>
      <c r="B1209" s="10" t="s">
        <v>338</v>
      </c>
      <c r="C1209" t="s">
        <v>362</v>
      </c>
      <c r="D1209" t="s">
        <v>0</v>
      </c>
      <c r="E1209">
        <v>97</v>
      </c>
      <c r="F1209" s="10">
        <v>586580</v>
      </c>
      <c r="G1209" s="10">
        <f t="shared" si="27"/>
        <v>16.53653380613045</v>
      </c>
    </row>
    <row r="1210" spans="1:7">
      <c r="A1210" s="10" t="str">
        <f t="shared" si="26"/>
        <v>Thyroid - C7345-64Male</v>
      </c>
      <c r="B1210" s="10" t="s">
        <v>338</v>
      </c>
      <c r="C1210" t="s">
        <v>362</v>
      </c>
      <c r="D1210" t="s">
        <v>1</v>
      </c>
      <c r="E1210">
        <v>38</v>
      </c>
      <c r="F1210" s="10">
        <v>551850</v>
      </c>
      <c r="G1210" s="10">
        <f t="shared" si="27"/>
        <v>6.8859291474132469</v>
      </c>
    </row>
    <row r="1211" spans="1:7">
      <c r="A1211" s="10" t="str">
        <f t="shared" si="26"/>
        <v>Thyroid - C7365-74Female</v>
      </c>
      <c r="B1211" s="10" t="s">
        <v>338</v>
      </c>
      <c r="C1211" t="s">
        <v>363</v>
      </c>
      <c r="D1211" t="s">
        <v>0</v>
      </c>
      <c r="E1211">
        <v>21</v>
      </c>
      <c r="F1211" s="10">
        <v>185190</v>
      </c>
      <c r="G1211" s="10">
        <f t="shared" si="27"/>
        <v>11.33970516766564</v>
      </c>
    </row>
    <row r="1212" spans="1:7">
      <c r="A1212" s="10" t="str">
        <f t="shared" si="26"/>
        <v>Thyroid - C7365-74Male</v>
      </c>
      <c r="B1212" s="10" t="s">
        <v>338</v>
      </c>
      <c r="C1212" t="s">
        <v>363</v>
      </c>
      <c r="D1212" t="s">
        <v>1</v>
      </c>
      <c r="E1212">
        <v>21</v>
      </c>
      <c r="F1212" s="10">
        <v>174610</v>
      </c>
      <c r="G1212" s="10">
        <f t="shared" si="27"/>
        <v>12.026802588626081</v>
      </c>
    </row>
    <row r="1213" spans="1:7">
      <c r="A1213" s="10" t="str">
        <f t="shared" si="26"/>
        <v>Thyroid - C7375+Female</v>
      </c>
      <c r="B1213" s="10" t="s">
        <v>338</v>
      </c>
      <c r="C1213" t="s">
        <v>10</v>
      </c>
      <c r="D1213" t="s">
        <v>0</v>
      </c>
      <c r="E1213">
        <v>15</v>
      </c>
      <c r="F1213" s="10">
        <v>152260</v>
      </c>
      <c r="G1213" s="10">
        <f t="shared" si="27"/>
        <v>9.8515696834362281</v>
      </c>
    </row>
    <row r="1214" spans="1:7">
      <c r="A1214" s="10" t="str">
        <f t="shared" si="26"/>
        <v>Thyroid - C7375+Male</v>
      </c>
      <c r="B1214" s="10" t="s">
        <v>338</v>
      </c>
      <c r="C1214" t="s">
        <v>10</v>
      </c>
      <c r="D1214" t="s">
        <v>1</v>
      </c>
      <c r="E1214">
        <v>8</v>
      </c>
      <c r="F1214" s="10">
        <v>113910</v>
      </c>
      <c r="G1214" s="10">
        <f t="shared" si="27"/>
        <v>7.023088403125274</v>
      </c>
    </row>
    <row r="1215" spans="1:7">
      <c r="A1215" s="10" t="str">
        <f t="shared" si="26"/>
        <v>Adrenal gland - C74&lt;25Female</v>
      </c>
      <c r="B1215" s="10" t="s">
        <v>339</v>
      </c>
      <c r="C1215" t="s">
        <v>360</v>
      </c>
      <c r="D1215" t="s">
        <v>0</v>
      </c>
      <c r="E1215">
        <v>3</v>
      </c>
      <c r="F1215" s="10">
        <v>750910</v>
      </c>
      <c r="G1215" s="10">
        <f t="shared" si="27"/>
        <v>0.39951525482414668</v>
      </c>
    </row>
    <row r="1216" spans="1:7">
      <c r="A1216" s="10" t="str">
        <f t="shared" si="26"/>
        <v>Adrenal gland - C74&lt;25Male</v>
      </c>
      <c r="B1216" s="10" t="s">
        <v>339</v>
      </c>
      <c r="C1216" t="s">
        <v>360</v>
      </c>
      <c r="D1216" t="s">
        <v>1</v>
      </c>
      <c r="E1216">
        <v>6</v>
      </c>
      <c r="F1216" s="10">
        <v>785230</v>
      </c>
      <c r="G1216" s="10">
        <f t="shared" si="27"/>
        <v>0.76410733160984678</v>
      </c>
    </row>
    <row r="1217" spans="1:7">
      <c r="A1217" s="10" t="str">
        <f t="shared" si="26"/>
        <v>Adrenal gland - C7425-44Female</v>
      </c>
      <c r="B1217" s="10" t="s">
        <v>339</v>
      </c>
      <c r="C1217" t="s">
        <v>361</v>
      </c>
      <c r="D1217" t="s">
        <v>0</v>
      </c>
      <c r="E1217">
        <v>0</v>
      </c>
      <c r="F1217" s="10">
        <v>595010</v>
      </c>
      <c r="G1217" s="10">
        <f t="shared" si="27"/>
        <v>0</v>
      </c>
    </row>
    <row r="1218" spans="1:7">
      <c r="A1218" s="10" t="str">
        <f t="shared" si="26"/>
        <v>Adrenal gland - C7425-44Male</v>
      </c>
      <c r="B1218" s="10" t="s">
        <v>339</v>
      </c>
      <c r="C1218" t="s">
        <v>361</v>
      </c>
      <c r="D1218" t="s">
        <v>1</v>
      </c>
      <c r="E1218">
        <v>2</v>
      </c>
      <c r="F1218" s="10">
        <v>546510</v>
      </c>
      <c r="G1218" s="10">
        <f t="shared" si="27"/>
        <v>0.36595853689776947</v>
      </c>
    </row>
    <row r="1219" spans="1:7">
      <c r="A1219" s="10" t="str">
        <f t="shared" si="26"/>
        <v>Adrenal gland - C7445-64Female</v>
      </c>
      <c r="B1219" s="10" t="s">
        <v>339</v>
      </c>
      <c r="C1219" t="s">
        <v>362</v>
      </c>
      <c r="D1219" t="s">
        <v>0</v>
      </c>
      <c r="E1219">
        <v>8</v>
      </c>
      <c r="F1219" s="10">
        <v>586580</v>
      </c>
      <c r="G1219" s="10">
        <f t="shared" si="27"/>
        <v>1.3638378396808619</v>
      </c>
    </row>
    <row r="1220" spans="1:7">
      <c r="A1220" s="10" t="str">
        <f t="shared" si="26"/>
        <v>Adrenal gland - C7445-64Male</v>
      </c>
      <c r="B1220" s="10" t="s">
        <v>339</v>
      </c>
      <c r="C1220" t="s">
        <v>362</v>
      </c>
      <c r="D1220" t="s">
        <v>1</v>
      </c>
      <c r="E1220">
        <v>1</v>
      </c>
      <c r="F1220" s="10">
        <v>551850</v>
      </c>
      <c r="G1220" s="10">
        <f t="shared" si="27"/>
        <v>0.1812086617740328</v>
      </c>
    </row>
    <row r="1221" spans="1:7">
      <c r="A1221" s="10" t="str">
        <f t="shared" si="26"/>
        <v>Adrenal gland - C7465-74Female</v>
      </c>
      <c r="B1221" s="10" t="s">
        <v>339</v>
      </c>
      <c r="C1221" t="s">
        <v>363</v>
      </c>
      <c r="D1221" t="s">
        <v>0</v>
      </c>
      <c r="E1221">
        <v>0</v>
      </c>
      <c r="F1221" s="10">
        <v>185190</v>
      </c>
      <c r="G1221" s="10">
        <f t="shared" si="27"/>
        <v>0</v>
      </c>
    </row>
    <row r="1222" spans="1:7">
      <c r="A1222" s="10" t="str">
        <f t="shared" ref="A1222:A1285" si="28">B1222&amp;C1222&amp;D1222</f>
        <v>Adrenal gland - C7465-74Male</v>
      </c>
      <c r="B1222" s="10" t="s">
        <v>339</v>
      </c>
      <c r="C1222" t="s">
        <v>363</v>
      </c>
      <c r="D1222" t="s">
        <v>1</v>
      </c>
      <c r="E1222">
        <v>1</v>
      </c>
      <c r="F1222" s="10">
        <v>174610</v>
      </c>
      <c r="G1222" s="10">
        <f t="shared" ref="G1222:G1285" si="29">E1222/F1222*100000</f>
        <v>0.57270488517267049</v>
      </c>
    </row>
    <row r="1223" spans="1:7">
      <c r="A1223" s="10" t="str">
        <f t="shared" si="28"/>
        <v>Adrenal gland - C7475+Female</v>
      </c>
      <c r="B1223" s="10" t="s">
        <v>339</v>
      </c>
      <c r="C1223" t="s">
        <v>10</v>
      </c>
      <c r="D1223" t="s">
        <v>0</v>
      </c>
      <c r="E1223">
        <v>0</v>
      </c>
      <c r="F1223" s="10">
        <v>152260</v>
      </c>
      <c r="G1223" s="10">
        <f t="shared" si="29"/>
        <v>0</v>
      </c>
    </row>
    <row r="1224" spans="1:7">
      <c r="A1224" s="10" t="str">
        <f t="shared" si="28"/>
        <v>Adrenal gland - C7475+Male</v>
      </c>
      <c r="B1224" s="10" t="s">
        <v>339</v>
      </c>
      <c r="C1224" t="s">
        <v>10</v>
      </c>
      <c r="D1224" t="s">
        <v>1</v>
      </c>
      <c r="E1224">
        <v>0</v>
      </c>
      <c r="F1224" s="10">
        <v>113910</v>
      </c>
      <c r="G1224" s="10">
        <f t="shared" si="29"/>
        <v>0</v>
      </c>
    </row>
    <row r="1225" spans="1:7">
      <c r="A1225" s="10" t="str">
        <f t="shared" si="28"/>
        <v>Other endocrine glands - C75&lt;25Female</v>
      </c>
      <c r="B1225" s="10" t="s">
        <v>340</v>
      </c>
      <c r="C1225" t="s">
        <v>360</v>
      </c>
      <c r="D1225" t="s">
        <v>0</v>
      </c>
      <c r="E1225">
        <v>2</v>
      </c>
      <c r="F1225" s="10">
        <v>750910</v>
      </c>
      <c r="G1225" s="10">
        <f t="shared" si="29"/>
        <v>0.26634350321609779</v>
      </c>
    </row>
    <row r="1226" spans="1:7">
      <c r="A1226" s="10" t="str">
        <f t="shared" si="28"/>
        <v>Other endocrine glands - C75&lt;25Male</v>
      </c>
      <c r="B1226" s="10" t="s">
        <v>340</v>
      </c>
      <c r="C1226" t="s">
        <v>360</v>
      </c>
      <c r="D1226" t="s">
        <v>1</v>
      </c>
      <c r="E1226">
        <v>1</v>
      </c>
      <c r="F1226" s="10">
        <v>785230</v>
      </c>
      <c r="G1226" s="10">
        <f t="shared" si="29"/>
        <v>0.12735122193497447</v>
      </c>
    </row>
    <row r="1227" spans="1:7">
      <c r="A1227" s="10" t="str">
        <f t="shared" si="28"/>
        <v>Other endocrine glands - C7525-44Female</v>
      </c>
      <c r="B1227" s="10" t="s">
        <v>340</v>
      </c>
      <c r="C1227" t="s">
        <v>361</v>
      </c>
      <c r="D1227" t="s">
        <v>0</v>
      </c>
      <c r="E1227">
        <v>0</v>
      </c>
      <c r="F1227" s="10">
        <v>595010</v>
      </c>
      <c r="G1227" s="10">
        <f t="shared" si="29"/>
        <v>0</v>
      </c>
    </row>
    <row r="1228" spans="1:7">
      <c r="A1228" s="10" t="str">
        <f t="shared" si="28"/>
        <v>Other endocrine glands - C7525-44Male</v>
      </c>
      <c r="B1228" s="10" t="s">
        <v>340</v>
      </c>
      <c r="C1228" t="s">
        <v>361</v>
      </c>
      <c r="D1228" t="s">
        <v>1</v>
      </c>
      <c r="E1228">
        <v>0</v>
      </c>
      <c r="F1228" s="10">
        <v>546510</v>
      </c>
      <c r="G1228" s="10">
        <f t="shared" si="29"/>
        <v>0</v>
      </c>
    </row>
    <row r="1229" spans="1:7">
      <c r="A1229" s="10" t="str">
        <f t="shared" si="28"/>
        <v>Other endocrine glands - C7545-64Female</v>
      </c>
      <c r="B1229" s="10" t="s">
        <v>340</v>
      </c>
      <c r="C1229" t="s">
        <v>362</v>
      </c>
      <c r="D1229" t="s">
        <v>0</v>
      </c>
      <c r="E1229">
        <v>0</v>
      </c>
      <c r="F1229" s="10">
        <v>586580</v>
      </c>
      <c r="G1229" s="10">
        <f t="shared" si="29"/>
        <v>0</v>
      </c>
    </row>
    <row r="1230" spans="1:7">
      <c r="A1230" s="10" t="str">
        <f t="shared" si="28"/>
        <v>Other endocrine glands - C7545-64Male</v>
      </c>
      <c r="B1230" s="10" t="s">
        <v>340</v>
      </c>
      <c r="C1230" t="s">
        <v>362</v>
      </c>
      <c r="D1230" t="s">
        <v>1</v>
      </c>
      <c r="E1230">
        <v>1</v>
      </c>
      <c r="F1230" s="10">
        <v>551850</v>
      </c>
      <c r="G1230" s="10">
        <f t="shared" si="29"/>
        <v>0.1812086617740328</v>
      </c>
    </row>
    <row r="1231" spans="1:7">
      <c r="A1231" s="10" t="str">
        <f t="shared" si="28"/>
        <v>Other endocrine glands - C7565-74Female</v>
      </c>
      <c r="B1231" s="10" t="s">
        <v>340</v>
      </c>
      <c r="C1231" t="s">
        <v>363</v>
      </c>
      <c r="D1231" t="s">
        <v>0</v>
      </c>
      <c r="E1231">
        <v>0</v>
      </c>
      <c r="F1231" s="10">
        <v>185190</v>
      </c>
      <c r="G1231" s="10">
        <f t="shared" si="29"/>
        <v>0</v>
      </c>
    </row>
    <row r="1232" spans="1:7">
      <c r="A1232" s="10" t="str">
        <f t="shared" si="28"/>
        <v>Other endocrine glands - C7565-74Male</v>
      </c>
      <c r="B1232" s="10" t="s">
        <v>340</v>
      </c>
      <c r="C1232" t="s">
        <v>363</v>
      </c>
      <c r="D1232" t="s">
        <v>1</v>
      </c>
      <c r="E1232">
        <v>0</v>
      </c>
      <c r="F1232" s="10">
        <v>174610</v>
      </c>
      <c r="G1232" s="10">
        <f t="shared" si="29"/>
        <v>0</v>
      </c>
    </row>
    <row r="1233" spans="1:7">
      <c r="A1233" s="10" t="str">
        <f t="shared" si="28"/>
        <v>Other endocrine glands - C7575+Female</v>
      </c>
      <c r="B1233" s="10" t="s">
        <v>340</v>
      </c>
      <c r="C1233" t="s">
        <v>10</v>
      </c>
      <c r="D1233" t="s">
        <v>0</v>
      </c>
      <c r="E1233">
        <v>0</v>
      </c>
      <c r="F1233" s="10">
        <v>152260</v>
      </c>
      <c r="G1233" s="10">
        <f t="shared" si="29"/>
        <v>0</v>
      </c>
    </row>
    <row r="1234" spans="1:7">
      <c r="A1234" s="10" t="str">
        <f t="shared" si="28"/>
        <v>Other endocrine glands - C7575+Male</v>
      </c>
      <c r="B1234" s="10" t="s">
        <v>340</v>
      </c>
      <c r="C1234" t="s">
        <v>10</v>
      </c>
      <c r="D1234" t="s">
        <v>1</v>
      </c>
      <c r="E1234">
        <v>0</v>
      </c>
      <c r="F1234" s="10">
        <v>113910</v>
      </c>
      <c r="G1234" s="10">
        <f t="shared" si="29"/>
        <v>0</v>
      </c>
    </row>
    <row r="1235" spans="1:7">
      <c r="A1235" s="10" t="str">
        <f t="shared" si="28"/>
        <v>Other and ill-defined sites - C76&lt;25Female</v>
      </c>
      <c r="B1235" s="10" t="s">
        <v>341</v>
      </c>
      <c r="C1235" t="s">
        <v>360</v>
      </c>
      <c r="D1235" t="s">
        <v>0</v>
      </c>
      <c r="E1235">
        <v>1</v>
      </c>
      <c r="F1235" s="10">
        <v>750910</v>
      </c>
      <c r="G1235" s="10">
        <f t="shared" si="29"/>
        <v>0.13317175160804889</v>
      </c>
    </row>
    <row r="1236" spans="1:7">
      <c r="A1236" s="10" t="str">
        <f t="shared" si="28"/>
        <v>Other and ill-defined sites - C76&lt;25Male</v>
      </c>
      <c r="B1236" s="10" t="s">
        <v>341</v>
      </c>
      <c r="C1236" t="s">
        <v>360</v>
      </c>
      <c r="D1236" t="s">
        <v>1</v>
      </c>
      <c r="E1236">
        <v>0</v>
      </c>
      <c r="F1236" s="10">
        <v>785230</v>
      </c>
      <c r="G1236" s="10">
        <f t="shared" si="29"/>
        <v>0</v>
      </c>
    </row>
    <row r="1237" spans="1:7">
      <c r="A1237" s="10" t="str">
        <f t="shared" si="28"/>
        <v>Other and ill-defined sites - C7625-44Female</v>
      </c>
      <c r="B1237" s="10" t="s">
        <v>341</v>
      </c>
      <c r="C1237" t="s">
        <v>361</v>
      </c>
      <c r="D1237" t="s">
        <v>0</v>
      </c>
      <c r="E1237">
        <v>0</v>
      </c>
      <c r="F1237" s="10">
        <v>595010</v>
      </c>
      <c r="G1237" s="10">
        <f t="shared" si="29"/>
        <v>0</v>
      </c>
    </row>
    <row r="1238" spans="1:7">
      <c r="A1238" s="10" t="str">
        <f t="shared" si="28"/>
        <v>Other and ill-defined sites - C7625-44Male</v>
      </c>
      <c r="B1238" s="10" t="s">
        <v>341</v>
      </c>
      <c r="C1238" t="s">
        <v>361</v>
      </c>
      <c r="D1238" t="s">
        <v>1</v>
      </c>
      <c r="E1238">
        <v>0</v>
      </c>
      <c r="F1238" s="10">
        <v>546510</v>
      </c>
      <c r="G1238" s="10">
        <f t="shared" si="29"/>
        <v>0</v>
      </c>
    </row>
    <row r="1239" spans="1:7">
      <c r="A1239" s="10" t="str">
        <f t="shared" si="28"/>
        <v>Other and ill-defined sites - C7645-64Female</v>
      </c>
      <c r="B1239" s="10" t="s">
        <v>341</v>
      </c>
      <c r="C1239" t="s">
        <v>362</v>
      </c>
      <c r="D1239" t="s">
        <v>0</v>
      </c>
      <c r="E1239">
        <v>1</v>
      </c>
      <c r="F1239" s="10">
        <v>586580</v>
      </c>
      <c r="G1239" s="10">
        <f t="shared" si="29"/>
        <v>0.17047972996010774</v>
      </c>
    </row>
    <row r="1240" spans="1:7">
      <c r="A1240" s="10" t="str">
        <f t="shared" si="28"/>
        <v>Other and ill-defined sites - C7645-64Male</v>
      </c>
      <c r="B1240" s="10" t="s">
        <v>341</v>
      </c>
      <c r="C1240" t="s">
        <v>362</v>
      </c>
      <c r="D1240" t="s">
        <v>1</v>
      </c>
      <c r="E1240">
        <v>1</v>
      </c>
      <c r="F1240" s="10">
        <v>551850</v>
      </c>
      <c r="G1240" s="10">
        <f t="shared" si="29"/>
        <v>0.1812086617740328</v>
      </c>
    </row>
    <row r="1241" spans="1:7">
      <c r="A1241" s="10" t="str">
        <f t="shared" si="28"/>
        <v>Other and ill-defined sites - C7665-74Female</v>
      </c>
      <c r="B1241" s="10" t="s">
        <v>341</v>
      </c>
      <c r="C1241" t="s">
        <v>363</v>
      </c>
      <c r="D1241" t="s">
        <v>0</v>
      </c>
      <c r="E1241">
        <v>1</v>
      </c>
      <c r="F1241" s="10">
        <v>185190</v>
      </c>
      <c r="G1241" s="10">
        <f t="shared" si="29"/>
        <v>0.53998596036503055</v>
      </c>
    </row>
    <row r="1242" spans="1:7">
      <c r="A1242" s="10" t="str">
        <f t="shared" si="28"/>
        <v>Other and ill-defined sites - C7665-74Male</v>
      </c>
      <c r="B1242" s="10" t="s">
        <v>341</v>
      </c>
      <c r="C1242" t="s">
        <v>363</v>
      </c>
      <c r="D1242" t="s">
        <v>1</v>
      </c>
      <c r="E1242">
        <v>1</v>
      </c>
      <c r="F1242" s="10">
        <v>174610</v>
      </c>
      <c r="G1242" s="10">
        <f t="shared" si="29"/>
        <v>0.57270488517267049</v>
      </c>
    </row>
    <row r="1243" spans="1:7">
      <c r="A1243" s="10" t="str">
        <f t="shared" si="28"/>
        <v>Other and ill-defined sites - C7675+Female</v>
      </c>
      <c r="B1243" s="10" t="s">
        <v>341</v>
      </c>
      <c r="C1243" t="s">
        <v>10</v>
      </c>
      <c r="D1243" t="s">
        <v>0</v>
      </c>
      <c r="E1243">
        <v>8</v>
      </c>
      <c r="F1243" s="10">
        <v>152260</v>
      </c>
      <c r="G1243" s="10">
        <f t="shared" si="29"/>
        <v>5.2541704978326544</v>
      </c>
    </row>
    <row r="1244" spans="1:7">
      <c r="A1244" s="10" t="str">
        <f t="shared" si="28"/>
        <v>Other and ill-defined sites - C7675+Male</v>
      </c>
      <c r="B1244" s="10" t="s">
        <v>341</v>
      </c>
      <c r="C1244" t="s">
        <v>10</v>
      </c>
      <c r="D1244" t="s">
        <v>1</v>
      </c>
      <c r="E1244">
        <v>5</v>
      </c>
      <c r="F1244" s="10">
        <v>113910</v>
      </c>
      <c r="G1244" s="10">
        <f t="shared" si="29"/>
        <v>4.3894302519532964</v>
      </c>
    </row>
    <row r="1245" spans="1:7">
      <c r="A1245" s="10" t="str">
        <f t="shared" si="28"/>
        <v>Unknown primary - C77–C79&lt;25Female</v>
      </c>
      <c r="B1245" s="10" t="s">
        <v>356</v>
      </c>
      <c r="C1245" t="s">
        <v>360</v>
      </c>
      <c r="D1245" t="s">
        <v>0</v>
      </c>
      <c r="E1245">
        <v>0</v>
      </c>
      <c r="F1245" s="10">
        <v>750910</v>
      </c>
      <c r="G1245" s="10">
        <f t="shared" si="29"/>
        <v>0</v>
      </c>
    </row>
    <row r="1246" spans="1:7">
      <c r="A1246" s="10" t="str">
        <f t="shared" si="28"/>
        <v>Unknown primary - C77–C79&lt;25Male</v>
      </c>
      <c r="B1246" s="10" t="s">
        <v>356</v>
      </c>
      <c r="C1246" t="s">
        <v>360</v>
      </c>
      <c r="D1246" t="s">
        <v>1</v>
      </c>
      <c r="E1246">
        <v>0</v>
      </c>
      <c r="F1246" s="10">
        <v>785230</v>
      </c>
      <c r="G1246" s="10">
        <f t="shared" si="29"/>
        <v>0</v>
      </c>
    </row>
    <row r="1247" spans="1:7">
      <c r="A1247" s="10" t="str">
        <f t="shared" si="28"/>
        <v>Unknown primary - C77–C7925-44Female</v>
      </c>
      <c r="B1247" s="10" t="s">
        <v>356</v>
      </c>
      <c r="C1247" t="s">
        <v>361</v>
      </c>
      <c r="D1247" t="s">
        <v>0</v>
      </c>
      <c r="E1247">
        <v>4</v>
      </c>
      <c r="F1247" s="10">
        <v>595010</v>
      </c>
      <c r="G1247" s="10">
        <f t="shared" si="29"/>
        <v>0.67225760911581323</v>
      </c>
    </row>
    <row r="1248" spans="1:7">
      <c r="A1248" s="10" t="str">
        <f t="shared" si="28"/>
        <v>Unknown primary - C77–C7925-44Male</v>
      </c>
      <c r="B1248" s="10" t="s">
        <v>356</v>
      </c>
      <c r="C1248" t="s">
        <v>361</v>
      </c>
      <c r="D1248" t="s">
        <v>1</v>
      </c>
      <c r="E1248">
        <v>6</v>
      </c>
      <c r="F1248" s="10">
        <v>546510</v>
      </c>
      <c r="G1248" s="10">
        <f t="shared" si="29"/>
        <v>1.0978756106933085</v>
      </c>
    </row>
    <row r="1249" spans="1:7">
      <c r="A1249" s="10" t="str">
        <f t="shared" si="28"/>
        <v>Unknown primary - C77–C7945-64Female</v>
      </c>
      <c r="B1249" s="10" t="s">
        <v>356</v>
      </c>
      <c r="C1249" t="s">
        <v>362</v>
      </c>
      <c r="D1249" t="s">
        <v>0</v>
      </c>
      <c r="E1249">
        <v>44</v>
      </c>
      <c r="F1249" s="10">
        <v>586580</v>
      </c>
      <c r="G1249" s="10">
        <f t="shared" si="29"/>
        <v>7.5011081182447406</v>
      </c>
    </row>
    <row r="1250" spans="1:7">
      <c r="A1250" s="10" t="str">
        <f t="shared" si="28"/>
        <v>Unknown primary - C77–C7945-64Male</v>
      </c>
      <c r="B1250" s="10" t="s">
        <v>356</v>
      </c>
      <c r="C1250" t="s">
        <v>362</v>
      </c>
      <c r="D1250" t="s">
        <v>1</v>
      </c>
      <c r="E1250">
        <v>51</v>
      </c>
      <c r="F1250" s="10">
        <v>551850</v>
      </c>
      <c r="G1250" s="10">
        <f t="shared" si="29"/>
        <v>9.2416417504756723</v>
      </c>
    </row>
    <row r="1251" spans="1:7">
      <c r="A1251" s="10" t="str">
        <f t="shared" si="28"/>
        <v>Unknown primary - C77–C7965-74Female</v>
      </c>
      <c r="B1251" s="10" t="s">
        <v>356</v>
      </c>
      <c r="C1251" t="s">
        <v>363</v>
      </c>
      <c r="D1251" t="s">
        <v>0</v>
      </c>
      <c r="E1251">
        <v>39</v>
      </c>
      <c r="F1251" s="10">
        <v>185190</v>
      </c>
      <c r="G1251" s="10">
        <f t="shared" si="29"/>
        <v>21.05945245423619</v>
      </c>
    </row>
    <row r="1252" spans="1:7">
      <c r="A1252" s="10" t="str">
        <f t="shared" si="28"/>
        <v>Unknown primary - C77–C7965-74Male</v>
      </c>
      <c r="B1252" s="10" t="s">
        <v>356</v>
      </c>
      <c r="C1252" t="s">
        <v>363</v>
      </c>
      <c r="D1252" t="s">
        <v>1</v>
      </c>
      <c r="E1252">
        <v>39</v>
      </c>
      <c r="F1252" s="10">
        <v>174610</v>
      </c>
      <c r="G1252" s="10">
        <f t="shared" si="29"/>
        <v>22.335490521734151</v>
      </c>
    </row>
    <row r="1253" spans="1:7">
      <c r="A1253" s="10" t="str">
        <f t="shared" si="28"/>
        <v>Unknown primary - C77–C7975+Female</v>
      </c>
      <c r="B1253" s="10" t="s">
        <v>356</v>
      </c>
      <c r="C1253" t="s">
        <v>10</v>
      </c>
      <c r="D1253" t="s">
        <v>0</v>
      </c>
      <c r="E1253">
        <v>99</v>
      </c>
      <c r="F1253" s="10">
        <v>152260</v>
      </c>
      <c r="G1253" s="10">
        <f t="shared" si="29"/>
        <v>65.020359910679105</v>
      </c>
    </row>
    <row r="1254" spans="1:7">
      <c r="A1254" s="10" t="str">
        <f t="shared" si="28"/>
        <v>Unknown primary - C77–C7975+Male</v>
      </c>
      <c r="B1254" s="10" t="s">
        <v>356</v>
      </c>
      <c r="C1254" t="s">
        <v>10</v>
      </c>
      <c r="D1254" t="s">
        <v>1</v>
      </c>
      <c r="E1254">
        <v>89</v>
      </c>
      <c r="F1254" s="10">
        <v>113910</v>
      </c>
      <c r="G1254" s="10">
        <f t="shared" si="29"/>
        <v>78.131858484768685</v>
      </c>
    </row>
    <row r="1255" spans="1:7">
      <c r="A1255" s="10" t="str">
        <f t="shared" si="28"/>
        <v>Unspecified site - C80&lt;25Female</v>
      </c>
      <c r="B1255" s="10" t="s">
        <v>342</v>
      </c>
      <c r="C1255" t="s">
        <v>360</v>
      </c>
      <c r="D1255" t="s">
        <v>0</v>
      </c>
      <c r="E1255">
        <v>0</v>
      </c>
      <c r="F1255" s="10">
        <v>750910</v>
      </c>
      <c r="G1255" s="10">
        <f t="shared" si="29"/>
        <v>0</v>
      </c>
    </row>
    <row r="1256" spans="1:7">
      <c r="A1256" s="10" t="str">
        <f t="shared" si="28"/>
        <v>Unspecified site - C80&lt;25Male</v>
      </c>
      <c r="B1256" s="10" t="s">
        <v>342</v>
      </c>
      <c r="C1256" t="s">
        <v>360</v>
      </c>
      <c r="D1256" t="s">
        <v>1</v>
      </c>
      <c r="E1256">
        <v>0</v>
      </c>
      <c r="F1256" s="10">
        <v>785230</v>
      </c>
      <c r="G1256" s="10">
        <f t="shared" si="29"/>
        <v>0</v>
      </c>
    </row>
    <row r="1257" spans="1:7">
      <c r="A1257" s="10" t="str">
        <f t="shared" si="28"/>
        <v>Unspecified site - C8025-44Female</v>
      </c>
      <c r="B1257" s="10" t="s">
        <v>342</v>
      </c>
      <c r="C1257" t="s">
        <v>361</v>
      </c>
      <c r="D1257" t="s">
        <v>0</v>
      </c>
      <c r="E1257">
        <v>0</v>
      </c>
      <c r="F1257" s="10">
        <v>595010</v>
      </c>
      <c r="G1257" s="10">
        <f t="shared" si="29"/>
        <v>0</v>
      </c>
    </row>
    <row r="1258" spans="1:7">
      <c r="A1258" s="10" t="str">
        <f t="shared" si="28"/>
        <v>Unspecified site - C8025-44Male</v>
      </c>
      <c r="B1258" s="10" t="s">
        <v>342</v>
      </c>
      <c r="C1258" t="s">
        <v>361</v>
      </c>
      <c r="D1258" t="s">
        <v>1</v>
      </c>
      <c r="E1258">
        <v>0</v>
      </c>
      <c r="F1258" s="10">
        <v>546510</v>
      </c>
      <c r="G1258" s="10">
        <f t="shared" si="29"/>
        <v>0</v>
      </c>
    </row>
    <row r="1259" spans="1:7">
      <c r="A1259" s="10" t="str">
        <f t="shared" si="28"/>
        <v>Unspecified site - C8045-64Female</v>
      </c>
      <c r="B1259" s="10" t="s">
        <v>342</v>
      </c>
      <c r="C1259" t="s">
        <v>362</v>
      </c>
      <c r="D1259" t="s">
        <v>0</v>
      </c>
      <c r="E1259">
        <v>0</v>
      </c>
      <c r="F1259" s="10">
        <v>586580</v>
      </c>
      <c r="G1259" s="10">
        <f t="shared" si="29"/>
        <v>0</v>
      </c>
    </row>
    <row r="1260" spans="1:7">
      <c r="A1260" s="10" t="str">
        <f t="shared" si="28"/>
        <v>Unspecified site - C8045-64Male</v>
      </c>
      <c r="B1260" s="10" t="s">
        <v>342</v>
      </c>
      <c r="C1260" t="s">
        <v>362</v>
      </c>
      <c r="D1260" t="s">
        <v>1</v>
      </c>
      <c r="E1260">
        <v>2</v>
      </c>
      <c r="F1260" s="10">
        <v>551850</v>
      </c>
      <c r="G1260" s="10">
        <f t="shared" si="29"/>
        <v>0.36241732354806561</v>
      </c>
    </row>
    <row r="1261" spans="1:7">
      <c r="A1261" s="10" t="str">
        <f t="shared" si="28"/>
        <v>Unspecified site - C8065-74Female</v>
      </c>
      <c r="B1261" s="10" t="s">
        <v>342</v>
      </c>
      <c r="C1261" t="s">
        <v>363</v>
      </c>
      <c r="D1261" t="s">
        <v>0</v>
      </c>
      <c r="E1261">
        <v>2</v>
      </c>
      <c r="F1261" s="10">
        <v>185190</v>
      </c>
      <c r="G1261" s="10">
        <f t="shared" si="29"/>
        <v>1.0799719207300611</v>
      </c>
    </row>
    <row r="1262" spans="1:7">
      <c r="A1262" s="10" t="str">
        <f t="shared" si="28"/>
        <v>Unspecified site - C8065-74Male</v>
      </c>
      <c r="B1262" s="10" t="s">
        <v>342</v>
      </c>
      <c r="C1262" t="s">
        <v>363</v>
      </c>
      <c r="D1262" t="s">
        <v>1</v>
      </c>
      <c r="E1262">
        <v>3</v>
      </c>
      <c r="F1262" s="10">
        <v>174610</v>
      </c>
      <c r="G1262" s="10">
        <f t="shared" si="29"/>
        <v>1.7181146555180116</v>
      </c>
    </row>
    <row r="1263" spans="1:7">
      <c r="A1263" s="10" t="str">
        <f t="shared" si="28"/>
        <v>Unspecified site - C8075+Female</v>
      </c>
      <c r="B1263" s="10" t="s">
        <v>342</v>
      </c>
      <c r="C1263" t="s">
        <v>10</v>
      </c>
      <c r="D1263" t="s">
        <v>0</v>
      </c>
      <c r="E1263">
        <v>29</v>
      </c>
      <c r="F1263" s="10">
        <v>152260</v>
      </c>
      <c r="G1263" s="10">
        <f t="shared" si="29"/>
        <v>19.046368054643374</v>
      </c>
    </row>
    <row r="1264" spans="1:7">
      <c r="A1264" s="10" t="str">
        <f t="shared" si="28"/>
        <v>Unspecified site - C8075+Male</v>
      </c>
      <c r="B1264" s="10" t="s">
        <v>342</v>
      </c>
      <c r="C1264" t="s">
        <v>10</v>
      </c>
      <c r="D1264" t="s">
        <v>1</v>
      </c>
      <c r="E1264">
        <v>10</v>
      </c>
      <c r="F1264" s="10">
        <v>113910</v>
      </c>
      <c r="G1264" s="10">
        <f t="shared" si="29"/>
        <v>8.7788605039065928</v>
      </c>
    </row>
    <row r="1265" spans="1:7">
      <c r="A1265" s="10" t="str">
        <f t="shared" si="28"/>
        <v>Hodgkin lymphoma - C81&lt;25Female</v>
      </c>
      <c r="B1265" s="10" t="s">
        <v>343</v>
      </c>
      <c r="C1265" t="s">
        <v>360</v>
      </c>
      <c r="D1265" t="s">
        <v>0</v>
      </c>
      <c r="E1265">
        <v>16</v>
      </c>
      <c r="F1265" s="10">
        <v>750910</v>
      </c>
      <c r="G1265" s="10">
        <f t="shared" si="29"/>
        <v>2.1307480257287823</v>
      </c>
    </row>
    <row r="1266" spans="1:7">
      <c r="A1266" s="10" t="str">
        <f t="shared" si="28"/>
        <v>Hodgkin lymphoma - C81&lt;25Male</v>
      </c>
      <c r="B1266" s="10" t="s">
        <v>343</v>
      </c>
      <c r="C1266" t="s">
        <v>360</v>
      </c>
      <c r="D1266" t="s">
        <v>1</v>
      </c>
      <c r="E1266">
        <v>16</v>
      </c>
      <c r="F1266" s="10">
        <v>785230</v>
      </c>
      <c r="G1266" s="10">
        <f t="shared" si="29"/>
        <v>2.0376195509595916</v>
      </c>
    </row>
    <row r="1267" spans="1:7">
      <c r="A1267" s="10" t="str">
        <f t="shared" si="28"/>
        <v>Hodgkin lymphoma - C8125-44Female</v>
      </c>
      <c r="B1267" s="10" t="s">
        <v>343</v>
      </c>
      <c r="C1267" t="s">
        <v>361</v>
      </c>
      <c r="D1267" t="s">
        <v>0</v>
      </c>
      <c r="E1267">
        <v>16</v>
      </c>
      <c r="F1267" s="10">
        <v>595010</v>
      </c>
      <c r="G1267" s="10">
        <f t="shared" si="29"/>
        <v>2.6890304364632529</v>
      </c>
    </row>
    <row r="1268" spans="1:7">
      <c r="A1268" s="10" t="str">
        <f t="shared" si="28"/>
        <v>Hodgkin lymphoma - C8125-44Male</v>
      </c>
      <c r="B1268" s="10" t="s">
        <v>343</v>
      </c>
      <c r="C1268" t="s">
        <v>361</v>
      </c>
      <c r="D1268" t="s">
        <v>1</v>
      </c>
      <c r="E1268">
        <v>21</v>
      </c>
      <c r="F1268" s="10">
        <v>546510</v>
      </c>
      <c r="G1268" s="10">
        <f t="shared" si="29"/>
        <v>3.8425646374265798</v>
      </c>
    </row>
    <row r="1269" spans="1:7">
      <c r="A1269" s="10" t="str">
        <f t="shared" si="28"/>
        <v>Hodgkin lymphoma - C8145-64Female</v>
      </c>
      <c r="B1269" s="10" t="s">
        <v>343</v>
      </c>
      <c r="C1269" t="s">
        <v>362</v>
      </c>
      <c r="D1269" t="s">
        <v>0</v>
      </c>
      <c r="E1269">
        <v>8</v>
      </c>
      <c r="F1269" s="10">
        <v>586580</v>
      </c>
      <c r="G1269" s="10">
        <f t="shared" si="29"/>
        <v>1.3638378396808619</v>
      </c>
    </row>
    <row r="1270" spans="1:7">
      <c r="A1270" s="10" t="str">
        <f t="shared" si="28"/>
        <v>Hodgkin lymphoma - C8145-64Male</v>
      </c>
      <c r="B1270" s="10" t="s">
        <v>343</v>
      </c>
      <c r="C1270" t="s">
        <v>362</v>
      </c>
      <c r="D1270" t="s">
        <v>1</v>
      </c>
      <c r="E1270">
        <v>16</v>
      </c>
      <c r="F1270" s="10">
        <v>551850</v>
      </c>
      <c r="G1270" s="10">
        <f t="shared" si="29"/>
        <v>2.8993385883845249</v>
      </c>
    </row>
    <row r="1271" spans="1:7">
      <c r="A1271" s="10" t="str">
        <f t="shared" si="28"/>
        <v>Hodgkin lymphoma - C8165-74Female</v>
      </c>
      <c r="B1271" s="10" t="s">
        <v>343</v>
      </c>
      <c r="C1271" t="s">
        <v>363</v>
      </c>
      <c r="D1271" t="s">
        <v>0</v>
      </c>
      <c r="E1271">
        <v>7</v>
      </c>
      <c r="F1271" s="10">
        <v>185190</v>
      </c>
      <c r="G1271" s="10">
        <f t="shared" si="29"/>
        <v>3.7799017225552136</v>
      </c>
    </row>
    <row r="1272" spans="1:7">
      <c r="A1272" s="10" t="str">
        <f t="shared" si="28"/>
        <v>Hodgkin lymphoma - C8165-74Male</v>
      </c>
      <c r="B1272" s="10" t="s">
        <v>343</v>
      </c>
      <c r="C1272" t="s">
        <v>363</v>
      </c>
      <c r="D1272" t="s">
        <v>1</v>
      </c>
      <c r="E1272">
        <v>4</v>
      </c>
      <c r="F1272" s="10">
        <v>174610</v>
      </c>
      <c r="G1272" s="10">
        <f t="shared" si="29"/>
        <v>2.2908195406906819</v>
      </c>
    </row>
    <row r="1273" spans="1:7">
      <c r="A1273" s="10" t="str">
        <f t="shared" si="28"/>
        <v>Hodgkin lymphoma - C8175+Female</v>
      </c>
      <c r="B1273" s="10" t="s">
        <v>343</v>
      </c>
      <c r="C1273" t="s">
        <v>10</v>
      </c>
      <c r="D1273" t="s">
        <v>0</v>
      </c>
      <c r="E1273">
        <v>4</v>
      </c>
      <c r="F1273" s="10">
        <v>152260</v>
      </c>
      <c r="G1273" s="10">
        <f t="shared" si="29"/>
        <v>2.6270852489163272</v>
      </c>
    </row>
    <row r="1274" spans="1:7">
      <c r="A1274" s="10" t="str">
        <f t="shared" si="28"/>
        <v>Hodgkin lymphoma - C8175+Male</v>
      </c>
      <c r="B1274" s="10" t="s">
        <v>343</v>
      </c>
      <c r="C1274" t="s">
        <v>10</v>
      </c>
      <c r="D1274" t="s">
        <v>1</v>
      </c>
      <c r="E1274">
        <v>9</v>
      </c>
      <c r="F1274" s="10">
        <v>113910</v>
      </c>
      <c r="G1274" s="10">
        <f t="shared" si="29"/>
        <v>7.900974453515933</v>
      </c>
    </row>
    <row r="1275" spans="1:7">
      <c r="A1275" s="10" t="str">
        <f t="shared" si="28"/>
        <v>Non-hodgkin lymphoma - C82–C85&lt;25Female</v>
      </c>
      <c r="B1275" s="10" t="s">
        <v>344</v>
      </c>
      <c r="C1275" t="s">
        <v>360</v>
      </c>
      <c r="D1275" t="s">
        <v>0</v>
      </c>
      <c r="E1275">
        <v>4</v>
      </c>
      <c r="F1275" s="10">
        <v>750910</v>
      </c>
      <c r="G1275" s="10">
        <f t="shared" si="29"/>
        <v>0.53268700643219558</v>
      </c>
    </row>
    <row r="1276" spans="1:7">
      <c r="A1276" s="10" t="str">
        <f t="shared" si="28"/>
        <v>Non-hodgkin lymphoma - C82–C85&lt;25Male</v>
      </c>
      <c r="B1276" s="10" t="s">
        <v>344</v>
      </c>
      <c r="C1276" t="s">
        <v>360</v>
      </c>
      <c r="D1276" t="s">
        <v>1</v>
      </c>
      <c r="E1276">
        <v>7</v>
      </c>
      <c r="F1276" s="10">
        <v>785230</v>
      </c>
      <c r="G1276" s="10">
        <f t="shared" si="29"/>
        <v>0.89145855354482129</v>
      </c>
    </row>
    <row r="1277" spans="1:7">
      <c r="A1277" s="10" t="str">
        <f t="shared" si="28"/>
        <v>Non-hodgkin lymphoma - C82–C8525-44Female</v>
      </c>
      <c r="B1277" s="10" t="s">
        <v>344</v>
      </c>
      <c r="C1277" t="s">
        <v>361</v>
      </c>
      <c r="D1277" t="s">
        <v>0</v>
      </c>
      <c r="E1277">
        <v>19</v>
      </c>
      <c r="F1277" s="10">
        <v>595010</v>
      </c>
      <c r="G1277" s="10">
        <f t="shared" si="29"/>
        <v>3.1932236433001124</v>
      </c>
    </row>
    <row r="1278" spans="1:7">
      <c r="A1278" s="10" t="str">
        <f t="shared" si="28"/>
        <v>Non-hodgkin lymphoma - C82–C8525-44Male</v>
      </c>
      <c r="B1278" s="10" t="s">
        <v>344</v>
      </c>
      <c r="C1278" t="s">
        <v>361</v>
      </c>
      <c r="D1278" t="s">
        <v>1</v>
      </c>
      <c r="E1278">
        <v>30</v>
      </c>
      <c r="F1278" s="10">
        <v>546510</v>
      </c>
      <c r="G1278" s="10">
        <f t="shared" si="29"/>
        <v>5.4893780534665426</v>
      </c>
    </row>
    <row r="1279" spans="1:7">
      <c r="A1279" s="10" t="str">
        <f t="shared" si="28"/>
        <v>Non-hodgkin lymphoma - C82–C8545-64Female</v>
      </c>
      <c r="B1279" s="10" t="s">
        <v>344</v>
      </c>
      <c r="C1279" t="s">
        <v>362</v>
      </c>
      <c r="D1279" t="s">
        <v>0</v>
      </c>
      <c r="E1279">
        <v>99</v>
      </c>
      <c r="F1279" s="10">
        <v>586580</v>
      </c>
      <c r="G1279" s="10">
        <f t="shared" si="29"/>
        <v>16.877493266050667</v>
      </c>
    </row>
    <row r="1280" spans="1:7">
      <c r="A1280" s="10" t="str">
        <f t="shared" si="28"/>
        <v>Non-hodgkin lymphoma - C82–C8545-64Male</v>
      </c>
      <c r="B1280" s="10" t="s">
        <v>344</v>
      </c>
      <c r="C1280" t="s">
        <v>362</v>
      </c>
      <c r="D1280" t="s">
        <v>1</v>
      </c>
      <c r="E1280">
        <v>151</v>
      </c>
      <c r="F1280" s="10">
        <v>551850</v>
      </c>
      <c r="G1280" s="10">
        <f t="shared" si="29"/>
        <v>27.362507927878951</v>
      </c>
    </row>
    <row r="1281" spans="1:7">
      <c r="A1281" s="10" t="str">
        <f t="shared" si="28"/>
        <v>Non-hodgkin lymphoma - C82–C8565-74Female</v>
      </c>
      <c r="B1281" s="10" t="s">
        <v>344</v>
      </c>
      <c r="C1281" t="s">
        <v>363</v>
      </c>
      <c r="D1281" t="s">
        <v>0</v>
      </c>
      <c r="E1281">
        <v>81</v>
      </c>
      <c r="F1281" s="10">
        <v>185190</v>
      </c>
      <c r="G1281" s="10">
        <f t="shared" si="29"/>
        <v>43.73886278956747</v>
      </c>
    </row>
    <row r="1282" spans="1:7">
      <c r="A1282" s="10" t="str">
        <f t="shared" si="28"/>
        <v>Non-hodgkin lymphoma - C82–C8565-74Male</v>
      </c>
      <c r="B1282" s="10" t="s">
        <v>344</v>
      </c>
      <c r="C1282" t="s">
        <v>363</v>
      </c>
      <c r="D1282" t="s">
        <v>1</v>
      </c>
      <c r="E1282">
        <v>118</v>
      </c>
      <c r="F1282" s="10">
        <v>174610</v>
      </c>
      <c r="G1282" s="10">
        <f t="shared" si="29"/>
        <v>67.57917645037513</v>
      </c>
    </row>
    <row r="1283" spans="1:7">
      <c r="A1283" s="10" t="str">
        <f t="shared" si="28"/>
        <v>Non-hodgkin lymphoma - C82–C8575+Female</v>
      </c>
      <c r="B1283" s="10" t="s">
        <v>344</v>
      </c>
      <c r="C1283" t="s">
        <v>10</v>
      </c>
      <c r="D1283" t="s">
        <v>0</v>
      </c>
      <c r="E1283">
        <v>121</v>
      </c>
      <c r="F1283" s="10">
        <v>152260</v>
      </c>
      <c r="G1283" s="10">
        <f t="shared" si="29"/>
        <v>79.469328779718907</v>
      </c>
    </row>
    <row r="1284" spans="1:7">
      <c r="A1284" s="10" t="str">
        <f t="shared" si="28"/>
        <v>Non-hodgkin lymphoma - C82–C8575+Male</v>
      </c>
      <c r="B1284" s="10" t="s">
        <v>344</v>
      </c>
      <c r="C1284" t="s">
        <v>10</v>
      </c>
      <c r="D1284" t="s">
        <v>1</v>
      </c>
      <c r="E1284">
        <v>151</v>
      </c>
      <c r="F1284" s="10">
        <v>113910</v>
      </c>
      <c r="G1284" s="10">
        <f t="shared" si="29"/>
        <v>132.56079360898957</v>
      </c>
    </row>
    <row r="1285" spans="1:7">
      <c r="A1285" s="10" t="str">
        <f t="shared" si="28"/>
        <v>Immunoproliferative cancers - C88&lt;25Female</v>
      </c>
      <c r="B1285" s="10" t="s">
        <v>345</v>
      </c>
      <c r="C1285" t="s">
        <v>360</v>
      </c>
      <c r="D1285" t="s">
        <v>0</v>
      </c>
      <c r="E1285">
        <v>0</v>
      </c>
      <c r="F1285" s="10">
        <v>750910</v>
      </c>
      <c r="G1285" s="10">
        <f t="shared" si="29"/>
        <v>0</v>
      </c>
    </row>
    <row r="1286" spans="1:7">
      <c r="A1286" s="10" t="str">
        <f t="shared" ref="A1286:A1349" si="30">B1286&amp;C1286&amp;D1286</f>
        <v>Immunoproliferative cancers - C88&lt;25Male</v>
      </c>
      <c r="B1286" s="10" t="s">
        <v>345</v>
      </c>
      <c r="C1286" t="s">
        <v>360</v>
      </c>
      <c r="D1286" t="s">
        <v>1</v>
      </c>
      <c r="E1286">
        <v>0</v>
      </c>
      <c r="F1286" s="10">
        <v>785230</v>
      </c>
      <c r="G1286" s="10">
        <f t="shared" ref="G1286:G1349" si="31">E1286/F1286*100000</f>
        <v>0</v>
      </c>
    </row>
    <row r="1287" spans="1:7">
      <c r="A1287" s="10" t="str">
        <f t="shared" si="30"/>
        <v>Immunoproliferative cancers - C8825-44Female</v>
      </c>
      <c r="B1287" s="10" t="s">
        <v>345</v>
      </c>
      <c r="C1287" t="s">
        <v>361</v>
      </c>
      <c r="D1287" t="s">
        <v>0</v>
      </c>
      <c r="E1287">
        <v>0</v>
      </c>
      <c r="F1287" s="10">
        <v>595010</v>
      </c>
      <c r="G1287" s="10">
        <f t="shared" si="31"/>
        <v>0</v>
      </c>
    </row>
    <row r="1288" spans="1:7">
      <c r="A1288" s="10" t="str">
        <f t="shared" si="30"/>
        <v>Immunoproliferative cancers - C8825-44Male</v>
      </c>
      <c r="B1288" s="10" t="s">
        <v>345</v>
      </c>
      <c r="C1288" t="s">
        <v>361</v>
      </c>
      <c r="D1288" t="s">
        <v>1</v>
      </c>
      <c r="E1288">
        <v>1</v>
      </c>
      <c r="F1288" s="10">
        <v>546510</v>
      </c>
      <c r="G1288" s="10">
        <f t="shared" si="31"/>
        <v>0.18297926844888474</v>
      </c>
    </row>
    <row r="1289" spans="1:7">
      <c r="A1289" s="10" t="str">
        <f t="shared" si="30"/>
        <v>Immunoproliferative cancers - C8845-64Female</v>
      </c>
      <c r="B1289" s="10" t="s">
        <v>345</v>
      </c>
      <c r="C1289" t="s">
        <v>362</v>
      </c>
      <c r="D1289" t="s">
        <v>0</v>
      </c>
      <c r="E1289">
        <v>0</v>
      </c>
      <c r="F1289" s="10">
        <v>586580</v>
      </c>
      <c r="G1289" s="10">
        <f t="shared" si="31"/>
        <v>0</v>
      </c>
    </row>
    <row r="1290" spans="1:7">
      <c r="A1290" s="10" t="str">
        <f t="shared" si="30"/>
        <v>Immunoproliferative cancers - C8845-64Male</v>
      </c>
      <c r="B1290" s="10" t="s">
        <v>345</v>
      </c>
      <c r="C1290" t="s">
        <v>362</v>
      </c>
      <c r="D1290" t="s">
        <v>1</v>
      </c>
      <c r="E1290">
        <v>3</v>
      </c>
      <c r="F1290" s="10">
        <v>551850</v>
      </c>
      <c r="G1290" s="10">
        <f t="shared" si="31"/>
        <v>0.54362598532209838</v>
      </c>
    </row>
    <row r="1291" spans="1:7">
      <c r="A1291" s="10" t="str">
        <f t="shared" si="30"/>
        <v>Immunoproliferative cancers - C8865-74Female</v>
      </c>
      <c r="B1291" s="10" t="s">
        <v>345</v>
      </c>
      <c r="C1291" t="s">
        <v>363</v>
      </c>
      <c r="D1291" t="s">
        <v>0</v>
      </c>
      <c r="E1291">
        <v>1</v>
      </c>
      <c r="F1291" s="10">
        <v>185190</v>
      </c>
      <c r="G1291" s="10">
        <f t="shared" si="31"/>
        <v>0.53998596036503055</v>
      </c>
    </row>
    <row r="1292" spans="1:7">
      <c r="A1292" s="10" t="str">
        <f t="shared" si="30"/>
        <v>Immunoproliferative cancers - C8865-74Male</v>
      </c>
      <c r="B1292" s="10" t="s">
        <v>345</v>
      </c>
      <c r="C1292" t="s">
        <v>363</v>
      </c>
      <c r="D1292" t="s">
        <v>1</v>
      </c>
      <c r="E1292">
        <v>3</v>
      </c>
      <c r="F1292" s="10">
        <v>174610</v>
      </c>
      <c r="G1292" s="10">
        <f t="shared" si="31"/>
        <v>1.7181146555180116</v>
      </c>
    </row>
    <row r="1293" spans="1:7">
      <c r="A1293" s="10" t="str">
        <f t="shared" si="30"/>
        <v>Immunoproliferative cancers - C8875+Female</v>
      </c>
      <c r="B1293" s="10" t="s">
        <v>345</v>
      </c>
      <c r="C1293" t="s">
        <v>10</v>
      </c>
      <c r="D1293" t="s">
        <v>0</v>
      </c>
      <c r="E1293">
        <v>2</v>
      </c>
      <c r="F1293" s="10">
        <v>152260</v>
      </c>
      <c r="G1293" s="10">
        <f t="shared" si="31"/>
        <v>1.3135426244581636</v>
      </c>
    </row>
    <row r="1294" spans="1:7">
      <c r="A1294" s="10" t="str">
        <f t="shared" si="30"/>
        <v>Immunoproliferative cancers - C8875+Male</v>
      </c>
      <c r="B1294" s="10" t="s">
        <v>345</v>
      </c>
      <c r="C1294" t="s">
        <v>10</v>
      </c>
      <c r="D1294" t="s">
        <v>1</v>
      </c>
      <c r="E1294">
        <v>5</v>
      </c>
      <c r="F1294" s="10">
        <v>113910</v>
      </c>
      <c r="G1294" s="10">
        <f t="shared" si="31"/>
        <v>4.3894302519532964</v>
      </c>
    </row>
    <row r="1295" spans="1:7">
      <c r="A1295" s="10" t="str">
        <f t="shared" si="30"/>
        <v>Myeloma - C90&lt;25Female</v>
      </c>
      <c r="B1295" s="10" t="s">
        <v>346</v>
      </c>
      <c r="C1295" t="s">
        <v>360</v>
      </c>
      <c r="D1295" t="s">
        <v>0</v>
      </c>
      <c r="E1295">
        <v>0</v>
      </c>
      <c r="F1295" s="10">
        <v>750910</v>
      </c>
      <c r="G1295" s="10">
        <f t="shared" si="31"/>
        <v>0</v>
      </c>
    </row>
    <row r="1296" spans="1:7">
      <c r="A1296" s="10" t="str">
        <f t="shared" si="30"/>
        <v>Myeloma - C90&lt;25Male</v>
      </c>
      <c r="B1296" s="10" t="s">
        <v>346</v>
      </c>
      <c r="C1296" t="s">
        <v>360</v>
      </c>
      <c r="D1296" t="s">
        <v>1</v>
      </c>
      <c r="E1296">
        <v>0</v>
      </c>
      <c r="F1296" s="10">
        <v>785230</v>
      </c>
      <c r="G1296" s="10">
        <f t="shared" si="31"/>
        <v>0</v>
      </c>
    </row>
    <row r="1297" spans="1:7">
      <c r="A1297" s="10" t="str">
        <f t="shared" si="30"/>
        <v>Myeloma - C9025-44Female</v>
      </c>
      <c r="B1297" s="10" t="s">
        <v>346</v>
      </c>
      <c r="C1297" t="s">
        <v>361</v>
      </c>
      <c r="D1297" t="s">
        <v>0</v>
      </c>
      <c r="E1297">
        <v>2</v>
      </c>
      <c r="F1297" s="10">
        <v>595010</v>
      </c>
      <c r="G1297" s="10">
        <f t="shared" si="31"/>
        <v>0.33612880455790661</v>
      </c>
    </row>
    <row r="1298" spans="1:7">
      <c r="A1298" s="10" t="str">
        <f t="shared" si="30"/>
        <v>Myeloma - C9025-44Male</v>
      </c>
      <c r="B1298" s="10" t="s">
        <v>346</v>
      </c>
      <c r="C1298" t="s">
        <v>361</v>
      </c>
      <c r="D1298" t="s">
        <v>1</v>
      </c>
      <c r="E1298">
        <v>6</v>
      </c>
      <c r="F1298" s="10">
        <v>546510</v>
      </c>
      <c r="G1298" s="10">
        <f t="shared" si="31"/>
        <v>1.0978756106933085</v>
      </c>
    </row>
    <row r="1299" spans="1:7">
      <c r="A1299" s="10" t="str">
        <f t="shared" si="30"/>
        <v>Myeloma - C9045-64Female</v>
      </c>
      <c r="B1299" s="10" t="s">
        <v>346</v>
      </c>
      <c r="C1299" t="s">
        <v>362</v>
      </c>
      <c r="D1299" t="s">
        <v>0</v>
      </c>
      <c r="E1299">
        <v>43</v>
      </c>
      <c r="F1299" s="10">
        <v>586580</v>
      </c>
      <c r="G1299" s="10">
        <f t="shared" si="31"/>
        <v>7.3306283882846328</v>
      </c>
    </row>
    <row r="1300" spans="1:7">
      <c r="A1300" s="10" t="str">
        <f t="shared" si="30"/>
        <v>Myeloma - C9045-64Male</v>
      </c>
      <c r="B1300" s="10" t="s">
        <v>346</v>
      </c>
      <c r="C1300" t="s">
        <v>362</v>
      </c>
      <c r="D1300" t="s">
        <v>1</v>
      </c>
      <c r="E1300">
        <v>69</v>
      </c>
      <c r="F1300" s="10">
        <v>551850</v>
      </c>
      <c r="G1300" s="10">
        <f t="shared" si="31"/>
        <v>12.503397662408263</v>
      </c>
    </row>
    <row r="1301" spans="1:7">
      <c r="A1301" s="10" t="str">
        <f t="shared" si="30"/>
        <v>Myeloma - C9065-74Female</v>
      </c>
      <c r="B1301" s="10" t="s">
        <v>346</v>
      </c>
      <c r="C1301" t="s">
        <v>363</v>
      </c>
      <c r="D1301" t="s">
        <v>0</v>
      </c>
      <c r="E1301">
        <v>39</v>
      </c>
      <c r="F1301" s="10">
        <v>185190</v>
      </c>
      <c r="G1301" s="10">
        <f t="shared" si="31"/>
        <v>21.05945245423619</v>
      </c>
    </row>
    <row r="1302" spans="1:7">
      <c r="A1302" s="10" t="str">
        <f t="shared" si="30"/>
        <v>Myeloma - C9065-74Male</v>
      </c>
      <c r="B1302" s="10" t="s">
        <v>346</v>
      </c>
      <c r="C1302" t="s">
        <v>363</v>
      </c>
      <c r="D1302" t="s">
        <v>1</v>
      </c>
      <c r="E1302">
        <v>77</v>
      </c>
      <c r="F1302" s="10">
        <v>174610</v>
      </c>
      <c r="G1302" s="10">
        <f t="shared" si="31"/>
        <v>44.098276158295626</v>
      </c>
    </row>
    <row r="1303" spans="1:7">
      <c r="A1303" s="10" t="str">
        <f t="shared" si="30"/>
        <v>Myeloma - C9075+Female</v>
      </c>
      <c r="B1303" s="10" t="s">
        <v>346</v>
      </c>
      <c r="C1303" t="s">
        <v>10</v>
      </c>
      <c r="D1303" t="s">
        <v>0</v>
      </c>
      <c r="E1303">
        <v>44</v>
      </c>
      <c r="F1303" s="10">
        <v>152260</v>
      </c>
      <c r="G1303" s="10">
        <f t="shared" si="31"/>
        <v>28.897937738079602</v>
      </c>
    </row>
    <row r="1304" spans="1:7">
      <c r="A1304" s="10" t="str">
        <f t="shared" si="30"/>
        <v>Myeloma - C9075+Male</v>
      </c>
      <c r="B1304" s="10" t="s">
        <v>346</v>
      </c>
      <c r="C1304" t="s">
        <v>10</v>
      </c>
      <c r="D1304" t="s">
        <v>1</v>
      </c>
      <c r="E1304">
        <v>76</v>
      </c>
      <c r="F1304" s="10">
        <v>113910</v>
      </c>
      <c r="G1304" s="10">
        <f t="shared" si="31"/>
        <v>66.719339829690099</v>
      </c>
    </row>
    <row r="1305" spans="1:7">
      <c r="A1305" s="10" t="str">
        <f t="shared" si="30"/>
        <v>Leukaemia - C91–C95&lt;25Female</v>
      </c>
      <c r="B1305" s="10" t="s">
        <v>347</v>
      </c>
      <c r="C1305" t="s">
        <v>360</v>
      </c>
      <c r="D1305" t="s">
        <v>0</v>
      </c>
      <c r="E1305">
        <v>19</v>
      </c>
      <c r="F1305" s="10">
        <v>750910</v>
      </c>
      <c r="G1305" s="10">
        <f t="shared" si="31"/>
        <v>2.530263280552929</v>
      </c>
    </row>
    <row r="1306" spans="1:7">
      <c r="A1306" s="10" t="str">
        <f t="shared" si="30"/>
        <v>Leukaemia - C91–C95&lt;25Male</v>
      </c>
      <c r="B1306" s="10" t="s">
        <v>347</v>
      </c>
      <c r="C1306" t="s">
        <v>360</v>
      </c>
      <c r="D1306" t="s">
        <v>1</v>
      </c>
      <c r="E1306">
        <v>44</v>
      </c>
      <c r="F1306" s="10">
        <v>785230</v>
      </c>
      <c r="G1306" s="10">
        <f t="shared" si="31"/>
        <v>5.6034537651388767</v>
      </c>
    </row>
    <row r="1307" spans="1:7">
      <c r="A1307" s="10" t="str">
        <f t="shared" si="30"/>
        <v>Leukaemia - C91–C9525-44Female</v>
      </c>
      <c r="B1307" s="10" t="s">
        <v>347</v>
      </c>
      <c r="C1307" t="s">
        <v>361</v>
      </c>
      <c r="D1307" t="s">
        <v>0</v>
      </c>
      <c r="E1307">
        <v>19</v>
      </c>
      <c r="F1307" s="10">
        <v>595010</v>
      </c>
      <c r="G1307" s="10">
        <f t="shared" si="31"/>
        <v>3.1932236433001124</v>
      </c>
    </row>
    <row r="1308" spans="1:7">
      <c r="A1308" s="10" t="str">
        <f t="shared" si="30"/>
        <v>Leukaemia - C91–C9525-44Male</v>
      </c>
      <c r="B1308" s="10" t="s">
        <v>347</v>
      </c>
      <c r="C1308" t="s">
        <v>361</v>
      </c>
      <c r="D1308" t="s">
        <v>1</v>
      </c>
      <c r="E1308">
        <v>27</v>
      </c>
      <c r="F1308" s="10">
        <v>546510</v>
      </c>
      <c r="G1308" s="10">
        <f t="shared" si="31"/>
        <v>4.9404402481198879</v>
      </c>
    </row>
    <row r="1309" spans="1:7">
      <c r="A1309" s="10" t="str">
        <f t="shared" si="30"/>
        <v>Leukaemia - C91–C9545-64Female</v>
      </c>
      <c r="B1309" s="10" t="s">
        <v>347</v>
      </c>
      <c r="C1309" t="s">
        <v>362</v>
      </c>
      <c r="D1309" t="s">
        <v>0</v>
      </c>
      <c r="E1309">
        <v>81</v>
      </c>
      <c r="F1309" s="10">
        <v>586580</v>
      </c>
      <c r="G1309" s="10">
        <f t="shared" si="31"/>
        <v>13.808858126768728</v>
      </c>
    </row>
    <row r="1310" spans="1:7">
      <c r="A1310" s="10" t="str">
        <f t="shared" si="30"/>
        <v>Leukaemia - C91–C9545-64Male</v>
      </c>
      <c r="B1310" s="10" t="s">
        <v>347</v>
      </c>
      <c r="C1310" t="s">
        <v>362</v>
      </c>
      <c r="D1310" t="s">
        <v>1</v>
      </c>
      <c r="E1310">
        <v>109</v>
      </c>
      <c r="F1310" s="10">
        <v>551850</v>
      </c>
      <c r="G1310" s="10">
        <f t="shared" si="31"/>
        <v>19.751744133369574</v>
      </c>
    </row>
    <row r="1311" spans="1:7">
      <c r="A1311" s="10" t="str">
        <f t="shared" si="30"/>
        <v>Leukaemia - C91–C9565-74Female</v>
      </c>
      <c r="B1311" s="10" t="s">
        <v>347</v>
      </c>
      <c r="C1311" t="s">
        <v>363</v>
      </c>
      <c r="D1311" t="s">
        <v>0</v>
      </c>
      <c r="E1311">
        <v>56</v>
      </c>
      <c r="F1311" s="10">
        <v>185190</v>
      </c>
      <c r="G1311" s="10">
        <f t="shared" si="31"/>
        <v>30.239213780441709</v>
      </c>
    </row>
    <row r="1312" spans="1:7">
      <c r="A1312" s="10" t="str">
        <f t="shared" si="30"/>
        <v>Leukaemia - C91–C9565-74Male</v>
      </c>
      <c r="B1312" s="10" t="s">
        <v>347</v>
      </c>
      <c r="C1312" t="s">
        <v>363</v>
      </c>
      <c r="D1312" t="s">
        <v>1</v>
      </c>
      <c r="E1312">
        <v>94</v>
      </c>
      <c r="F1312" s="10">
        <v>174610</v>
      </c>
      <c r="G1312" s="10">
        <f t="shared" si="31"/>
        <v>53.834259206231032</v>
      </c>
    </row>
    <row r="1313" spans="1:7">
      <c r="A1313" s="10" t="str">
        <f t="shared" si="30"/>
        <v>Leukaemia - C91–C9575+Female</v>
      </c>
      <c r="B1313" s="10" t="s">
        <v>347</v>
      </c>
      <c r="C1313" t="s">
        <v>10</v>
      </c>
      <c r="D1313" t="s">
        <v>0</v>
      </c>
      <c r="E1313">
        <v>77</v>
      </c>
      <c r="F1313" s="10">
        <v>152260</v>
      </c>
      <c r="G1313" s="10">
        <f t="shared" si="31"/>
        <v>50.571391041639295</v>
      </c>
    </row>
    <row r="1314" spans="1:7">
      <c r="A1314" s="10" t="str">
        <f t="shared" si="30"/>
        <v>Leukaemia - C91–C9575+Male</v>
      </c>
      <c r="B1314" s="10" t="s">
        <v>347</v>
      </c>
      <c r="C1314" t="s">
        <v>10</v>
      </c>
      <c r="D1314" t="s">
        <v>1</v>
      </c>
      <c r="E1314">
        <v>121</v>
      </c>
      <c r="F1314" s="10">
        <v>113910</v>
      </c>
      <c r="G1314" s="10">
        <f t="shared" si="31"/>
        <v>106.22421209726977</v>
      </c>
    </row>
    <row r="1315" spans="1:7">
      <c r="A1315" s="10" t="str">
        <f t="shared" si="30"/>
        <v>Other lymphoid, haematopoietic and related tissue - C96&lt;25Female</v>
      </c>
      <c r="B1315" s="10" t="s">
        <v>348</v>
      </c>
      <c r="C1315" t="s">
        <v>360</v>
      </c>
      <c r="D1315" t="s">
        <v>0</v>
      </c>
      <c r="E1315">
        <v>1</v>
      </c>
      <c r="F1315" s="10">
        <v>750910</v>
      </c>
      <c r="G1315" s="10">
        <f t="shared" si="31"/>
        <v>0.13317175160804889</v>
      </c>
    </row>
    <row r="1316" spans="1:7">
      <c r="A1316" s="10" t="str">
        <f t="shared" si="30"/>
        <v>Other lymphoid, haematopoietic and related tissue - C96&lt;25Male</v>
      </c>
      <c r="B1316" s="10" t="s">
        <v>348</v>
      </c>
      <c r="C1316" t="s">
        <v>360</v>
      </c>
      <c r="D1316" t="s">
        <v>1</v>
      </c>
      <c r="E1316">
        <v>1</v>
      </c>
      <c r="F1316" s="10">
        <v>785230</v>
      </c>
      <c r="G1316" s="10">
        <f t="shared" si="31"/>
        <v>0.12735122193497447</v>
      </c>
    </row>
    <row r="1317" spans="1:7">
      <c r="A1317" s="10" t="str">
        <f t="shared" si="30"/>
        <v>Other lymphoid, haematopoietic and related tissue - C9625-44Female</v>
      </c>
      <c r="B1317" s="10" t="s">
        <v>348</v>
      </c>
      <c r="C1317" t="s">
        <v>361</v>
      </c>
      <c r="D1317" t="s">
        <v>0</v>
      </c>
      <c r="E1317">
        <v>1</v>
      </c>
      <c r="F1317" s="10">
        <v>595010</v>
      </c>
      <c r="G1317" s="10">
        <f t="shared" si="31"/>
        <v>0.16806440227895331</v>
      </c>
    </row>
    <row r="1318" spans="1:7">
      <c r="A1318" s="10" t="str">
        <f t="shared" si="30"/>
        <v>Other lymphoid, haematopoietic and related tissue - C9625-44Male</v>
      </c>
      <c r="B1318" s="10" t="s">
        <v>348</v>
      </c>
      <c r="C1318" t="s">
        <v>361</v>
      </c>
      <c r="D1318" t="s">
        <v>1</v>
      </c>
      <c r="E1318">
        <v>0</v>
      </c>
      <c r="F1318" s="10">
        <v>546510</v>
      </c>
      <c r="G1318" s="10">
        <f t="shared" si="31"/>
        <v>0</v>
      </c>
    </row>
    <row r="1319" spans="1:7">
      <c r="A1319" s="10" t="str">
        <f t="shared" si="30"/>
        <v>Other lymphoid, haematopoietic and related tissue - C9645-64Female</v>
      </c>
      <c r="B1319" s="10" t="s">
        <v>348</v>
      </c>
      <c r="C1319" t="s">
        <v>362</v>
      </c>
      <c r="D1319" t="s">
        <v>0</v>
      </c>
      <c r="E1319">
        <v>0</v>
      </c>
      <c r="F1319" s="10">
        <v>586580</v>
      </c>
      <c r="G1319" s="10">
        <f t="shared" si="31"/>
        <v>0</v>
      </c>
    </row>
    <row r="1320" spans="1:7">
      <c r="A1320" s="10" t="str">
        <f t="shared" si="30"/>
        <v>Other lymphoid, haematopoietic and related tissue - C9645-64Male</v>
      </c>
      <c r="B1320" s="10" t="s">
        <v>348</v>
      </c>
      <c r="C1320" t="s">
        <v>362</v>
      </c>
      <c r="D1320" t="s">
        <v>1</v>
      </c>
      <c r="E1320">
        <v>2</v>
      </c>
      <c r="F1320" s="10">
        <v>551850</v>
      </c>
      <c r="G1320" s="10">
        <f t="shared" si="31"/>
        <v>0.36241732354806561</v>
      </c>
    </row>
    <row r="1321" spans="1:7">
      <c r="A1321" s="10" t="str">
        <f t="shared" si="30"/>
        <v>Other lymphoid, haematopoietic and related tissue - C9665-74Female</v>
      </c>
      <c r="B1321" s="10" t="s">
        <v>348</v>
      </c>
      <c r="C1321" t="s">
        <v>363</v>
      </c>
      <c r="D1321" t="s">
        <v>0</v>
      </c>
      <c r="E1321">
        <v>1</v>
      </c>
      <c r="F1321" s="10">
        <v>185190</v>
      </c>
      <c r="G1321" s="10">
        <f t="shared" si="31"/>
        <v>0.53998596036503055</v>
      </c>
    </row>
    <row r="1322" spans="1:7">
      <c r="A1322" s="10" t="str">
        <f t="shared" si="30"/>
        <v>Other lymphoid, haematopoietic and related tissue - C9665-74Male</v>
      </c>
      <c r="B1322" s="10" t="s">
        <v>348</v>
      </c>
      <c r="C1322" t="s">
        <v>363</v>
      </c>
      <c r="D1322" t="s">
        <v>1</v>
      </c>
      <c r="E1322">
        <v>1</v>
      </c>
      <c r="F1322" s="10">
        <v>174610</v>
      </c>
      <c r="G1322" s="10">
        <f t="shared" si="31"/>
        <v>0.57270488517267049</v>
      </c>
    </row>
    <row r="1323" spans="1:7">
      <c r="A1323" s="10" t="str">
        <f t="shared" si="30"/>
        <v>Other lymphoid, haematopoietic and related tissue - C9675+Female</v>
      </c>
      <c r="B1323" s="10" t="s">
        <v>348</v>
      </c>
      <c r="C1323" t="s">
        <v>10</v>
      </c>
      <c r="D1323" t="s">
        <v>0</v>
      </c>
      <c r="E1323">
        <v>0</v>
      </c>
      <c r="F1323" s="10">
        <v>152260</v>
      </c>
      <c r="G1323" s="10">
        <f t="shared" si="31"/>
        <v>0</v>
      </c>
    </row>
    <row r="1324" spans="1:7">
      <c r="A1324" s="10" t="str">
        <f t="shared" si="30"/>
        <v>Other lymphoid, haematopoietic and related tissue - C9675+Male</v>
      </c>
      <c r="B1324" s="10" t="s">
        <v>348</v>
      </c>
      <c r="C1324" t="s">
        <v>10</v>
      </c>
      <c r="D1324" t="s">
        <v>1</v>
      </c>
      <c r="E1324">
        <v>1</v>
      </c>
      <c r="F1324" s="10">
        <v>113910</v>
      </c>
      <c r="G1324" s="10">
        <f t="shared" si="31"/>
        <v>0.87788605039065926</v>
      </c>
    </row>
    <row r="1325" spans="1:7">
      <c r="A1325" s="10" t="str">
        <f t="shared" si="30"/>
        <v>Polycythemia vera - D45&lt;25Female</v>
      </c>
      <c r="B1325" s="10" t="s">
        <v>349</v>
      </c>
      <c r="C1325" t="s">
        <v>360</v>
      </c>
      <c r="D1325" t="s">
        <v>0</v>
      </c>
      <c r="E1325">
        <v>0</v>
      </c>
      <c r="F1325" s="10">
        <v>750910</v>
      </c>
      <c r="G1325" s="10">
        <f t="shared" si="31"/>
        <v>0</v>
      </c>
    </row>
    <row r="1326" spans="1:7">
      <c r="A1326" s="10" t="str">
        <f t="shared" si="30"/>
        <v>Polycythemia vera - D45&lt;25Male</v>
      </c>
      <c r="B1326" s="10" t="s">
        <v>349</v>
      </c>
      <c r="C1326" t="s">
        <v>360</v>
      </c>
      <c r="D1326" t="s">
        <v>1</v>
      </c>
      <c r="E1326">
        <v>0</v>
      </c>
      <c r="F1326" s="10">
        <v>785230</v>
      </c>
      <c r="G1326" s="10">
        <f t="shared" si="31"/>
        <v>0</v>
      </c>
    </row>
    <row r="1327" spans="1:7">
      <c r="A1327" s="10" t="str">
        <f t="shared" si="30"/>
        <v>Polycythemia vera - D4525-44Female</v>
      </c>
      <c r="B1327" s="10" t="s">
        <v>349</v>
      </c>
      <c r="C1327" t="s">
        <v>361</v>
      </c>
      <c r="D1327" t="s">
        <v>0</v>
      </c>
      <c r="E1327">
        <v>1</v>
      </c>
      <c r="F1327" s="10">
        <v>595010</v>
      </c>
      <c r="G1327" s="10">
        <f t="shared" si="31"/>
        <v>0.16806440227895331</v>
      </c>
    </row>
    <row r="1328" spans="1:7">
      <c r="A1328" s="10" t="str">
        <f t="shared" si="30"/>
        <v>Polycythemia vera - D4525-44Male</v>
      </c>
      <c r="B1328" s="10" t="s">
        <v>349</v>
      </c>
      <c r="C1328" t="s">
        <v>361</v>
      </c>
      <c r="D1328" t="s">
        <v>1</v>
      </c>
      <c r="E1328">
        <v>3</v>
      </c>
      <c r="F1328" s="10">
        <v>546510</v>
      </c>
      <c r="G1328" s="10">
        <f t="shared" si="31"/>
        <v>0.54893780534665426</v>
      </c>
    </row>
    <row r="1329" spans="1:7">
      <c r="A1329" s="10" t="str">
        <f t="shared" si="30"/>
        <v>Polycythemia vera - D4545-64Female</v>
      </c>
      <c r="B1329" s="10" t="s">
        <v>349</v>
      </c>
      <c r="C1329" t="s">
        <v>362</v>
      </c>
      <c r="D1329" t="s">
        <v>0</v>
      </c>
      <c r="E1329">
        <v>2</v>
      </c>
      <c r="F1329" s="10">
        <v>586580</v>
      </c>
      <c r="G1329" s="10">
        <f t="shared" si="31"/>
        <v>0.34095945992021548</v>
      </c>
    </row>
    <row r="1330" spans="1:7">
      <c r="A1330" s="10" t="str">
        <f t="shared" si="30"/>
        <v>Polycythemia vera - D4545-64Male</v>
      </c>
      <c r="B1330" s="10" t="s">
        <v>349</v>
      </c>
      <c r="C1330" t="s">
        <v>362</v>
      </c>
      <c r="D1330" t="s">
        <v>1</v>
      </c>
      <c r="E1330">
        <v>3</v>
      </c>
      <c r="F1330" s="10">
        <v>551850</v>
      </c>
      <c r="G1330" s="10">
        <f t="shared" si="31"/>
        <v>0.54362598532209838</v>
      </c>
    </row>
    <row r="1331" spans="1:7">
      <c r="A1331" s="10" t="str">
        <f t="shared" si="30"/>
        <v>Polycythemia vera - D4565-74Female</v>
      </c>
      <c r="B1331" s="10" t="s">
        <v>349</v>
      </c>
      <c r="C1331" t="s">
        <v>363</v>
      </c>
      <c r="D1331" t="s">
        <v>0</v>
      </c>
      <c r="E1331">
        <v>4</v>
      </c>
      <c r="F1331" s="10">
        <v>185190</v>
      </c>
      <c r="G1331" s="10">
        <f t="shared" si="31"/>
        <v>2.1599438414601222</v>
      </c>
    </row>
    <row r="1332" spans="1:7">
      <c r="A1332" s="10" t="str">
        <f t="shared" si="30"/>
        <v>Polycythemia vera - D4565-74Male</v>
      </c>
      <c r="B1332" s="10" t="s">
        <v>349</v>
      </c>
      <c r="C1332" t="s">
        <v>363</v>
      </c>
      <c r="D1332" t="s">
        <v>1</v>
      </c>
      <c r="E1332">
        <v>1</v>
      </c>
      <c r="F1332" s="10">
        <v>174610</v>
      </c>
      <c r="G1332" s="10">
        <f t="shared" si="31"/>
        <v>0.57270488517267049</v>
      </c>
    </row>
    <row r="1333" spans="1:7">
      <c r="A1333" s="10" t="str">
        <f t="shared" si="30"/>
        <v>Polycythemia vera - D4575+Female</v>
      </c>
      <c r="B1333" s="10" t="s">
        <v>349</v>
      </c>
      <c r="C1333" t="s">
        <v>10</v>
      </c>
      <c r="D1333" t="s">
        <v>0</v>
      </c>
      <c r="E1333">
        <v>1</v>
      </c>
      <c r="F1333" s="10">
        <v>152260</v>
      </c>
      <c r="G1333" s="10">
        <f t="shared" si="31"/>
        <v>0.65677131222908181</v>
      </c>
    </row>
    <row r="1334" spans="1:7">
      <c r="A1334" s="10" t="str">
        <f t="shared" si="30"/>
        <v>Polycythemia vera - D4575+Male</v>
      </c>
      <c r="B1334" s="10" t="s">
        <v>349</v>
      </c>
      <c r="C1334" t="s">
        <v>10</v>
      </c>
      <c r="D1334" t="s">
        <v>1</v>
      </c>
      <c r="E1334">
        <v>11</v>
      </c>
      <c r="F1334" s="10">
        <v>113910</v>
      </c>
      <c r="G1334" s="10">
        <f t="shared" si="31"/>
        <v>9.6567465542972517</v>
      </c>
    </row>
    <row r="1335" spans="1:7">
      <c r="A1335" s="10" t="str">
        <f t="shared" si="30"/>
        <v>Myelodyplastic syndromes - D46&lt;25Female</v>
      </c>
      <c r="B1335" s="10" t="s">
        <v>350</v>
      </c>
      <c r="C1335" t="s">
        <v>360</v>
      </c>
      <c r="D1335" t="s">
        <v>0</v>
      </c>
      <c r="E1335">
        <v>1</v>
      </c>
      <c r="F1335" s="10">
        <v>750910</v>
      </c>
      <c r="G1335" s="10">
        <f t="shared" si="31"/>
        <v>0.13317175160804889</v>
      </c>
    </row>
    <row r="1336" spans="1:7">
      <c r="A1336" s="10" t="str">
        <f t="shared" si="30"/>
        <v>Myelodyplastic syndromes - D46&lt;25Male</v>
      </c>
      <c r="B1336" s="10" t="s">
        <v>350</v>
      </c>
      <c r="C1336" t="s">
        <v>360</v>
      </c>
      <c r="D1336" t="s">
        <v>1</v>
      </c>
      <c r="E1336">
        <v>1</v>
      </c>
      <c r="F1336" s="10">
        <v>785230</v>
      </c>
      <c r="G1336" s="10">
        <f t="shared" si="31"/>
        <v>0.12735122193497447</v>
      </c>
    </row>
    <row r="1337" spans="1:7">
      <c r="A1337" s="10" t="str">
        <f t="shared" si="30"/>
        <v>Myelodyplastic syndromes - D4625-44Female</v>
      </c>
      <c r="B1337" s="10" t="s">
        <v>350</v>
      </c>
      <c r="C1337" t="s">
        <v>361</v>
      </c>
      <c r="D1337" t="s">
        <v>0</v>
      </c>
      <c r="E1337">
        <v>2</v>
      </c>
      <c r="F1337" s="10">
        <v>595010</v>
      </c>
      <c r="G1337" s="10">
        <f t="shared" si="31"/>
        <v>0.33612880455790661</v>
      </c>
    </row>
    <row r="1338" spans="1:7">
      <c r="A1338" s="10" t="str">
        <f t="shared" si="30"/>
        <v>Myelodyplastic syndromes - D4625-44Male</v>
      </c>
      <c r="B1338" s="10" t="s">
        <v>350</v>
      </c>
      <c r="C1338" t="s">
        <v>361</v>
      </c>
      <c r="D1338" t="s">
        <v>1</v>
      </c>
      <c r="E1338">
        <v>0</v>
      </c>
      <c r="F1338" s="10">
        <v>546510</v>
      </c>
      <c r="G1338" s="10">
        <f t="shared" si="31"/>
        <v>0</v>
      </c>
    </row>
    <row r="1339" spans="1:7">
      <c r="A1339" s="10" t="str">
        <f t="shared" si="30"/>
        <v>Myelodyplastic syndromes - D4645-64Female</v>
      </c>
      <c r="B1339" s="10" t="s">
        <v>350</v>
      </c>
      <c r="C1339" t="s">
        <v>362</v>
      </c>
      <c r="D1339" t="s">
        <v>0</v>
      </c>
      <c r="E1339">
        <v>10</v>
      </c>
      <c r="F1339" s="10">
        <v>586580</v>
      </c>
      <c r="G1339" s="10">
        <f t="shared" si="31"/>
        <v>1.7047972996010776</v>
      </c>
    </row>
    <row r="1340" spans="1:7">
      <c r="A1340" s="10" t="str">
        <f t="shared" si="30"/>
        <v>Myelodyplastic syndromes - D4645-64Male</v>
      </c>
      <c r="B1340" s="10" t="s">
        <v>350</v>
      </c>
      <c r="C1340" t="s">
        <v>362</v>
      </c>
      <c r="D1340" t="s">
        <v>1</v>
      </c>
      <c r="E1340">
        <v>20</v>
      </c>
      <c r="F1340" s="10">
        <v>551850</v>
      </c>
      <c r="G1340" s="10">
        <f t="shared" si="31"/>
        <v>3.6241732354806562</v>
      </c>
    </row>
    <row r="1341" spans="1:7">
      <c r="A1341" s="10" t="str">
        <f t="shared" si="30"/>
        <v>Myelodyplastic syndromes - D4665-74Female</v>
      </c>
      <c r="B1341" s="10" t="s">
        <v>350</v>
      </c>
      <c r="C1341" t="s">
        <v>363</v>
      </c>
      <c r="D1341" t="s">
        <v>0</v>
      </c>
      <c r="E1341">
        <v>14</v>
      </c>
      <c r="F1341" s="10">
        <v>185190</v>
      </c>
      <c r="G1341" s="10">
        <f t="shared" si="31"/>
        <v>7.5598034451104272</v>
      </c>
    </row>
    <row r="1342" spans="1:7">
      <c r="A1342" s="10" t="str">
        <f t="shared" si="30"/>
        <v>Myelodyplastic syndromes - D4665-74Male</v>
      </c>
      <c r="B1342" s="10" t="s">
        <v>350</v>
      </c>
      <c r="C1342" t="s">
        <v>363</v>
      </c>
      <c r="D1342" t="s">
        <v>1</v>
      </c>
      <c r="E1342">
        <v>34</v>
      </c>
      <c r="F1342" s="10">
        <v>174610</v>
      </c>
      <c r="G1342" s="10">
        <f t="shared" si="31"/>
        <v>19.471966095870798</v>
      </c>
    </row>
    <row r="1343" spans="1:7">
      <c r="A1343" s="10" t="str">
        <f t="shared" si="30"/>
        <v>Myelodyplastic syndromes - D4675+Female</v>
      </c>
      <c r="B1343" s="10" t="s">
        <v>350</v>
      </c>
      <c r="C1343" t="s">
        <v>10</v>
      </c>
      <c r="D1343" t="s">
        <v>0</v>
      </c>
      <c r="E1343">
        <v>49</v>
      </c>
      <c r="F1343" s="10">
        <v>152260</v>
      </c>
      <c r="G1343" s="10">
        <f t="shared" si="31"/>
        <v>32.181794299225011</v>
      </c>
    </row>
    <row r="1344" spans="1:7">
      <c r="A1344" s="10" t="str">
        <f t="shared" si="30"/>
        <v>Myelodyplastic syndromes - D4675+Male</v>
      </c>
      <c r="B1344" s="10" t="s">
        <v>350</v>
      </c>
      <c r="C1344" t="s">
        <v>10</v>
      </c>
      <c r="D1344" t="s">
        <v>1</v>
      </c>
      <c r="E1344">
        <v>75</v>
      </c>
      <c r="F1344" s="10">
        <v>113910</v>
      </c>
      <c r="G1344" s="10">
        <f t="shared" si="31"/>
        <v>65.841453779299442</v>
      </c>
    </row>
    <row r="1345" spans="1:7">
      <c r="A1345" s="10" t="str">
        <f t="shared" si="30"/>
        <v>Uncertain behaviour of lymphoid, haematopoietic and related tissue - D47&lt;25Female</v>
      </c>
      <c r="B1345" s="10" t="s">
        <v>351</v>
      </c>
      <c r="C1345" t="s">
        <v>360</v>
      </c>
      <c r="D1345" t="s">
        <v>0</v>
      </c>
      <c r="E1345">
        <v>0</v>
      </c>
      <c r="F1345" s="10">
        <v>750910</v>
      </c>
      <c r="G1345" s="10">
        <f t="shared" si="31"/>
        <v>0</v>
      </c>
    </row>
    <row r="1346" spans="1:7">
      <c r="A1346" s="10" t="str">
        <f t="shared" si="30"/>
        <v>Uncertain behaviour of lymphoid, haematopoietic and related tissue - D47&lt;25Male</v>
      </c>
      <c r="B1346" s="10" t="s">
        <v>351</v>
      </c>
      <c r="C1346" t="s">
        <v>360</v>
      </c>
      <c r="D1346" t="s">
        <v>1</v>
      </c>
      <c r="E1346">
        <v>0</v>
      </c>
      <c r="F1346" s="10">
        <v>785230</v>
      </c>
      <c r="G1346" s="10">
        <f t="shared" si="31"/>
        <v>0</v>
      </c>
    </row>
    <row r="1347" spans="1:7">
      <c r="A1347" s="10" t="str">
        <f t="shared" si="30"/>
        <v>Uncertain behaviour of lymphoid, haematopoietic and related tissue - D4725-44Female</v>
      </c>
      <c r="B1347" s="10" t="s">
        <v>351</v>
      </c>
      <c r="C1347" t="s">
        <v>361</v>
      </c>
      <c r="D1347" t="s">
        <v>0</v>
      </c>
      <c r="E1347">
        <v>4</v>
      </c>
      <c r="F1347" s="10">
        <v>595010</v>
      </c>
      <c r="G1347" s="10">
        <f t="shared" si="31"/>
        <v>0.67225760911581323</v>
      </c>
    </row>
    <row r="1348" spans="1:7">
      <c r="A1348" s="10" t="str">
        <f t="shared" si="30"/>
        <v>Uncertain behaviour of lymphoid, haematopoietic and related tissue - D4725-44Male</v>
      </c>
      <c r="B1348" s="10" t="s">
        <v>351</v>
      </c>
      <c r="C1348" t="s">
        <v>361</v>
      </c>
      <c r="D1348" t="s">
        <v>1</v>
      </c>
      <c r="E1348">
        <v>0</v>
      </c>
      <c r="F1348" s="10">
        <v>546510</v>
      </c>
      <c r="G1348" s="10">
        <f t="shared" si="31"/>
        <v>0</v>
      </c>
    </row>
    <row r="1349" spans="1:7">
      <c r="A1349" s="10" t="str">
        <f t="shared" si="30"/>
        <v>Uncertain behaviour of lymphoid, haematopoietic and related tissue - D4745-64Female</v>
      </c>
      <c r="B1349" s="10" t="s">
        <v>351</v>
      </c>
      <c r="C1349" t="s">
        <v>362</v>
      </c>
      <c r="D1349" t="s">
        <v>0</v>
      </c>
      <c r="E1349">
        <v>5</v>
      </c>
      <c r="F1349" s="10">
        <v>586580</v>
      </c>
      <c r="G1349" s="10">
        <f t="shared" si="31"/>
        <v>0.85239864980053881</v>
      </c>
    </row>
    <row r="1350" spans="1:7">
      <c r="A1350" s="10" t="str">
        <f t="shared" ref="A1350:A1354" si="32">B1350&amp;C1350&amp;D1350</f>
        <v>Uncertain behaviour of lymphoid, haematopoietic and related tissue - D4745-64Male</v>
      </c>
      <c r="B1350" s="10" t="s">
        <v>351</v>
      </c>
      <c r="C1350" t="s">
        <v>362</v>
      </c>
      <c r="D1350" t="s">
        <v>1</v>
      </c>
      <c r="E1350">
        <v>7</v>
      </c>
      <c r="F1350" s="10">
        <v>551850</v>
      </c>
      <c r="G1350" s="10">
        <f t="shared" ref="G1350:G1354" si="33">E1350/F1350*100000</f>
        <v>1.2684606324182297</v>
      </c>
    </row>
    <row r="1351" spans="1:7">
      <c r="A1351" s="10" t="str">
        <f t="shared" si="32"/>
        <v>Uncertain behaviour of lymphoid, haematopoietic and related tissue - D4765-74Female</v>
      </c>
      <c r="B1351" s="10" t="s">
        <v>351</v>
      </c>
      <c r="C1351" t="s">
        <v>363</v>
      </c>
      <c r="D1351" t="s">
        <v>0</v>
      </c>
      <c r="E1351">
        <v>6</v>
      </c>
      <c r="F1351" s="10">
        <v>185190</v>
      </c>
      <c r="G1351" s="10">
        <f t="shared" si="33"/>
        <v>3.2399157621901833</v>
      </c>
    </row>
    <row r="1352" spans="1:7">
      <c r="A1352" s="10" t="str">
        <f t="shared" si="32"/>
        <v>Uncertain behaviour of lymphoid, haematopoietic and related tissue - D4765-74Male</v>
      </c>
      <c r="B1352" s="10" t="s">
        <v>351</v>
      </c>
      <c r="C1352" t="s">
        <v>363</v>
      </c>
      <c r="D1352" t="s">
        <v>1</v>
      </c>
      <c r="E1352">
        <v>14</v>
      </c>
      <c r="F1352" s="10">
        <v>174610</v>
      </c>
      <c r="G1352" s="10">
        <f t="shared" si="33"/>
        <v>8.0178683924173875</v>
      </c>
    </row>
    <row r="1353" spans="1:7">
      <c r="A1353" s="10" t="str">
        <f t="shared" si="32"/>
        <v>Uncertain behaviour of lymphoid, haematopoietic and related tissue - D4775+Female</v>
      </c>
      <c r="B1353" s="10" t="s">
        <v>351</v>
      </c>
      <c r="C1353" t="s">
        <v>10</v>
      </c>
      <c r="D1353" t="s">
        <v>0</v>
      </c>
      <c r="E1353">
        <v>15</v>
      </c>
      <c r="F1353" s="10">
        <v>152260</v>
      </c>
      <c r="G1353" s="10">
        <f t="shared" si="33"/>
        <v>9.8515696834362281</v>
      </c>
    </row>
    <row r="1354" spans="1:7">
      <c r="A1354" s="10" t="str">
        <f t="shared" si="32"/>
        <v>Uncertain behaviour of lymphoid, haematopoietic and related tissue - D4775+Male</v>
      </c>
      <c r="B1354" s="10" t="s">
        <v>351</v>
      </c>
      <c r="C1354" t="s">
        <v>10</v>
      </c>
      <c r="D1354" t="s">
        <v>1</v>
      </c>
      <c r="E1354">
        <v>18</v>
      </c>
      <c r="F1354" s="10">
        <v>113910</v>
      </c>
      <c r="G1354" s="10">
        <f t="shared" si="33"/>
        <v>15.801948907031866</v>
      </c>
    </row>
    <row r="1355" spans="1:7">
      <c r="B1355" s="10" t="s">
        <v>89</v>
      </c>
      <c r="C1355" t="s">
        <v>3</v>
      </c>
      <c r="D1355" t="s">
        <v>366</v>
      </c>
      <c r="E1355" t="s">
        <v>272</v>
      </c>
    </row>
    <row r="1356" spans="1:7">
      <c r="A1356" t="str">
        <f>B1356&amp;C1356&amp;D1356</f>
        <v>Lip - C00Female1</v>
      </c>
      <c r="B1356" s="10" t="s">
        <v>284</v>
      </c>
      <c r="C1356" t="s">
        <v>0</v>
      </c>
      <c r="D1356">
        <v>1</v>
      </c>
      <c r="E1356">
        <v>5</v>
      </c>
    </row>
    <row r="1357" spans="1:7">
      <c r="A1357" s="10" t="str">
        <f t="shared" ref="A1357:A1420" si="34">B1357&amp;C1357&amp;D1357</f>
        <v>Lip - C00Female2</v>
      </c>
      <c r="B1357" s="10" t="s">
        <v>284</v>
      </c>
      <c r="C1357" t="s">
        <v>0</v>
      </c>
      <c r="D1357">
        <v>2</v>
      </c>
      <c r="E1357">
        <v>2</v>
      </c>
    </row>
    <row r="1358" spans="1:7">
      <c r="A1358" s="10" t="str">
        <f t="shared" si="34"/>
        <v>Lip - C00Female3</v>
      </c>
      <c r="B1358" s="10" t="s">
        <v>284</v>
      </c>
      <c r="C1358" t="s">
        <v>0</v>
      </c>
      <c r="D1358">
        <v>3</v>
      </c>
      <c r="E1358">
        <v>2</v>
      </c>
    </row>
    <row r="1359" spans="1:7">
      <c r="A1359" s="10" t="str">
        <f t="shared" si="34"/>
        <v>Lip - C00Female4</v>
      </c>
      <c r="B1359" s="10" t="s">
        <v>284</v>
      </c>
      <c r="C1359" t="s">
        <v>0</v>
      </c>
      <c r="D1359">
        <v>4</v>
      </c>
      <c r="E1359">
        <v>4</v>
      </c>
    </row>
    <row r="1360" spans="1:7">
      <c r="A1360" s="10" t="str">
        <f t="shared" si="34"/>
        <v>Lip - C00Female5</v>
      </c>
      <c r="B1360" s="10" t="s">
        <v>284</v>
      </c>
      <c r="C1360" t="s">
        <v>0</v>
      </c>
      <c r="D1360">
        <v>5</v>
      </c>
      <c r="E1360">
        <v>2</v>
      </c>
    </row>
    <row r="1361" spans="1:5">
      <c r="A1361" s="10" t="str">
        <f t="shared" si="34"/>
        <v>Lip - C00Female99</v>
      </c>
      <c r="B1361" s="10" t="s">
        <v>284</v>
      </c>
      <c r="C1361" t="s">
        <v>0</v>
      </c>
      <c r="D1361">
        <v>99</v>
      </c>
      <c r="E1361">
        <v>0</v>
      </c>
    </row>
    <row r="1362" spans="1:5">
      <c r="A1362" s="10" t="str">
        <f t="shared" si="34"/>
        <v>Lip - C00Male1</v>
      </c>
      <c r="B1362" s="10" t="s">
        <v>284</v>
      </c>
      <c r="C1362" t="s">
        <v>1</v>
      </c>
      <c r="D1362">
        <v>1</v>
      </c>
      <c r="E1362">
        <v>3</v>
      </c>
    </row>
    <row r="1363" spans="1:5">
      <c r="A1363" s="10" t="str">
        <f t="shared" si="34"/>
        <v>Lip - C00Male2</v>
      </c>
      <c r="B1363" s="10" t="s">
        <v>284</v>
      </c>
      <c r="C1363" t="s">
        <v>1</v>
      </c>
      <c r="D1363">
        <v>2</v>
      </c>
      <c r="E1363">
        <v>11</v>
      </c>
    </row>
    <row r="1364" spans="1:5">
      <c r="A1364" s="10" t="str">
        <f t="shared" si="34"/>
        <v>Lip - C00Male3</v>
      </c>
      <c r="B1364" s="10" t="s">
        <v>284</v>
      </c>
      <c r="C1364" t="s">
        <v>1</v>
      </c>
      <c r="D1364">
        <v>3</v>
      </c>
      <c r="E1364">
        <v>9</v>
      </c>
    </row>
    <row r="1365" spans="1:5">
      <c r="A1365" s="10" t="str">
        <f t="shared" si="34"/>
        <v>Lip - C00Male4</v>
      </c>
      <c r="B1365" s="10" t="s">
        <v>284</v>
      </c>
      <c r="C1365" t="s">
        <v>1</v>
      </c>
      <c r="D1365">
        <v>4</v>
      </c>
      <c r="E1365">
        <v>9</v>
      </c>
    </row>
    <row r="1366" spans="1:5">
      <c r="A1366" s="10" t="str">
        <f t="shared" si="34"/>
        <v>Lip - C00Male5</v>
      </c>
      <c r="B1366" s="10" t="s">
        <v>284</v>
      </c>
      <c r="C1366" t="s">
        <v>1</v>
      </c>
      <c r="D1366">
        <v>5</v>
      </c>
      <c r="E1366">
        <v>3</v>
      </c>
    </row>
    <row r="1367" spans="1:5">
      <c r="A1367" s="10" t="str">
        <f t="shared" si="34"/>
        <v>Lip - C00Male99</v>
      </c>
      <c r="B1367" s="10" t="s">
        <v>284</v>
      </c>
      <c r="C1367" t="s">
        <v>1</v>
      </c>
      <c r="D1367">
        <v>99</v>
      </c>
      <c r="E1367">
        <v>0</v>
      </c>
    </row>
    <row r="1368" spans="1:5">
      <c r="A1368" s="10" t="str">
        <f t="shared" si="34"/>
        <v>Tongue - C01–C02Female1</v>
      </c>
      <c r="B1368" s="10" t="s">
        <v>285</v>
      </c>
      <c r="C1368" t="s">
        <v>0</v>
      </c>
      <c r="D1368">
        <v>1</v>
      </c>
      <c r="E1368">
        <v>9</v>
      </c>
    </row>
    <row r="1369" spans="1:5">
      <c r="A1369" s="10" t="str">
        <f t="shared" si="34"/>
        <v>Tongue - C01–C02Female2</v>
      </c>
      <c r="B1369" s="10" t="s">
        <v>285</v>
      </c>
      <c r="C1369" t="s">
        <v>0</v>
      </c>
      <c r="D1369">
        <v>2</v>
      </c>
      <c r="E1369">
        <v>14</v>
      </c>
    </row>
    <row r="1370" spans="1:5">
      <c r="A1370" s="10" t="str">
        <f t="shared" si="34"/>
        <v>Tongue - C01–C02Female3</v>
      </c>
      <c r="B1370" s="10" t="s">
        <v>285</v>
      </c>
      <c r="C1370" t="s">
        <v>0</v>
      </c>
      <c r="D1370">
        <v>3</v>
      </c>
      <c r="E1370">
        <v>5</v>
      </c>
    </row>
    <row r="1371" spans="1:5">
      <c r="A1371" s="10" t="str">
        <f t="shared" si="34"/>
        <v>Tongue - C01–C02Female4</v>
      </c>
      <c r="B1371" s="10" t="s">
        <v>285</v>
      </c>
      <c r="C1371" t="s">
        <v>0</v>
      </c>
      <c r="D1371">
        <v>4</v>
      </c>
      <c r="E1371">
        <v>10</v>
      </c>
    </row>
    <row r="1372" spans="1:5">
      <c r="A1372" s="10" t="str">
        <f t="shared" si="34"/>
        <v>Tongue - C01–C02Female5</v>
      </c>
      <c r="B1372" s="10" t="s">
        <v>285</v>
      </c>
      <c r="C1372" t="s">
        <v>0</v>
      </c>
      <c r="D1372">
        <v>5</v>
      </c>
      <c r="E1372">
        <v>13</v>
      </c>
    </row>
    <row r="1373" spans="1:5">
      <c r="A1373" s="10" t="str">
        <f t="shared" si="34"/>
        <v>Tongue - C01–C02Female99</v>
      </c>
      <c r="B1373" s="10" t="s">
        <v>285</v>
      </c>
      <c r="C1373" t="s">
        <v>0</v>
      </c>
      <c r="D1373">
        <v>99</v>
      </c>
      <c r="E1373">
        <v>0</v>
      </c>
    </row>
    <row r="1374" spans="1:5">
      <c r="A1374" s="10" t="str">
        <f t="shared" si="34"/>
        <v>Tongue - C01–C02Male1</v>
      </c>
      <c r="B1374" s="10" t="s">
        <v>285</v>
      </c>
      <c r="C1374" t="s">
        <v>1</v>
      </c>
      <c r="D1374">
        <v>1</v>
      </c>
      <c r="E1374">
        <v>15</v>
      </c>
    </row>
    <row r="1375" spans="1:5">
      <c r="A1375" s="10" t="str">
        <f t="shared" si="34"/>
        <v>Tongue - C01–C02Male2</v>
      </c>
      <c r="B1375" s="10" t="s">
        <v>285</v>
      </c>
      <c r="C1375" t="s">
        <v>1</v>
      </c>
      <c r="D1375">
        <v>2</v>
      </c>
      <c r="E1375">
        <v>11</v>
      </c>
    </row>
    <row r="1376" spans="1:5">
      <c r="A1376" s="10" t="str">
        <f t="shared" si="34"/>
        <v>Tongue - C01–C02Male3</v>
      </c>
      <c r="B1376" s="10" t="s">
        <v>285</v>
      </c>
      <c r="C1376" t="s">
        <v>1</v>
      </c>
      <c r="D1376">
        <v>3</v>
      </c>
      <c r="E1376">
        <v>17</v>
      </c>
    </row>
    <row r="1377" spans="1:5">
      <c r="A1377" s="10" t="str">
        <f t="shared" si="34"/>
        <v>Tongue - C01–C02Male4</v>
      </c>
      <c r="B1377" s="10" t="s">
        <v>285</v>
      </c>
      <c r="C1377" t="s">
        <v>1</v>
      </c>
      <c r="D1377">
        <v>4</v>
      </c>
      <c r="E1377">
        <v>14</v>
      </c>
    </row>
    <row r="1378" spans="1:5">
      <c r="A1378" s="10" t="str">
        <f t="shared" si="34"/>
        <v>Tongue - C01–C02Male5</v>
      </c>
      <c r="B1378" s="10" t="s">
        <v>285</v>
      </c>
      <c r="C1378" t="s">
        <v>1</v>
      </c>
      <c r="D1378">
        <v>5</v>
      </c>
      <c r="E1378">
        <v>26</v>
      </c>
    </row>
    <row r="1379" spans="1:5">
      <c r="A1379" s="10" t="str">
        <f t="shared" si="34"/>
        <v>Tongue - C01–C02Male99</v>
      </c>
      <c r="B1379" s="10" t="s">
        <v>285</v>
      </c>
      <c r="C1379" t="s">
        <v>1</v>
      </c>
      <c r="D1379">
        <v>99</v>
      </c>
      <c r="E1379">
        <v>0</v>
      </c>
    </row>
    <row r="1380" spans="1:5">
      <c r="A1380" s="10" t="str">
        <f t="shared" si="34"/>
        <v>Mouth - C03–C06Female1</v>
      </c>
      <c r="B1380" s="10" t="s">
        <v>286</v>
      </c>
      <c r="C1380" t="s">
        <v>0</v>
      </c>
      <c r="D1380">
        <v>1</v>
      </c>
      <c r="E1380">
        <v>10</v>
      </c>
    </row>
    <row r="1381" spans="1:5">
      <c r="A1381" s="10" t="str">
        <f t="shared" si="34"/>
        <v>Mouth - C03–C06Female2</v>
      </c>
      <c r="B1381" s="10" t="s">
        <v>286</v>
      </c>
      <c r="C1381" t="s">
        <v>0</v>
      </c>
      <c r="D1381">
        <v>2</v>
      </c>
      <c r="E1381">
        <v>10</v>
      </c>
    </row>
    <row r="1382" spans="1:5">
      <c r="A1382" s="10" t="str">
        <f t="shared" si="34"/>
        <v>Mouth - C03–C06Female3</v>
      </c>
      <c r="B1382" s="10" t="s">
        <v>286</v>
      </c>
      <c r="C1382" t="s">
        <v>0</v>
      </c>
      <c r="D1382">
        <v>3</v>
      </c>
      <c r="E1382">
        <v>13</v>
      </c>
    </row>
    <row r="1383" spans="1:5">
      <c r="A1383" s="10" t="str">
        <f t="shared" si="34"/>
        <v>Mouth - C03–C06Female4</v>
      </c>
      <c r="B1383" s="10" t="s">
        <v>286</v>
      </c>
      <c r="C1383" t="s">
        <v>0</v>
      </c>
      <c r="D1383">
        <v>4</v>
      </c>
      <c r="E1383">
        <v>12</v>
      </c>
    </row>
    <row r="1384" spans="1:5">
      <c r="A1384" s="10" t="str">
        <f t="shared" si="34"/>
        <v>Mouth - C03–C06Female5</v>
      </c>
      <c r="B1384" s="10" t="s">
        <v>286</v>
      </c>
      <c r="C1384" t="s">
        <v>0</v>
      </c>
      <c r="D1384">
        <v>5</v>
      </c>
      <c r="E1384">
        <v>9</v>
      </c>
    </row>
    <row r="1385" spans="1:5">
      <c r="A1385" s="10" t="str">
        <f t="shared" si="34"/>
        <v>Mouth - C03–C06Female99</v>
      </c>
      <c r="B1385" s="10" t="s">
        <v>286</v>
      </c>
      <c r="C1385" t="s">
        <v>0</v>
      </c>
      <c r="D1385">
        <v>99</v>
      </c>
      <c r="E1385">
        <v>0</v>
      </c>
    </row>
    <row r="1386" spans="1:5">
      <c r="A1386" s="10" t="str">
        <f t="shared" si="34"/>
        <v>Mouth - C03–C06Male1</v>
      </c>
      <c r="B1386" s="10" t="s">
        <v>286</v>
      </c>
      <c r="C1386" t="s">
        <v>1</v>
      </c>
      <c r="D1386">
        <v>1</v>
      </c>
      <c r="E1386">
        <v>15</v>
      </c>
    </row>
    <row r="1387" spans="1:5">
      <c r="A1387" s="10" t="str">
        <f t="shared" si="34"/>
        <v>Mouth - C03–C06Male2</v>
      </c>
      <c r="B1387" s="10" t="s">
        <v>286</v>
      </c>
      <c r="C1387" t="s">
        <v>1</v>
      </c>
      <c r="D1387">
        <v>2</v>
      </c>
      <c r="E1387">
        <v>6</v>
      </c>
    </row>
    <row r="1388" spans="1:5">
      <c r="A1388" s="10" t="str">
        <f t="shared" si="34"/>
        <v>Mouth - C03–C06Male3</v>
      </c>
      <c r="B1388" s="10" t="s">
        <v>286</v>
      </c>
      <c r="C1388" t="s">
        <v>1</v>
      </c>
      <c r="D1388">
        <v>3</v>
      </c>
      <c r="E1388">
        <v>7</v>
      </c>
    </row>
    <row r="1389" spans="1:5">
      <c r="A1389" s="10" t="str">
        <f t="shared" si="34"/>
        <v>Mouth - C03–C06Male4</v>
      </c>
      <c r="B1389" s="10" t="s">
        <v>286</v>
      </c>
      <c r="C1389" t="s">
        <v>1</v>
      </c>
      <c r="D1389">
        <v>4</v>
      </c>
      <c r="E1389">
        <v>12</v>
      </c>
    </row>
    <row r="1390" spans="1:5">
      <c r="A1390" s="10" t="str">
        <f t="shared" si="34"/>
        <v>Mouth - C03–C06Male5</v>
      </c>
      <c r="B1390" s="10" t="s">
        <v>286</v>
      </c>
      <c r="C1390" t="s">
        <v>1</v>
      </c>
      <c r="D1390">
        <v>5</v>
      </c>
      <c r="E1390">
        <v>13</v>
      </c>
    </row>
    <row r="1391" spans="1:5">
      <c r="A1391" s="10" t="str">
        <f t="shared" si="34"/>
        <v>Mouth - C03–C06Male99</v>
      </c>
      <c r="B1391" s="10" t="s">
        <v>286</v>
      </c>
      <c r="C1391" t="s">
        <v>1</v>
      </c>
      <c r="D1391">
        <v>99</v>
      </c>
      <c r="E1391">
        <v>0</v>
      </c>
    </row>
    <row r="1392" spans="1:5">
      <c r="A1392" s="10" t="str">
        <f t="shared" si="34"/>
        <v>Salivary glands - C07–C08Female1</v>
      </c>
      <c r="B1392" s="10" t="s">
        <v>287</v>
      </c>
      <c r="C1392" t="s">
        <v>0</v>
      </c>
      <c r="D1392">
        <v>1</v>
      </c>
      <c r="E1392">
        <v>4</v>
      </c>
    </row>
    <row r="1393" spans="1:5">
      <c r="A1393" s="10" t="str">
        <f t="shared" si="34"/>
        <v>Salivary glands - C07–C08Female2</v>
      </c>
      <c r="B1393" s="10" t="s">
        <v>287</v>
      </c>
      <c r="C1393" t="s">
        <v>0</v>
      </c>
      <c r="D1393">
        <v>2</v>
      </c>
      <c r="E1393">
        <v>4</v>
      </c>
    </row>
    <row r="1394" spans="1:5">
      <c r="A1394" s="10" t="str">
        <f t="shared" si="34"/>
        <v>Salivary glands - C07–C08Female3</v>
      </c>
      <c r="B1394" s="10" t="s">
        <v>287</v>
      </c>
      <c r="C1394" t="s">
        <v>0</v>
      </c>
      <c r="D1394">
        <v>3</v>
      </c>
      <c r="E1394">
        <v>2</v>
      </c>
    </row>
    <row r="1395" spans="1:5">
      <c r="A1395" s="10" t="str">
        <f t="shared" si="34"/>
        <v>Salivary glands - C07–C08Female4</v>
      </c>
      <c r="B1395" s="10" t="s">
        <v>287</v>
      </c>
      <c r="C1395" t="s">
        <v>0</v>
      </c>
      <c r="D1395">
        <v>4</v>
      </c>
      <c r="E1395">
        <v>9</v>
      </c>
    </row>
    <row r="1396" spans="1:5">
      <c r="A1396" s="10" t="str">
        <f t="shared" si="34"/>
        <v>Salivary glands - C07–C08Female5</v>
      </c>
      <c r="B1396" s="10" t="s">
        <v>287</v>
      </c>
      <c r="C1396" t="s">
        <v>0</v>
      </c>
      <c r="D1396">
        <v>5</v>
      </c>
      <c r="E1396">
        <v>2</v>
      </c>
    </row>
    <row r="1397" spans="1:5">
      <c r="A1397" s="10" t="str">
        <f t="shared" si="34"/>
        <v>Salivary glands - C07–C08Female99</v>
      </c>
      <c r="B1397" s="10" t="s">
        <v>287</v>
      </c>
      <c r="C1397" t="s">
        <v>0</v>
      </c>
      <c r="D1397">
        <v>99</v>
      </c>
      <c r="E1397">
        <v>0</v>
      </c>
    </row>
    <row r="1398" spans="1:5">
      <c r="A1398" s="10" t="str">
        <f t="shared" si="34"/>
        <v>Salivary glands - C07–C08Male1</v>
      </c>
      <c r="B1398" s="10" t="s">
        <v>287</v>
      </c>
      <c r="C1398" t="s">
        <v>1</v>
      </c>
      <c r="D1398">
        <v>1</v>
      </c>
      <c r="E1398">
        <v>4</v>
      </c>
    </row>
    <row r="1399" spans="1:5">
      <c r="A1399" s="10" t="str">
        <f t="shared" si="34"/>
        <v>Salivary glands - C07–C08Male2</v>
      </c>
      <c r="B1399" s="10" t="s">
        <v>287</v>
      </c>
      <c r="C1399" t="s">
        <v>1</v>
      </c>
      <c r="D1399">
        <v>2</v>
      </c>
      <c r="E1399">
        <v>1</v>
      </c>
    </row>
    <row r="1400" spans="1:5">
      <c r="A1400" s="10" t="str">
        <f t="shared" si="34"/>
        <v>Salivary glands - C07–C08Male3</v>
      </c>
      <c r="B1400" s="10" t="s">
        <v>287</v>
      </c>
      <c r="C1400" t="s">
        <v>1</v>
      </c>
      <c r="D1400">
        <v>3</v>
      </c>
      <c r="E1400">
        <v>3</v>
      </c>
    </row>
    <row r="1401" spans="1:5">
      <c r="A1401" s="10" t="str">
        <f t="shared" si="34"/>
        <v>Salivary glands - C07–C08Male4</v>
      </c>
      <c r="B1401" s="10" t="s">
        <v>287</v>
      </c>
      <c r="C1401" t="s">
        <v>1</v>
      </c>
      <c r="D1401">
        <v>4</v>
      </c>
      <c r="E1401">
        <v>5</v>
      </c>
    </row>
    <row r="1402" spans="1:5">
      <c r="A1402" s="10" t="str">
        <f t="shared" si="34"/>
        <v>Salivary glands - C07–C08Male5</v>
      </c>
      <c r="B1402" s="10" t="s">
        <v>287</v>
      </c>
      <c r="C1402" t="s">
        <v>1</v>
      </c>
      <c r="D1402">
        <v>5</v>
      </c>
      <c r="E1402">
        <v>2</v>
      </c>
    </row>
    <row r="1403" spans="1:5">
      <c r="A1403" s="10" t="str">
        <f t="shared" si="34"/>
        <v>Salivary glands - C07–C08Male99</v>
      </c>
      <c r="B1403" s="10" t="s">
        <v>287</v>
      </c>
      <c r="C1403" t="s">
        <v>1</v>
      </c>
      <c r="D1403">
        <v>99</v>
      </c>
      <c r="E1403">
        <v>0</v>
      </c>
    </row>
    <row r="1404" spans="1:5">
      <c r="A1404" s="10" t="str">
        <f t="shared" si="34"/>
        <v>Tonsils - C09Female1</v>
      </c>
      <c r="B1404" s="10" t="s">
        <v>288</v>
      </c>
      <c r="C1404" t="s">
        <v>0</v>
      </c>
      <c r="D1404">
        <v>1</v>
      </c>
      <c r="E1404">
        <v>1</v>
      </c>
    </row>
    <row r="1405" spans="1:5">
      <c r="A1405" s="10" t="str">
        <f t="shared" si="34"/>
        <v>Tonsils - C09Female2</v>
      </c>
      <c r="B1405" s="10" t="s">
        <v>288</v>
      </c>
      <c r="C1405" t="s">
        <v>0</v>
      </c>
      <c r="D1405">
        <v>2</v>
      </c>
      <c r="E1405">
        <v>2</v>
      </c>
    </row>
    <row r="1406" spans="1:5">
      <c r="A1406" s="10" t="str">
        <f t="shared" si="34"/>
        <v>Tonsils - C09Female3</v>
      </c>
      <c r="B1406" s="10" t="s">
        <v>288</v>
      </c>
      <c r="C1406" t="s">
        <v>0</v>
      </c>
      <c r="D1406">
        <v>3</v>
      </c>
      <c r="E1406">
        <v>0</v>
      </c>
    </row>
    <row r="1407" spans="1:5">
      <c r="A1407" s="10" t="str">
        <f t="shared" si="34"/>
        <v>Tonsils - C09Female4</v>
      </c>
      <c r="B1407" s="10" t="s">
        <v>288</v>
      </c>
      <c r="C1407" t="s">
        <v>0</v>
      </c>
      <c r="D1407">
        <v>4</v>
      </c>
      <c r="E1407">
        <v>0</v>
      </c>
    </row>
    <row r="1408" spans="1:5">
      <c r="A1408" s="10" t="str">
        <f t="shared" si="34"/>
        <v>Tonsils - C09Female5</v>
      </c>
      <c r="B1408" s="10" t="s">
        <v>288</v>
      </c>
      <c r="C1408" t="s">
        <v>0</v>
      </c>
      <c r="D1408">
        <v>5</v>
      </c>
      <c r="E1408">
        <v>6</v>
      </c>
    </row>
    <row r="1409" spans="1:5">
      <c r="A1409" s="10" t="str">
        <f t="shared" si="34"/>
        <v>Tonsils - C09Female99</v>
      </c>
      <c r="B1409" s="10" t="s">
        <v>288</v>
      </c>
      <c r="C1409" t="s">
        <v>0</v>
      </c>
      <c r="D1409">
        <v>99</v>
      </c>
      <c r="E1409">
        <v>0</v>
      </c>
    </row>
    <row r="1410" spans="1:5">
      <c r="A1410" s="10" t="str">
        <f t="shared" si="34"/>
        <v>Tonsils - C09Male1</v>
      </c>
      <c r="B1410" s="10" t="s">
        <v>288</v>
      </c>
      <c r="C1410" t="s">
        <v>1</v>
      </c>
      <c r="D1410">
        <v>1</v>
      </c>
      <c r="E1410">
        <v>9</v>
      </c>
    </row>
    <row r="1411" spans="1:5">
      <c r="A1411" s="10" t="str">
        <f t="shared" si="34"/>
        <v>Tonsils - C09Male2</v>
      </c>
      <c r="B1411" s="10" t="s">
        <v>288</v>
      </c>
      <c r="C1411" t="s">
        <v>1</v>
      </c>
      <c r="D1411">
        <v>2</v>
      </c>
      <c r="E1411">
        <v>7</v>
      </c>
    </row>
    <row r="1412" spans="1:5">
      <c r="A1412" s="10" t="str">
        <f t="shared" si="34"/>
        <v>Tonsils - C09Male3</v>
      </c>
      <c r="B1412" s="10" t="s">
        <v>288</v>
      </c>
      <c r="C1412" t="s">
        <v>1</v>
      </c>
      <c r="D1412">
        <v>3</v>
      </c>
      <c r="E1412">
        <v>9</v>
      </c>
    </row>
    <row r="1413" spans="1:5">
      <c r="A1413" s="10" t="str">
        <f t="shared" si="34"/>
        <v>Tonsils - C09Male4</v>
      </c>
      <c r="B1413" s="10" t="s">
        <v>288</v>
      </c>
      <c r="C1413" t="s">
        <v>1</v>
      </c>
      <c r="D1413">
        <v>4</v>
      </c>
      <c r="E1413">
        <v>13</v>
      </c>
    </row>
    <row r="1414" spans="1:5">
      <c r="A1414" s="10" t="str">
        <f t="shared" si="34"/>
        <v>Tonsils - C09Male5</v>
      </c>
      <c r="B1414" s="10" t="s">
        <v>288</v>
      </c>
      <c r="C1414" t="s">
        <v>1</v>
      </c>
      <c r="D1414">
        <v>5</v>
      </c>
      <c r="E1414">
        <v>10</v>
      </c>
    </row>
    <row r="1415" spans="1:5">
      <c r="A1415" s="10" t="str">
        <f t="shared" si="34"/>
        <v>Tonsils - C09Male99</v>
      </c>
      <c r="B1415" s="10" t="s">
        <v>288</v>
      </c>
      <c r="C1415" t="s">
        <v>1</v>
      </c>
      <c r="D1415">
        <v>99</v>
      </c>
      <c r="E1415">
        <v>0</v>
      </c>
    </row>
    <row r="1416" spans="1:5">
      <c r="A1416" s="10" t="str">
        <f t="shared" si="34"/>
        <v>Oropharynx - C10Female1</v>
      </c>
      <c r="B1416" s="10" t="s">
        <v>289</v>
      </c>
      <c r="C1416" t="s">
        <v>0</v>
      </c>
      <c r="D1416">
        <v>1</v>
      </c>
      <c r="E1416">
        <v>0</v>
      </c>
    </row>
    <row r="1417" spans="1:5">
      <c r="A1417" s="10" t="str">
        <f t="shared" si="34"/>
        <v>Oropharynx - C10Female2</v>
      </c>
      <c r="B1417" s="10" t="s">
        <v>289</v>
      </c>
      <c r="C1417" t="s">
        <v>0</v>
      </c>
      <c r="D1417">
        <v>2</v>
      </c>
      <c r="E1417">
        <v>1</v>
      </c>
    </row>
    <row r="1418" spans="1:5">
      <c r="A1418" s="10" t="str">
        <f t="shared" si="34"/>
        <v>Oropharynx - C10Female3</v>
      </c>
      <c r="B1418" s="10" t="s">
        <v>289</v>
      </c>
      <c r="C1418" t="s">
        <v>0</v>
      </c>
      <c r="D1418">
        <v>3</v>
      </c>
      <c r="E1418">
        <v>1</v>
      </c>
    </row>
    <row r="1419" spans="1:5">
      <c r="A1419" s="10" t="str">
        <f t="shared" si="34"/>
        <v>Oropharynx - C10Female4</v>
      </c>
      <c r="B1419" s="10" t="s">
        <v>289</v>
      </c>
      <c r="C1419" t="s">
        <v>0</v>
      </c>
      <c r="D1419">
        <v>4</v>
      </c>
      <c r="E1419">
        <v>1</v>
      </c>
    </row>
    <row r="1420" spans="1:5">
      <c r="A1420" s="10" t="str">
        <f t="shared" si="34"/>
        <v>Oropharynx - C10Female5</v>
      </c>
      <c r="B1420" s="10" t="s">
        <v>289</v>
      </c>
      <c r="C1420" t="s">
        <v>0</v>
      </c>
      <c r="D1420">
        <v>5</v>
      </c>
      <c r="E1420">
        <v>2</v>
      </c>
    </row>
    <row r="1421" spans="1:5">
      <c r="A1421" s="10" t="str">
        <f t="shared" ref="A1421:A1484" si="35">B1421&amp;C1421&amp;D1421</f>
        <v>Oropharynx - C10Female99</v>
      </c>
      <c r="B1421" s="10" t="s">
        <v>289</v>
      </c>
      <c r="C1421" t="s">
        <v>0</v>
      </c>
      <c r="D1421">
        <v>99</v>
      </c>
      <c r="E1421">
        <v>0</v>
      </c>
    </row>
    <row r="1422" spans="1:5">
      <c r="A1422" s="10" t="str">
        <f t="shared" si="35"/>
        <v>Oropharynx - C10Male1</v>
      </c>
      <c r="B1422" s="10" t="s">
        <v>289</v>
      </c>
      <c r="C1422" t="s">
        <v>1</v>
      </c>
      <c r="D1422">
        <v>1</v>
      </c>
      <c r="E1422">
        <v>1</v>
      </c>
    </row>
    <row r="1423" spans="1:5">
      <c r="A1423" s="10" t="str">
        <f t="shared" si="35"/>
        <v>Oropharynx - C10Male2</v>
      </c>
      <c r="B1423" s="10" t="s">
        <v>289</v>
      </c>
      <c r="C1423" t="s">
        <v>1</v>
      </c>
      <c r="D1423">
        <v>2</v>
      </c>
      <c r="E1423">
        <v>2</v>
      </c>
    </row>
    <row r="1424" spans="1:5">
      <c r="A1424" s="10" t="str">
        <f t="shared" si="35"/>
        <v>Oropharynx - C10Male3</v>
      </c>
      <c r="B1424" s="10" t="s">
        <v>289</v>
      </c>
      <c r="C1424" t="s">
        <v>1</v>
      </c>
      <c r="D1424">
        <v>3</v>
      </c>
      <c r="E1424">
        <v>2</v>
      </c>
    </row>
    <row r="1425" spans="1:5">
      <c r="A1425" s="10" t="str">
        <f t="shared" si="35"/>
        <v>Oropharynx - C10Male4</v>
      </c>
      <c r="B1425" s="10" t="s">
        <v>289</v>
      </c>
      <c r="C1425" t="s">
        <v>1</v>
      </c>
      <c r="D1425">
        <v>4</v>
      </c>
      <c r="E1425">
        <v>4</v>
      </c>
    </row>
    <row r="1426" spans="1:5">
      <c r="A1426" s="10" t="str">
        <f t="shared" si="35"/>
        <v>Oropharynx - C10Male5</v>
      </c>
      <c r="B1426" s="10" t="s">
        <v>289</v>
      </c>
      <c r="C1426" t="s">
        <v>1</v>
      </c>
      <c r="D1426">
        <v>5</v>
      </c>
      <c r="E1426">
        <v>2</v>
      </c>
    </row>
    <row r="1427" spans="1:5">
      <c r="A1427" s="10" t="str">
        <f t="shared" si="35"/>
        <v>Oropharynx - C10Male99</v>
      </c>
      <c r="B1427" s="10" t="s">
        <v>289</v>
      </c>
      <c r="C1427" t="s">
        <v>1</v>
      </c>
      <c r="D1427">
        <v>99</v>
      </c>
      <c r="E1427">
        <v>0</v>
      </c>
    </row>
    <row r="1428" spans="1:5">
      <c r="A1428" s="10" t="str">
        <f t="shared" si="35"/>
        <v>Nasopharynx - C11Female1</v>
      </c>
      <c r="B1428" s="10" t="s">
        <v>290</v>
      </c>
      <c r="C1428" t="s">
        <v>0</v>
      </c>
      <c r="D1428">
        <v>1</v>
      </c>
      <c r="E1428">
        <v>1</v>
      </c>
    </row>
    <row r="1429" spans="1:5">
      <c r="A1429" s="10" t="str">
        <f t="shared" si="35"/>
        <v>Nasopharynx - C11Female2</v>
      </c>
      <c r="B1429" s="10" t="s">
        <v>290</v>
      </c>
      <c r="C1429" t="s">
        <v>0</v>
      </c>
      <c r="D1429">
        <v>2</v>
      </c>
      <c r="E1429">
        <v>0</v>
      </c>
    </row>
    <row r="1430" spans="1:5">
      <c r="A1430" s="10" t="str">
        <f t="shared" si="35"/>
        <v>Nasopharynx - C11Female3</v>
      </c>
      <c r="B1430" s="10" t="s">
        <v>290</v>
      </c>
      <c r="C1430" t="s">
        <v>0</v>
      </c>
      <c r="D1430">
        <v>3</v>
      </c>
      <c r="E1430">
        <v>1</v>
      </c>
    </row>
    <row r="1431" spans="1:5">
      <c r="A1431" s="10" t="str">
        <f t="shared" si="35"/>
        <v>Nasopharynx - C11Female4</v>
      </c>
      <c r="B1431" s="10" t="s">
        <v>290</v>
      </c>
      <c r="C1431" t="s">
        <v>0</v>
      </c>
      <c r="D1431">
        <v>4</v>
      </c>
      <c r="E1431">
        <v>2</v>
      </c>
    </row>
    <row r="1432" spans="1:5">
      <c r="A1432" s="10" t="str">
        <f t="shared" si="35"/>
        <v>Nasopharynx - C11Female5</v>
      </c>
      <c r="B1432" s="10" t="s">
        <v>290</v>
      </c>
      <c r="C1432" t="s">
        <v>0</v>
      </c>
      <c r="D1432">
        <v>5</v>
      </c>
      <c r="E1432">
        <v>1</v>
      </c>
    </row>
    <row r="1433" spans="1:5">
      <c r="A1433" s="10" t="str">
        <f t="shared" si="35"/>
        <v>Nasopharynx - C11Female99</v>
      </c>
      <c r="B1433" s="10" t="s">
        <v>290</v>
      </c>
      <c r="C1433" t="s">
        <v>0</v>
      </c>
      <c r="D1433">
        <v>99</v>
      </c>
      <c r="E1433">
        <v>0</v>
      </c>
    </row>
    <row r="1434" spans="1:5">
      <c r="A1434" s="10" t="str">
        <f t="shared" si="35"/>
        <v>Nasopharynx - C11Male1</v>
      </c>
      <c r="B1434" s="10" t="s">
        <v>290</v>
      </c>
      <c r="C1434" t="s">
        <v>1</v>
      </c>
      <c r="D1434">
        <v>1</v>
      </c>
      <c r="E1434">
        <v>1</v>
      </c>
    </row>
    <row r="1435" spans="1:5">
      <c r="A1435" s="10" t="str">
        <f t="shared" si="35"/>
        <v>Nasopharynx - C11Male2</v>
      </c>
      <c r="B1435" s="10" t="s">
        <v>290</v>
      </c>
      <c r="C1435" t="s">
        <v>1</v>
      </c>
      <c r="D1435">
        <v>2</v>
      </c>
      <c r="E1435">
        <v>2</v>
      </c>
    </row>
    <row r="1436" spans="1:5">
      <c r="A1436" s="10" t="str">
        <f t="shared" si="35"/>
        <v>Nasopharynx - C11Male3</v>
      </c>
      <c r="B1436" s="10" t="s">
        <v>290</v>
      </c>
      <c r="C1436" t="s">
        <v>1</v>
      </c>
      <c r="D1436">
        <v>3</v>
      </c>
      <c r="E1436">
        <v>5</v>
      </c>
    </row>
    <row r="1437" spans="1:5">
      <c r="A1437" s="10" t="str">
        <f t="shared" si="35"/>
        <v>Nasopharynx - C11Male4</v>
      </c>
      <c r="B1437" s="10" t="s">
        <v>290</v>
      </c>
      <c r="C1437" t="s">
        <v>1</v>
      </c>
      <c r="D1437">
        <v>4</v>
      </c>
      <c r="E1437">
        <v>2</v>
      </c>
    </row>
    <row r="1438" spans="1:5">
      <c r="A1438" s="10" t="str">
        <f t="shared" si="35"/>
        <v>Nasopharynx - C11Male5</v>
      </c>
      <c r="B1438" s="10" t="s">
        <v>290</v>
      </c>
      <c r="C1438" t="s">
        <v>1</v>
      </c>
      <c r="D1438">
        <v>5</v>
      </c>
      <c r="E1438">
        <v>2</v>
      </c>
    </row>
    <row r="1439" spans="1:5">
      <c r="A1439" s="10" t="str">
        <f t="shared" si="35"/>
        <v>Nasopharynx - C11Male99</v>
      </c>
      <c r="B1439" s="10" t="s">
        <v>290</v>
      </c>
      <c r="C1439" t="s">
        <v>1</v>
      </c>
      <c r="D1439">
        <v>99</v>
      </c>
      <c r="E1439">
        <v>0</v>
      </c>
    </row>
    <row r="1440" spans="1:5">
      <c r="A1440" s="10" t="str">
        <f t="shared" si="35"/>
        <v>Pyriform sinus - C12Female1</v>
      </c>
      <c r="B1440" s="10" t="s">
        <v>291</v>
      </c>
      <c r="C1440" t="s">
        <v>0</v>
      </c>
      <c r="D1440">
        <v>1</v>
      </c>
      <c r="E1440">
        <v>0</v>
      </c>
    </row>
    <row r="1441" spans="1:5">
      <c r="A1441" s="10" t="str">
        <f t="shared" si="35"/>
        <v>Pyriform sinus - C12Female2</v>
      </c>
      <c r="B1441" s="10" t="s">
        <v>291</v>
      </c>
      <c r="C1441" t="s">
        <v>0</v>
      </c>
      <c r="D1441">
        <v>2</v>
      </c>
      <c r="E1441">
        <v>0</v>
      </c>
    </row>
    <row r="1442" spans="1:5">
      <c r="A1442" s="10" t="str">
        <f t="shared" si="35"/>
        <v>Pyriform sinus - C12Female3</v>
      </c>
      <c r="B1442" s="10" t="s">
        <v>291</v>
      </c>
      <c r="C1442" t="s">
        <v>0</v>
      </c>
      <c r="D1442">
        <v>3</v>
      </c>
      <c r="E1442">
        <v>0</v>
      </c>
    </row>
    <row r="1443" spans="1:5">
      <c r="A1443" s="10" t="str">
        <f t="shared" si="35"/>
        <v>Pyriform sinus - C12Female4</v>
      </c>
      <c r="B1443" s="10" t="s">
        <v>291</v>
      </c>
      <c r="C1443" t="s">
        <v>0</v>
      </c>
      <c r="D1443">
        <v>4</v>
      </c>
      <c r="E1443">
        <v>1</v>
      </c>
    </row>
    <row r="1444" spans="1:5">
      <c r="A1444" s="10" t="str">
        <f t="shared" si="35"/>
        <v>Pyriform sinus - C12Female5</v>
      </c>
      <c r="B1444" s="10" t="s">
        <v>291</v>
      </c>
      <c r="C1444" t="s">
        <v>0</v>
      </c>
      <c r="D1444">
        <v>5</v>
      </c>
      <c r="E1444">
        <v>1</v>
      </c>
    </row>
    <row r="1445" spans="1:5">
      <c r="A1445" s="10" t="str">
        <f t="shared" si="35"/>
        <v>Pyriform sinus - C12Female99</v>
      </c>
      <c r="B1445" s="10" t="s">
        <v>291</v>
      </c>
      <c r="C1445" t="s">
        <v>0</v>
      </c>
      <c r="D1445">
        <v>99</v>
      </c>
      <c r="E1445">
        <v>0</v>
      </c>
    </row>
    <row r="1446" spans="1:5">
      <c r="A1446" s="10" t="str">
        <f t="shared" si="35"/>
        <v>Pyriform sinus - C12Male1</v>
      </c>
      <c r="B1446" s="10" t="s">
        <v>291</v>
      </c>
      <c r="C1446" t="s">
        <v>1</v>
      </c>
      <c r="D1446">
        <v>1</v>
      </c>
      <c r="E1446">
        <v>0</v>
      </c>
    </row>
    <row r="1447" spans="1:5">
      <c r="A1447" s="10" t="str">
        <f t="shared" si="35"/>
        <v>Pyriform sinus - C12Male2</v>
      </c>
      <c r="B1447" s="10" t="s">
        <v>291</v>
      </c>
      <c r="C1447" t="s">
        <v>1</v>
      </c>
      <c r="D1447">
        <v>2</v>
      </c>
      <c r="E1447">
        <v>0</v>
      </c>
    </row>
    <row r="1448" spans="1:5">
      <c r="A1448" s="10" t="str">
        <f t="shared" si="35"/>
        <v>Pyriform sinus - C12Male3</v>
      </c>
      <c r="B1448" s="10" t="s">
        <v>291</v>
      </c>
      <c r="C1448" t="s">
        <v>1</v>
      </c>
      <c r="D1448">
        <v>3</v>
      </c>
      <c r="E1448">
        <v>0</v>
      </c>
    </row>
    <row r="1449" spans="1:5">
      <c r="A1449" s="10" t="str">
        <f t="shared" si="35"/>
        <v>Pyriform sinus - C12Male4</v>
      </c>
      <c r="B1449" s="10" t="s">
        <v>291</v>
      </c>
      <c r="C1449" t="s">
        <v>1</v>
      </c>
      <c r="D1449">
        <v>4</v>
      </c>
      <c r="E1449">
        <v>1</v>
      </c>
    </row>
    <row r="1450" spans="1:5">
      <c r="A1450" s="10" t="str">
        <f t="shared" si="35"/>
        <v>Pyriform sinus - C12Male5</v>
      </c>
      <c r="B1450" s="10" t="s">
        <v>291</v>
      </c>
      <c r="C1450" t="s">
        <v>1</v>
      </c>
      <c r="D1450">
        <v>5</v>
      </c>
      <c r="E1450">
        <v>1</v>
      </c>
    </row>
    <row r="1451" spans="1:5">
      <c r="A1451" s="10" t="str">
        <f t="shared" si="35"/>
        <v>Pyriform sinus - C12Male99</v>
      </c>
      <c r="B1451" s="10" t="s">
        <v>291</v>
      </c>
      <c r="C1451" t="s">
        <v>1</v>
      </c>
      <c r="D1451">
        <v>99</v>
      </c>
      <c r="E1451">
        <v>0</v>
      </c>
    </row>
    <row r="1452" spans="1:5">
      <c r="A1452" s="10" t="str">
        <f t="shared" si="35"/>
        <v>Hypopharynx - C13Female1</v>
      </c>
      <c r="B1452" s="10" t="s">
        <v>292</v>
      </c>
      <c r="C1452" t="s">
        <v>0</v>
      </c>
      <c r="D1452">
        <v>1</v>
      </c>
      <c r="E1452">
        <v>0</v>
      </c>
    </row>
    <row r="1453" spans="1:5">
      <c r="A1453" s="10" t="str">
        <f t="shared" si="35"/>
        <v>Hypopharynx - C13Female2</v>
      </c>
      <c r="B1453" s="10" t="s">
        <v>292</v>
      </c>
      <c r="C1453" t="s">
        <v>0</v>
      </c>
      <c r="D1453">
        <v>2</v>
      </c>
      <c r="E1453">
        <v>0</v>
      </c>
    </row>
    <row r="1454" spans="1:5">
      <c r="A1454" s="10" t="str">
        <f t="shared" si="35"/>
        <v>Hypopharynx - C13Female3</v>
      </c>
      <c r="B1454" s="10" t="s">
        <v>292</v>
      </c>
      <c r="C1454" t="s">
        <v>0</v>
      </c>
      <c r="D1454">
        <v>3</v>
      </c>
      <c r="E1454">
        <v>1</v>
      </c>
    </row>
    <row r="1455" spans="1:5">
      <c r="A1455" s="10" t="str">
        <f t="shared" si="35"/>
        <v>Hypopharynx - C13Female4</v>
      </c>
      <c r="B1455" s="10" t="s">
        <v>292</v>
      </c>
      <c r="C1455" t="s">
        <v>0</v>
      </c>
      <c r="D1455">
        <v>4</v>
      </c>
      <c r="E1455">
        <v>0</v>
      </c>
    </row>
    <row r="1456" spans="1:5">
      <c r="A1456" s="10" t="str">
        <f t="shared" si="35"/>
        <v>Hypopharynx - C13Female5</v>
      </c>
      <c r="B1456" s="10" t="s">
        <v>292</v>
      </c>
      <c r="C1456" t="s">
        <v>0</v>
      </c>
      <c r="D1456">
        <v>5</v>
      </c>
      <c r="E1456">
        <v>2</v>
      </c>
    </row>
    <row r="1457" spans="1:5">
      <c r="A1457" s="10" t="str">
        <f t="shared" si="35"/>
        <v>Hypopharynx - C13Female99</v>
      </c>
      <c r="B1457" s="10" t="s">
        <v>292</v>
      </c>
      <c r="C1457" t="s">
        <v>0</v>
      </c>
      <c r="D1457">
        <v>99</v>
      </c>
      <c r="E1457">
        <v>0</v>
      </c>
    </row>
    <row r="1458" spans="1:5">
      <c r="A1458" s="10" t="str">
        <f t="shared" si="35"/>
        <v>Hypopharynx - C13Male1</v>
      </c>
      <c r="B1458" s="10" t="s">
        <v>292</v>
      </c>
      <c r="C1458" t="s">
        <v>1</v>
      </c>
      <c r="D1458">
        <v>1</v>
      </c>
      <c r="E1458">
        <v>2</v>
      </c>
    </row>
    <row r="1459" spans="1:5">
      <c r="A1459" s="10" t="str">
        <f t="shared" si="35"/>
        <v>Hypopharynx - C13Male2</v>
      </c>
      <c r="B1459" s="10" t="s">
        <v>292</v>
      </c>
      <c r="C1459" t="s">
        <v>1</v>
      </c>
      <c r="D1459">
        <v>2</v>
      </c>
      <c r="E1459">
        <v>0</v>
      </c>
    </row>
    <row r="1460" spans="1:5">
      <c r="A1460" s="10" t="str">
        <f t="shared" si="35"/>
        <v>Hypopharynx - C13Male3</v>
      </c>
      <c r="B1460" s="10" t="s">
        <v>292</v>
      </c>
      <c r="C1460" t="s">
        <v>1</v>
      </c>
      <c r="D1460">
        <v>3</v>
      </c>
      <c r="E1460">
        <v>1</v>
      </c>
    </row>
    <row r="1461" spans="1:5">
      <c r="A1461" s="10" t="str">
        <f t="shared" si="35"/>
        <v>Hypopharynx - C13Male4</v>
      </c>
      <c r="B1461" s="10" t="s">
        <v>292</v>
      </c>
      <c r="C1461" t="s">
        <v>1</v>
      </c>
      <c r="D1461">
        <v>4</v>
      </c>
      <c r="E1461">
        <v>2</v>
      </c>
    </row>
    <row r="1462" spans="1:5">
      <c r="A1462" s="10" t="str">
        <f t="shared" si="35"/>
        <v>Hypopharynx - C13Male5</v>
      </c>
      <c r="B1462" s="10" t="s">
        <v>292</v>
      </c>
      <c r="C1462" t="s">
        <v>1</v>
      </c>
      <c r="D1462">
        <v>5</v>
      </c>
      <c r="E1462">
        <v>2</v>
      </c>
    </row>
    <row r="1463" spans="1:5">
      <c r="A1463" s="10" t="str">
        <f t="shared" si="35"/>
        <v>Hypopharynx - C13Male99</v>
      </c>
      <c r="B1463" s="10" t="s">
        <v>292</v>
      </c>
      <c r="C1463" t="s">
        <v>1</v>
      </c>
      <c r="D1463">
        <v>99</v>
      </c>
      <c r="E1463">
        <v>0</v>
      </c>
    </row>
    <row r="1464" spans="1:5">
      <c r="A1464" s="10" t="str">
        <f t="shared" si="35"/>
        <v>Other lip, oral cavity and pharynx - C14Female1</v>
      </c>
      <c r="B1464" s="10" t="s">
        <v>293</v>
      </c>
      <c r="C1464" t="s">
        <v>0</v>
      </c>
      <c r="D1464">
        <v>1</v>
      </c>
      <c r="E1464">
        <v>0</v>
      </c>
    </row>
    <row r="1465" spans="1:5">
      <c r="A1465" s="10" t="str">
        <f t="shared" si="35"/>
        <v>Other lip, oral cavity and pharynx - C14Female2</v>
      </c>
      <c r="B1465" s="10" t="s">
        <v>293</v>
      </c>
      <c r="C1465" t="s">
        <v>0</v>
      </c>
      <c r="D1465">
        <v>2</v>
      </c>
      <c r="E1465">
        <v>0</v>
      </c>
    </row>
    <row r="1466" spans="1:5">
      <c r="A1466" s="10" t="str">
        <f t="shared" si="35"/>
        <v>Other lip, oral cavity and pharynx - C14Female3</v>
      </c>
      <c r="B1466" s="10" t="s">
        <v>293</v>
      </c>
      <c r="C1466" t="s">
        <v>0</v>
      </c>
      <c r="D1466">
        <v>3</v>
      </c>
      <c r="E1466">
        <v>0</v>
      </c>
    </row>
    <row r="1467" spans="1:5">
      <c r="A1467" s="10" t="str">
        <f t="shared" si="35"/>
        <v>Other lip, oral cavity and pharynx - C14Female4</v>
      </c>
      <c r="B1467" s="10" t="s">
        <v>293</v>
      </c>
      <c r="C1467" t="s">
        <v>0</v>
      </c>
      <c r="D1467">
        <v>4</v>
      </c>
      <c r="E1467">
        <v>1</v>
      </c>
    </row>
    <row r="1468" spans="1:5">
      <c r="A1468" s="10" t="str">
        <f t="shared" si="35"/>
        <v>Other lip, oral cavity and pharynx - C14Female5</v>
      </c>
      <c r="B1468" s="10" t="s">
        <v>293</v>
      </c>
      <c r="C1468" t="s">
        <v>0</v>
      </c>
      <c r="D1468">
        <v>5</v>
      </c>
      <c r="E1468">
        <v>0</v>
      </c>
    </row>
    <row r="1469" spans="1:5">
      <c r="A1469" s="10" t="str">
        <f t="shared" si="35"/>
        <v>Other lip, oral cavity and pharynx - C14Female99</v>
      </c>
      <c r="B1469" s="10" t="s">
        <v>293</v>
      </c>
      <c r="C1469" t="s">
        <v>0</v>
      </c>
      <c r="D1469">
        <v>99</v>
      </c>
      <c r="E1469">
        <v>0</v>
      </c>
    </row>
    <row r="1470" spans="1:5">
      <c r="A1470" s="10" t="str">
        <f t="shared" si="35"/>
        <v>Other lip, oral cavity and pharynx - C14Male1</v>
      </c>
      <c r="B1470" s="10" t="s">
        <v>293</v>
      </c>
      <c r="C1470" t="s">
        <v>1</v>
      </c>
      <c r="D1470">
        <v>1</v>
      </c>
      <c r="E1470">
        <v>1</v>
      </c>
    </row>
    <row r="1471" spans="1:5">
      <c r="A1471" s="10" t="str">
        <f t="shared" si="35"/>
        <v>Other lip, oral cavity and pharynx - C14Male2</v>
      </c>
      <c r="B1471" s="10" t="s">
        <v>293</v>
      </c>
      <c r="C1471" t="s">
        <v>1</v>
      </c>
      <c r="D1471">
        <v>2</v>
      </c>
      <c r="E1471">
        <v>0</v>
      </c>
    </row>
    <row r="1472" spans="1:5">
      <c r="A1472" s="10" t="str">
        <f t="shared" si="35"/>
        <v>Other lip, oral cavity and pharynx - C14Male3</v>
      </c>
      <c r="B1472" s="10" t="s">
        <v>293</v>
      </c>
      <c r="C1472" t="s">
        <v>1</v>
      </c>
      <c r="D1472">
        <v>3</v>
      </c>
      <c r="E1472">
        <v>3</v>
      </c>
    </row>
    <row r="1473" spans="1:5">
      <c r="A1473" s="10" t="str">
        <f t="shared" si="35"/>
        <v>Other lip, oral cavity and pharynx - C14Male4</v>
      </c>
      <c r="B1473" s="10" t="s">
        <v>293</v>
      </c>
      <c r="C1473" t="s">
        <v>1</v>
      </c>
      <c r="D1473">
        <v>4</v>
      </c>
      <c r="E1473">
        <v>0</v>
      </c>
    </row>
    <row r="1474" spans="1:5">
      <c r="A1474" s="10" t="str">
        <f t="shared" si="35"/>
        <v>Other lip, oral cavity and pharynx - C14Male5</v>
      </c>
      <c r="B1474" s="10" t="s">
        <v>293</v>
      </c>
      <c r="C1474" t="s">
        <v>1</v>
      </c>
      <c r="D1474">
        <v>5</v>
      </c>
      <c r="E1474">
        <v>0</v>
      </c>
    </row>
    <row r="1475" spans="1:5">
      <c r="A1475" s="10" t="str">
        <f t="shared" si="35"/>
        <v>Other lip, oral cavity and pharynx - C14Male99</v>
      </c>
      <c r="B1475" s="10" t="s">
        <v>293</v>
      </c>
      <c r="C1475" t="s">
        <v>1</v>
      </c>
      <c r="D1475">
        <v>99</v>
      </c>
      <c r="E1475">
        <v>0</v>
      </c>
    </row>
    <row r="1476" spans="1:5">
      <c r="A1476" s="10" t="str">
        <f t="shared" si="35"/>
        <v>Oesophagus - C15Female1</v>
      </c>
      <c r="B1476" s="10" t="s">
        <v>294</v>
      </c>
      <c r="C1476" t="s">
        <v>0</v>
      </c>
      <c r="D1476">
        <v>1</v>
      </c>
      <c r="E1476">
        <v>23</v>
      </c>
    </row>
    <row r="1477" spans="1:5">
      <c r="A1477" s="10" t="str">
        <f t="shared" si="35"/>
        <v>Oesophagus - C15Female2</v>
      </c>
      <c r="B1477" s="10" t="s">
        <v>294</v>
      </c>
      <c r="C1477" t="s">
        <v>0</v>
      </c>
      <c r="D1477">
        <v>2</v>
      </c>
      <c r="E1477">
        <v>13</v>
      </c>
    </row>
    <row r="1478" spans="1:5">
      <c r="A1478" s="10" t="str">
        <f t="shared" si="35"/>
        <v>Oesophagus - C15Female3</v>
      </c>
      <c r="B1478" s="10" t="s">
        <v>294</v>
      </c>
      <c r="C1478" t="s">
        <v>0</v>
      </c>
      <c r="D1478">
        <v>3</v>
      </c>
      <c r="E1478">
        <v>21</v>
      </c>
    </row>
    <row r="1479" spans="1:5">
      <c r="A1479" s="10" t="str">
        <f t="shared" si="35"/>
        <v>Oesophagus - C15Female4</v>
      </c>
      <c r="B1479" s="10" t="s">
        <v>294</v>
      </c>
      <c r="C1479" t="s">
        <v>0</v>
      </c>
      <c r="D1479">
        <v>4</v>
      </c>
      <c r="E1479">
        <v>22</v>
      </c>
    </row>
    <row r="1480" spans="1:5">
      <c r="A1480" s="10" t="str">
        <f t="shared" si="35"/>
        <v>Oesophagus - C15Female5</v>
      </c>
      <c r="B1480" s="10" t="s">
        <v>294</v>
      </c>
      <c r="C1480" t="s">
        <v>0</v>
      </c>
      <c r="D1480">
        <v>5</v>
      </c>
      <c r="E1480">
        <v>15</v>
      </c>
    </row>
    <row r="1481" spans="1:5">
      <c r="A1481" s="10" t="str">
        <f t="shared" si="35"/>
        <v>Oesophagus - C15Female99</v>
      </c>
      <c r="B1481" s="10" t="s">
        <v>294</v>
      </c>
      <c r="C1481" t="s">
        <v>0</v>
      </c>
      <c r="D1481">
        <v>99</v>
      </c>
      <c r="E1481">
        <v>0</v>
      </c>
    </row>
    <row r="1482" spans="1:5">
      <c r="A1482" s="10" t="str">
        <f t="shared" si="35"/>
        <v>Oesophagus - C15Male1</v>
      </c>
      <c r="B1482" s="10" t="s">
        <v>294</v>
      </c>
      <c r="C1482" t="s">
        <v>1</v>
      </c>
      <c r="D1482">
        <v>1</v>
      </c>
      <c r="E1482">
        <v>29</v>
      </c>
    </row>
    <row r="1483" spans="1:5">
      <c r="A1483" s="10" t="str">
        <f t="shared" si="35"/>
        <v>Oesophagus - C15Male2</v>
      </c>
      <c r="B1483" s="10" t="s">
        <v>294</v>
      </c>
      <c r="C1483" t="s">
        <v>1</v>
      </c>
      <c r="D1483">
        <v>2</v>
      </c>
      <c r="E1483">
        <v>44</v>
      </c>
    </row>
    <row r="1484" spans="1:5">
      <c r="A1484" s="10" t="str">
        <f t="shared" si="35"/>
        <v>Oesophagus - C15Male3</v>
      </c>
      <c r="B1484" s="10" t="s">
        <v>294</v>
      </c>
      <c r="C1484" t="s">
        <v>1</v>
      </c>
      <c r="D1484">
        <v>3</v>
      </c>
      <c r="E1484">
        <v>41</v>
      </c>
    </row>
    <row r="1485" spans="1:5">
      <c r="A1485" s="10" t="str">
        <f t="shared" ref="A1485:A1548" si="36">B1485&amp;C1485&amp;D1485</f>
        <v>Oesophagus - C15Male4</v>
      </c>
      <c r="B1485" s="10" t="s">
        <v>294</v>
      </c>
      <c r="C1485" t="s">
        <v>1</v>
      </c>
      <c r="D1485">
        <v>4</v>
      </c>
      <c r="E1485">
        <v>58</v>
      </c>
    </row>
    <row r="1486" spans="1:5">
      <c r="A1486" s="10" t="str">
        <f t="shared" si="36"/>
        <v>Oesophagus - C15Male5</v>
      </c>
      <c r="B1486" s="10" t="s">
        <v>294</v>
      </c>
      <c r="C1486" t="s">
        <v>1</v>
      </c>
      <c r="D1486">
        <v>5</v>
      </c>
      <c r="E1486">
        <v>48</v>
      </c>
    </row>
    <row r="1487" spans="1:5">
      <c r="A1487" s="10" t="str">
        <f t="shared" si="36"/>
        <v>Oesophagus - C15Male99</v>
      </c>
      <c r="B1487" s="10" t="s">
        <v>294</v>
      </c>
      <c r="C1487" t="s">
        <v>1</v>
      </c>
      <c r="D1487">
        <v>99</v>
      </c>
      <c r="E1487">
        <v>0</v>
      </c>
    </row>
    <row r="1488" spans="1:5">
      <c r="A1488" s="10" t="str">
        <f t="shared" si="36"/>
        <v>Stomach - C16Female1</v>
      </c>
      <c r="B1488" s="10" t="s">
        <v>295</v>
      </c>
      <c r="C1488" t="s">
        <v>0</v>
      </c>
      <c r="D1488">
        <v>1</v>
      </c>
      <c r="E1488">
        <v>12</v>
      </c>
    </row>
    <row r="1489" spans="1:5">
      <c r="A1489" s="10" t="str">
        <f t="shared" si="36"/>
        <v>Stomach - C16Female2</v>
      </c>
      <c r="B1489" s="10" t="s">
        <v>295</v>
      </c>
      <c r="C1489" t="s">
        <v>0</v>
      </c>
      <c r="D1489">
        <v>2</v>
      </c>
      <c r="E1489">
        <v>26</v>
      </c>
    </row>
    <row r="1490" spans="1:5">
      <c r="A1490" s="10" t="str">
        <f t="shared" si="36"/>
        <v>Stomach - C16Female3</v>
      </c>
      <c r="B1490" s="10" t="s">
        <v>295</v>
      </c>
      <c r="C1490" t="s">
        <v>0</v>
      </c>
      <c r="D1490">
        <v>3</v>
      </c>
      <c r="E1490">
        <v>31</v>
      </c>
    </row>
    <row r="1491" spans="1:5">
      <c r="A1491" s="10" t="str">
        <f t="shared" si="36"/>
        <v>Stomach - C16Female4</v>
      </c>
      <c r="B1491" s="10" t="s">
        <v>295</v>
      </c>
      <c r="C1491" t="s">
        <v>0</v>
      </c>
      <c r="D1491">
        <v>4</v>
      </c>
      <c r="E1491">
        <v>35</v>
      </c>
    </row>
    <row r="1492" spans="1:5">
      <c r="A1492" s="10" t="str">
        <f t="shared" si="36"/>
        <v>Stomach - C16Female5</v>
      </c>
      <c r="B1492" s="10" t="s">
        <v>295</v>
      </c>
      <c r="C1492" t="s">
        <v>0</v>
      </c>
      <c r="D1492">
        <v>5</v>
      </c>
      <c r="E1492">
        <v>36</v>
      </c>
    </row>
    <row r="1493" spans="1:5">
      <c r="A1493" s="10" t="str">
        <f t="shared" si="36"/>
        <v>Stomach - C16Female99</v>
      </c>
      <c r="B1493" s="10" t="s">
        <v>295</v>
      </c>
      <c r="C1493" t="s">
        <v>0</v>
      </c>
      <c r="D1493">
        <v>99</v>
      </c>
      <c r="E1493">
        <v>0</v>
      </c>
    </row>
    <row r="1494" spans="1:5">
      <c r="A1494" s="10" t="str">
        <f t="shared" si="36"/>
        <v>Stomach - C16Male1</v>
      </c>
      <c r="B1494" s="10" t="s">
        <v>295</v>
      </c>
      <c r="C1494" t="s">
        <v>1</v>
      </c>
      <c r="D1494">
        <v>1</v>
      </c>
      <c r="E1494">
        <v>32</v>
      </c>
    </row>
    <row r="1495" spans="1:5">
      <c r="A1495" s="10" t="str">
        <f t="shared" si="36"/>
        <v>Stomach - C16Male2</v>
      </c>
      <c r="B1495" s="10" t="s">
        <v>295</v>
      </c>
      <c r="C1495" t="s">
        <v>1</v>
      </c>
      <c r="D1495">
        <v>2</v>
      </c>
      <c r="E1495">
        <v>28</v>
      </c>
    </row>
    <row r="1496" spans="1:5">
      <c r="A1496" s="10" t="str">
        <f t="shared" si="36"/>
        <v>Stomach - C16Male3</v>
      </c>
      <c r="B1496" s="10" t="s">
        <v>295</v>
      </c>
      <c r="C1496" t="s">
        <v>1</v>
      </c>
      <c r="D1496">
        <v>3</v>
      </c>
      <c r="E1496">
        <v>50</v>
      </c>
    </row>
    <row r="1497" spans="1:5">
      <c r="A1497" s="10" t="str">
        <f t="shared" si="36"/>
        <v>Stomach - C16Male4</v>
      </c>
      <c r="B1497" s="10" t="s">
        <v>295</v>
      </c>
      <c r="C1497" t="s">
        <v>1</v>
      </c>
      <c r="D1497">
        <v>4</v>
      </c>
      <c r="E1497">
        <v>46</v>
      </c>
    </row>
    <row r="1498" spans="1:5">
      <c r="A1498" s="10" t="str">
        <f t="shared" si="36"/>
        <v>Stomach - C16Male5</v>
      </c>
      <c r="B1498" s="10" t="s">
        <v>295</v>
      </c>
      <c r="C1498" t="s">
        <v>1</v>
      </c>
      <c r="D1498">
        <v>5</v>
      </c>
      <c r="E1498">
        <v>72</v>
      </c>
    </row>
    <row r="1499" spans="1:5">
      <c r="A1499" s="10" t="str">
        <f t="shared" si="36"/>
        <v>Stomach - C16Male99</v>
      </c>
      <c r="B1499" s="10" t="s">
        <v>295</v>
      </c>
      <c r="C1499" t="s">
        <v>1</v>
      </c>
      <c r="D1499">
        <v>99</v>
      </c>
      <c r="E1499">
        <v>3</v>
      </c>
    </row>
    <row r="1500" spans="1:5">
      <c r="A1500" s="10" t="str">
        <f t="shared" si="36"/>
        <v>Small intestine - C17Female1</v>
      </c>
      <c r="B1500" s="10" t="s">
        <v>296</v>
      </c>
      <c r="C1500" t="s">
        <v>0</v>
      </c>
      <c r="D1500">
        <v>1</v>
      </c>
      <c r="E1500">
        <v>9</v>
      </c>
    </row>
    <row r="1501" spans="1:5">
      <c r="A1501" s="10" t="str">
        <f t="shared" si="36"/>
        <v>Small intestine - C17Female2</v>
      </c>
      <c r="B1501" s="10" t="s">
        <v>296</v>
      </c>
      <c r="C1501" t="s">
        <v>0</v>
      </c>
      <c r="D1501">
        <v>2</v>
      </c>
      <c r="E1501">
        <v>14</v>
      </c>
    </row>
    <row r="1502" spans="1:5">
      <c r="A1502" s="10" t="str">
        <f t="shared" si="36"/>
        <v>Small intestine - C17Female3</v>
      </c>
      <c r="B1502" s="10" t="s">
        <v>296</v>
      </c>
      <c r="C1502" t="s">
        <v>0</v>
      </c>
      <c r="D1502">
        <v>3</v>
      </c>
      <c r="E1502">
        <v>7</v>
      </c>
    </row>
    <row r="1503" spans="1:5">
      <c r="A1503" s="10" t="str">
        <f t="shared" si="36"/>
        <v>Small intestine - C17Female4</v>
      </c>
      <c r="B1503" s="10" t="s">
        <v>296</v>
      </c>
      <c r="C1503" t="s">
        <v>0</v>
      </c>
      <c r="D1503">
        <v>4</v>
      </c>
      <c r="E1503">
        <v>8</v>
      </c>
    </row>
    <row r="1504" spans="1:5">
      <c r="A1504" s="10" t="str">
        <f t="shared" si="36"/>
        <v>Small intestine - C17Female5</v>
      </c>
      <c r="B1504" s="10" t="s">
        <v>296</v>
      </c>
      <c r="C1504" t="s">
        <v>0</v>
      </c>
      <c r="D1504">
        <v>5</v>
      </c>
      <c r="E1504">
        <v>8</v>
      </c>
    </row>
    <row r="1505" spans="1:5">
      <c r="A1505" s="10" t="str">
        <f t="shared" si="36"/>
        <v>Small intestine - C17Female99</v>
      </c>
      <c r="B1505" s="10" t="s">
        <v>296</v>
      </c>
      <c r="C1505" t="s">
        <v>0</v>
      </c>
      <c r="D1505">
        <v>99</v>
      </c>
      <c r="E1505">
        <v>0</v>
      </c>
    </row>
    <row r="1506" spans="1:5">
      <c r="A1506" s="10" t="str">
        <f t="shared" si="36"/>
        <v>Small intestine - C17Male1</v>
      </c>
      <c r="B1506" s="10" t="s">
        <v>296</v>
      </c>
      <c r="C1506" t="s">
        <v>1</v>
      </c>
      <c r="D1506">
        <v>1</v>
      </c>
      <c r="E1506">
        <v>9</v>
      </c>
    </row>
    <row r="1507" spans="1:5">
      <c r="A1507" s="10" t="str">
        <f t="shared" si="36"/>
        <v>Small intestine - C17Male2</v>
      </c>
      <c r="B1507" s="10" t="s">
        <v>296</v>
      </c>
      <c r="C1507" t="s">
        <v>1</v>
      </c>
      <c r="D1507">
        <v>2</v>
      </c>
      <c r="E1507">
        <v>9</v>
      </c>
    </row>
    <row r="1508" spans="1:5">
      <c r="A1508" s="10" t="str">
        <f t="shared" si="36"/>
        <v>Small intestine - C17Male3</v>
      </c>
      <c r="B1508" s="10" t="s">
        <v>296</v>
      </c>
      <c r="C1508" t="s">
        <v>1</v>
      </c>
      <c r="D1508">
        <v>3</v>
      </c>
      <c r="E1508">
        <v>7</v>
      </c>
    </row>
    <row r="1509" spans="1:5">
      <c r="A1509" s="10" t="str">
        <f t="shared" si="36"/>
        <v>Small intestine - C17Male4</v>
      </c>
      <c r="B1509" s="10" t="s">
        <v>296</v>
      </c>
      <c r="C1509" t="s">
        <v>1</v>
      </c>
      <c r="D1509">
        <v>4</v>
      </c>
      <c r="E1509">
        <v>13</v>
      </c>
    </row>
    <row r="1510" spans="1:5">
      <c r="A1510" s="10" t="str">
        <f t="shared" si="36"/>
        <v>Small intestine - C17Male5</v>
      </c>
      <c r="B1510" s="10" t="s">
        <v>296</v>
      </c>
      <c r="C1510" t="s">
        <v>1</v>
      </c>
      <c r="D1510">
        <v>5</v>
      </c>
      <c r="E1510">
        <v>11</v>
      </c>
    </row>
    <row r="1511" spans="1:5">
      <c r="A1511" s="10" t="str">
        <f t="shared" si="36"/>
        <v>Small intestine - C17Male99</v>
      </c>
      <c r="B1511" s="10" t="s">
        <v>296</v>
      </c>
      <c r="C1511" t="s">
        <v>1</v>
      </c>
      <c r="D1511">
        <v>99</v>
      </c>
      <c r="E1511">
        <v>0</v>
      </c>
    </row>
    <row r="1512" spans="1:5">
      <c r="A1512" s="10" t="str">
        <f t="shared" si="36"/>
        <v>Colorectum - C18–C20Female1</v>
      </c>
      <c r="B1512" s="10" t="s">
        <v>297</v>
      </c>
      <c r="C1512" t="s">
        <v>0</v>
      </c>
      <c r="D1512">
        <v>1</v>
      </c>
      <c r="E1512">
        <v>235</v>
      </c>
    </row>
    <row r="1513" spans="1:5">
      <c r="A1513" s="10" t="str">
        <f t="shared" si="36"/>
        <v>Colorectum - C18–C20Female2</v>
      </c>
      <c r="B1513" s="10" t="s">
        <v>297</v>
      </c>
      <c r="C1513" t="s">
        <v>0</v>
      </c>
      <c r="D1513">
        <v>2</v>
      </c>
      <c r="E1513">
        <v>300</v>
      </c>
    </row>
    <row r="1514" spans="1:5">
      <c r="A1514" s="10" t="str">
        <f t="shared" si="36"/>
        <v>Colorectum - C18–C20Female3</v>
      </c>
      <c r="B1514" s="10" t="s">
        <v>297</v>
      </c>
      <c r="C1514" t="s">
        <v>0</v>
      </c>
      <c r="D1514">
        <v>3</v>
      </c>
      <c r="E1514">
        <v>314</v>
      </c>
    </row>
    <row r="1515" spans="1:5">
      <c r="A1515" s="10" t="str">
        <f t="shared" si="36"/>
        <v>Colorectum - C18–C20Female4</v>
      </c>
      <c r="B1515" s="10" t="s">
        <v>297</v>
      </c>
      <c r="C1515" t="s">
        <v>0</v>
      </c>
      <c r="D1515">
        <v>4</v>
      </c>
      <c r="E1515">
        <v>310</v>
      </c>
    </row>
    <row r="1516" spans="1:5">
      <c r="A1516" s="10" t="str">
        <f t="shared" si="36"/>
        <v>Colorectum - C18–C20Female5</v>
      </c>
      <c r="B1516" s="10" t="s">
        <v>297</v>
      </c>
      <c r="C1516" t="s">
        <v>0</v>
      </c>
      <c r="D1516">
        <v>5</v>
      </c>
      <c r="E1516">
        <v>253</v>
      </c>
    </row>
    <row r="1517" spans="1:5">
      <c r="A1517" s="10" t="str">
        <f t="shared" si="36"/>
        <v>Colorectum - C18–C20Female99</v>
      </c>
      <c r="B1517" s="10" t="s">
        <v>297</v>
      </c>
      <c r="C1517" t="s">
        <v>0</v>
      </c>
      <c r="D1517">
        <v>99</v>
      </c>
      <c r="E1517">
        <v>3</v>
      </c>
    </row>
    <row r="1518" spans="1:5">
      <c r="A1518" s="10" t="str">
        <f t="shared" si="36"/>
        <v>Colorectum - C18–C20Male1</v>
      </c>
      <c r="B1518" s="10" t="s">
        <v>297</v>
      </c>
      <c r="C1518" t="s">
        <v>1</v>
      </c>
      <c r="D1518">
        <v>1</v>
      </c>
      <c r="E1518">
        <v>283</v>
      </c>
    </row>
    <row r="1519" spans="1:5">
      <c r="A1519" s="10" t="str">
        <f t="shared" si="36"/>
        <v>Colorectum - C18–C20Male2</v>
      </c>
      <c r="B1519" s="10" t="s">
        <v>297</v>
      </c>
      <c r="C1519" t="s">
        <v>1</v>
      </c>
      <c r="D1519">
        <v>2</v>
      </c>
      <c r="E1519">
        <v>324</v>
      </c>
    </row>
    <row r="1520" spans="1:5">
      <c r="A1520" s="10" t="str">
        <f t="shared" si="36"/>
        <v>Colorectum - C18–C20Male3</v>
      </c>
      <c r="B1520" s="10" t="s">
        <v>297</v>
      </c>
      <c r="C1520" t="s">
        <v>1</v>
      </c>
      <c r="D1520">
        <v>3</v>
      </c>
      <c r="E1520">
        <v>368</v>
      </c>
    </row>
    <row r="1521" spans="1:5">
      <c r="A1521" s="10" t="str">
        <f t="shared" si="36"/>
        <v>Colorectum - C18–C20Male4</v>
      </c>
      <c r="B1521" s="10" t="s">
        <v>297</v>
      </c>
      <c r="C1521" t="s">
        <v>1</v>
      </c>
      <c r="D1521">
        <v>4</v>
      </c>
      <c r="E1521">
        <v>366</v>
      </c>
    </row>
    <row r="1522" spans="1:5">
      <c r="A1522" s="10" t="str">
        <f t="shared" si="36"/>
        <v>Colorectum - C18–C20Male5</v>
      </c>
      <c r="B1522" s="10" t="s">
        <v>297</v>
      </c>
      <c r="C1522" t="s">
        <v>1</v>
      </c>
      <c r="D1522">
        <v>5</v>
      </c>
      <c r="E1522">
        <v>243</v>
      </c>
    </row>
    <row r="1523" spans="1:5">
      <c r="A1523" s="10" t="str">
        <f t="shared" si="36"/>
        <v>Colorectum - C18–C20Male99</v>
      </c>
      <c r="B1523" s="10" t="s">
        <v>297</v>
      </c>
      <c r="C1523" t="s">
        <v>1</v>
      </c>
      <c r="D1523">
        <v>99</v>
      </c>
      <c r="E1523">
        <v>6</v>
      </c>
    </row>
    <row r="1524" spans="1:5">
      <c r="A1524" s="10" t="str">
        <f t="shared" si="36"/>
        <v>Anus - C21Female1</v>
      </c>
      <c r="B1524" s="10" t="s">
        <v>298</v>
      </c>
      <c r="C1524" t="s">
        <v>0</v>
      </c>
      <c r="D1524">
        <v>1</v>
      </c>
      <c r="E1524">
        <v>10</v>
      </c>
    </row>
    <row r="1525" spans="1:5">
      <c r="A1525" s="10" t="str">
        <f t="shared" si="36"/>
        <v>Anus - C21Female2</v>
      </c>
      <c r="B1525" s="10" t="s">
        <v>298</v>
      </c>
      <c r="C1525" t="s">
        <v>0</v>
      </c>
      <c r="D1525">
        <v>2</v>
      </c>
      <c r="E1525">
        <v>4</v>
      </c>
    </row>
    <row r="1526" spans="1:5">
      <c r="A1526" s="10" t="str">
        <f t="shared" si="36"/>
        <v>Anus - C21Female3</v>
      </c>
      <c r="B1526" s="10" t="s">
        <v>298</v>
      </c>
      <c r="C1526" t="s">
        <v>0</v>
      </c>
      <c r="D1526">
        <v>3</v>
      </c>
      <c r="E1526">
        <v>4</v>
      </c>
    </row>
    <row r="1527" spans="1:5">
      <c r="A1527" s="10" t="str">
        <f t="shared" si="36"/>
        <v>Anus - C21Female4</v>
      </c>
      <c r="B1527" s="10" t="s">
        <v>298</v>
      </c>
      <c r="C1527" t="s">
        <v>0</v>
      </c>
      <c r="D1527">
        <v>4</v>
      </c>
      <c r="E1527">
        <v>11</v>
      </c>
    </row>
    <row r="1528" spans="1:5">
      <c r="A1528" s="10" t="str">
        <f t="shared" si="36"/>
        <v>Anus - C21Female5</v>
      </c>
      <c r="B1528" s="10" t="s">
        <v>298</v>
      </c>
      <c r="C1528" t="s">
        <v>0</v>
      </c>
      <c r="D1528">
        <v>5</v>
      </c>
      <c r="E1528">
        <v>9</v>
      </c>
    </row>
    <row r="1529" spans="1:5">
      <c r="A1529" s="10" t="str">
        <f t="shared" si="36"/>
        <v>Anus - C21Female99</v>
      </c>
      <c r="B1529" s="10" t="s">
        <v>298</v>
      </c>
      <c r="C1529" t="s">
        <v>0</v>
      </c>
      <c r="D1529">
        <v>99</v>
      </c>
      <c r="E1529">
        <v>0</v>
      </c>
    </row>
    <row r="1530" spans="1:5">
      <c r="A1530" s="10" t="str">
        <f t="shared" si="36"/>
        <v>Anus - C21Male1</v>
      </c>
      <c r="B1530" s="10" t="s">
        <v>298</v>
      </c>
      <c r="C1530" t="s">
        <v>1</v>
      </c>
      <c r="D1530">
        <v>1</v>
      </c>
      <c r="E1530">
        <v>7</v>
      </c>
    </row>
    <row r="1531" spans="1:5">
      <c r="A1531" s="10" t="str">
        <f t="shared" si="36"/>
        <v>Anus - C21Male2</v>
      </c>
      <c r="B1531" s="10" t="s">
        <v>298</v>
      </c>
      <c r="C1531" t="s">
        <v>1</v>
      </c>
      <c r="D1531">
        <v>2</v>
      </c>
      <c r="E1531">
        <v>6</v>
      </c>
    </row>
    <row r="1532" spans="1:5">
      <c r="A1532" s="10" t="str">
        <f t="shared" si="36"/>
        <v>Anus - C21Male3</v>
      </c>
      <c r="B1532" s="10" t="s">
        <v>298</v>
      </c>
      <c r="C1532" t="s">
        <v>1</v>
      </c>
      <c r="D1532">
        <v>3</v>
      </c>
      <c r="E1532">
        <v>7</v>
      </c>
    </row>
    <row r="1533" spans="1:5">
      <c r="A1533" s="10" t="str">
        <f t="shared" si="36"/>
        <v>Anus - C21Male4</v>
      </c>
      <c r="B1533" s="10" t="s">
        <v>298</v>
      </c>
      <c r="C1533" t="s">
        <v>1</v>
      </c>
      <c r="D1533">
        <v>4</v>
      </c>
      <c r="E1533">
        <v>9</v>
      </c>
    </row>
    <row r="1534" spans="1:5">
      <c r="A1534" s="10" t="str">
        <f t="shared" si="36"/>
        <v>Anus - C21Male5</v>
      </c>
      <c r="B1534" s="10" t="s">
        <v>298</v>
      </c>
      <c r="C1534" t="s">
        <v>1</v>
      </c>
      <c r="D1534">
        <v>5</v>
      </c>
      <c r="E1534">
        <v>3</v>
      </c>
    </row>
    <row r="1535" spans="1:5">
      <c r="A1535" s="10" t="str">
        <f t="shared" si="36"/>
        <v>Anus - C21Male99</v>
      </c>
      <c r="B1535" s="10" t="s">
        <v>298</v>
      </c>
      <c r="C1535" t="s">
        <v>1</v>
      </c>
      <c r="D1535">
        <v>99</v>
      </c>
      <c r="E1535">
        <v>0</v>
      </c>
    </row>
    <row r="1536" spans="1:5">
      <c r="A1536" s="10" t="str">
        <f t="shared" si="36"/>
        <v>Liver - C22Female1</v>
      </c>
      <c r="B1536" s="10" t="s">
        <v>299</v>
      </c>
      <c r="C1536" t="s">
        <v>0</v>
      </c>
      <c r="D1536">
        <v>1</v>
      </c>
      <c r="E1536">
        <v>12</v>
      </c>
    </row>
    <row r="1537" spans="1:5">
      <c r="A1537" s="10" t="str">
        <f t="shared" si="36"/>
        <v>Liver - C22Female2</v>
      </c>
      <c r="B1537" s="10" t="s">
        <v>299</v>
      </c>
      <c r="C1537" t="s">
        <v>0</v>
      </c>
      <c r="D1537">
        <v>2</v>
      </c>
      <c r="E1537">
        <v>14</v>
      </c>
    </row>
    <row r="1538" spans="1:5">
      <c r="A1538" s="10" t="str">
        <f t="shared" si="36"/>
        <v>Liver - C22Female3</v>
      </c>
      <c r="B1538" s="10" t="s">
        <v>299</v>
      </c>
      <c r="C1538" t="s">
        <v>0</v>
      </c>
      <c r="D1538">
        <v>3</v>
      </c>
      <c r="E1538">
        <v>19</v>
      </c>
    </row>
    <row r="1539" spans="1:5">
      <c r="A1539" s="10" t="str">
        <f t="shared" si="36"/>
        <v>Liver - C22Female4</v>
      </c>
      <c r="B1539" s="10" t="s">
        <v>299</v>
      </c>
      <c r="C1539" t="s">
        <v>0</v>
      </c>
      <c r="D1539">
        <v>4</v>
      </c>
      <c r="E1539">
        <v>26</v>
      </c>
    </row>
    <row r="1540" spans="1:5">
      <c r="A1540" s="10" t="str">
        <f t="shared" si="36"/>
        <v>Liver - C22Female5</v>
      </c>
      <c r="B1540" s="10" t="s">
        <v>299</v>
      </c>
      <c r="C1540" t="s">
        <v>0</v>
      </c>
      <c r="D1540">
        <v>5</v>
      </c>
      <c r="E1540">
        <v>14</v>
      </c>
    </row>
    <row r="1541" spans="1:5">
      <c r="A1541" s="10" t="str">
        <f t="shared" si="36"/>
        <v>Liver - C22Female99</v>
      </c>
      <c r="B1541" s="10" t="s">
        <v>299</v>
      </c>
      <c r="C1541" t="s">
        <v>0</v>
      </c>
      <c r="D1541">
        <v>99</v>
      </c>
      <c r="E1541">
        <v>0</v>
      </c>
    </row>
    <row r="1542" spans="1:5">
      <c r="A1542" s="10" t="str">
        <f t="shared" si="36"/>
        <v>Liver - C22Male1</v>
      </c>
      <c r="B1542" s="10" t="s">
        <v>299</v>
      </c>
      <c r="C1542" t="s">
        <v>1</v>
      </c>
      <c r="D1542">
        <v>1</v>
      </c>
      <c r="E1542">
        <v>24</v>
      </c>
    </row>
    <row r="1543" spans="1:5">
      <c r="A1543" s="10" t="str">
        <f t="shared" si="36"/>
        <v>Liver - C22Male2</v>
      </c>
      <c r="B1543" s="10" t="s">
        <v>299</v>
      </c>
      <c r="C1543" t="s">
        <v>1</v>
      </c>
      <c r="D1543">
        <v>2</v>
      </c>
      <c r="E1543">
        <v>21</v>
      </c>
    </row>
    <row r="1544" spans="1:5">
      <c r="A1544" s="10" t="str">
        <f t="shared" si="36"/>
        <v>Liver - C22Male3</v>
      </c>
      <c r="B1544" s="10" t="s">
        <v>299</v>
      </c>
      <c r="C1544" t="s">
        <v>1</v>
      </c>
      <c r="D1544">
        <v>3</v>
      </c>
      <c r="E1544">
        <v>33</v>
      </c>
    </row>
    <row r="1545" spans="1:5">
      <c r="A1545" s="10" t="str">
        <f t="shared" si="36"/>
        <v>Liver - C22Male4</v>
      </c>
      <c r="B1545" s="10" t="s">
        <v>299</v>
      </c>
      <c r="C1545" t="s">
        <v>1</v>
      </c>
      <c r="D1545">
        <v>4</v>
      </c>
      <c r="E1545">
        <v>57</v>
      </c>
    </row>
    <row r="1546" spans="1:5">
      <c r="A1546" s="10" t="str">
        <f t="shared" si="36"/>
        <v>Liver - C22Male5</v>
      </c>
      <c r="B1546" s="10" t="s">
        <v>299</v>
      </c>
      <c r="C1546" t="s">
        <v>1</v>
      </c>
      <c r="D1546">
        <v>5</v>
      </c>
      <c r="E1546">
        <v>67</v>
      </c>
    </row>
    <row r="1547" spans="1:5">
      <c r="A1547" s="10" t="str">
        <f t="shared" si="36"/>
        <v>Liver - C22Male99</v>
      </c>
      <c r="B1547" s="10" t="s">
        <v>299</v>
      </c>
      <c r="C1547" t="s">
        <v>1</v>
      </c>
      <c r="D1547">
        <v>99</v>
      </c>
      <c r="E1547">
        <v>2</v>
      </c>
    </row>
    <row r="1548" spans="1:5">
      <c r="A1548" s="10" t="str">
        <f t="shared" si="36"/>
        <v>Gallbladder - C23Female1</v>
      </c>
      <c r="B1548" s="10" t="s">
        <v>300</v>
      </c>
      <c r="C1548" t="s">
        <v>0</v>
      </c>
      <c r="D1548">
        <v>1</v>
      </c>
      <c r="E1548">
        <v>4</v>
      </c>
    </row>
    <row r="1549" spans="1:5">
      <c r="A1549" s="10" t="str">
        <f t="shared" ref="A1549:A1612" si="37">B1549&amp;C1549&amp;D1549</f>
        <v>Gallbladder - C23Female2</v>
      </c>
      <c r="B1549" s="10" t="s">
        <v>300</v>
      </c>
      <c r="C1549" t="s">
        <v>0</v>
      </c>
      <c r="D1549">
        <v>2</v>
      </c>
      <c r="E1549">
        <v>8</v>
      </c>
    </row>
    <row r="1550" spans="1:5">
      <c r="A1550" s="10" t="str">
        <f t="shared" si="37"/>
        <v>Gallbladder - C23Female3</v>
      </c>
      <c r="B1550" s="10" t="s">
        <v>300</v>
      </c>
      <c r="C1550" t="s">
        <v>0</v>
      </c>
      <c r="D1550">
        <v>3</v>
      </c>
      <c r="E1550">
        <v>12</v>
      </c>
    </row>
    <row r="1551" spans="1:5">
      <c r="A1551" s="10" t="str">
        <f t="shared" si="37"/>
        <v>Gallbladder - C23Female4</v>
      </c>
      <c r="B1551" s="10" t="s">
        <v>300</v>
      </c>
      <c r="C1551" t="s">
        <v>0</v>
      </c>
      <c r="D1551">
        <v>4</v>
      </c>
      <c r="E1551">
        <v>13</v>
      </c>
    </row>
    <row r="1552" spans="1:5">
      <c r="A1552" s="10" t="str">
        <f t="shared" si="37"/>
        <v>Gallbladder - C23Female5</v>
      </c>
      <c r="B1552" s="10" t="s">
        <v>300</v>
      </c>
      <c r="C1552" t="s">
        <v>0</v>
      </c>
      <c r="D1552">
        <v>5</v>
      </c>
      <c r="E1552">
        <v>14</v>
      </c>
    </row>
    <row r="1553" spans="1:5">
      <c r="A1553" s="10" t="str">
        <f t="shared" si="37"/>
        <v>Gallbladder - C23Female99</v>
      </c>
      <c r="B1553" s="10" t="s">
        <v>300</v>
      </c>
      <c r="C1553" t="s">
        <v>0</v>
      </c>
      <c r="D1553">
        <v>99</v>
      </c>
      <c r="E1553">
        <v>1</v>
      </c>
    </row>
    <row r="1554" spans="1:5">
      <c r="A1554" s="10" t="str">
        <f t="shared" si="37"/>
        <v>Gallbladder - C23Male1</v>
      </c>
      <c r="B1554" s="10" t="s">
        <v>300</v>
      </c>
      <c r="C1554" t="s">
        <v>1</v>
      </c>
      <c r="D1554">
        <v>1</v>
      </c>
      <c r="E1554">
        <v>5</v>
      </c>
    </row>
    <row r="1555" spans="1:5">
      <c r="A1555" s="10" t="str">
        <f t="shared" si="37"/>
        <v>Gallbladder - C23Male2</v>
      </c>
      <c r="B1555" s="10" t="s">
        <v>300</v>
      </c>
      <c r="C1555" t="s">
        <v>1</v>
      </c>
      <c r="D1555">
        <v>2</v>
      </c>
      <c r="E1555">
        <v>3</v>
      </c>
    </row>
    <row r="1556" spans="1:5">
      <c r="A1556" s="10" t="str">
        <f t="shared" si="37"/>
        <v>Gallbladder - C23Male3</v>
      </c>
      <c r="B1556" s="10" t="s">
        <v>300</v>
      </c>
      <c r="C1556" t="s">
        <v>1</v>
      </c>
      <c r="D1556">
        <v>3</v>
      </c>
      <c r="E1556">
        <v>6</v>
      </c>
    </row>
    <row r="1557" spans="1:5">
      <c r="A1557" s="10" t="str">
        <f t="shared" si="37"/>
        <v>Gallbladder - C23Male4</v>
      </c>
      <c r="B1557" s="10" t="s">
        <v>300</v>
      </c>
      <c r="C1557" t="s">
        <v>1</v>
      </c>
      <c r="D1557">
        <v>4</v>
      </c>
      <c r="E1557">
        <v>7</v>
      </c>
    </row>
    <row r="1558" spans="1:5">
      <c r="A1558" s="10" t="str">
        <f t="shared" si="37"/>
        <v>Gallbladder - C23Male5</v>
      </c>
      <c r="B1558" s="10" t="s">
        <v>300</v>
      </c>
      <c r="C1558" t="s">
        <v>1</v>
      </c>
      <c r="D1558">
        <v>5</v>
      </c>
      <c r="E1558">
        <v>7</v>
      </c>
    </row>
    <row r="1559" spans="1:5">
      <c r="A1559" s="10" t="str">
        <f t="shared" si="37"/>
        <v>Gallbladder - C23Male99</v>
      </c>
      <c r="B1559" s="10" t="s">
        <v>300</v>
      </c>
      <c r="C1559" t="s">
        <v>1</v>
      </c>
      <c r="D1559">
        <v>99</v>
      </c>
      <c r="E1559">
        <v>0</v>
      </c>
    </row>
    <row r="1560" spans="1:5">
      <c r="A1560" s="10" t="str">
        <f t="shared" si="37"/>
        <v>Other biliary tract - C24Female1</v>
      </c>
      <c r="B1560" s="10" t="s">
        <v>301</v>
      </c>
      <c r="C1560" t="s">
        <v>0</v>
      </c>
      <c r="D1560">
        <v>1</v>
      </c>
      <c r="E1560">
        <v>7</v>
      </c>
    </row>
    <row r="1561" spans="1:5">
      <c r="A1561" s="10" t="str">
        <f t="shared" si="37"/>
        <v>Other biliary tract - C24Female2</v>
      </c>
      <c r="B1561" s="10" t="s">
        <v>301</v>
      </c>
      <c r="C1561" t="s">
        <v>0</v>
      </c>
      <c r="D1561">
        <v>2</v>
      </c>
      <c r="E1561">
        <v>5</v>
      </c>
    </row>
    <row r="1562" spans="1:5">
      <c r="A1562" s="10" t="str">
        <f t="shared" si="37"/>
        <v>Other biliary tract - C24Female3</v>
      </c>
      <c r="B1562" s="10" t="s">
        <v>301</v>
      </c>
      <c r="C1562" t="s">
        <v>0</v>
      </c>
      <c r="D1562">
        <v>3</v>
      </c>
      <c r="E1562">
        <v>4</v>
      </c>
    </row>
    <row r="1563" spans="1:5">
      <c r="A1563" s="10" t="str">
        <f t="shared" si="37"/>
        <v>Other biliary tract - C24Female4</v>
      </c>
      <c r="B1563" s="10" t="s">
        <v>301</v>
      </c>
      <c r="C1563" t="s">
        <v>0</v>
      </c>
      <c r="D1563">
        <v>4</v>
      </c>
      <c r="E1563">
        <v>7</v>
      </c>
    </row>
    <row r="1564" spans="1:5">
      <c r="A1564" s="10" t="str">
        <f t="shared" si="37"/>
        <v>Other biliary tract - C24Female5</v>
      </c>
      <c r="B1564" s="10" t="s">
        <v>301</v>
      </c>
      <c r="C1564" t="s">
        <v>0</v>
      </c>
      <c r="D1564">
        <v>5</v>
      </c>
      <c r="E1564">
        <v>7</v>
      </c>
    </row>
    <row r="1565" spans="1:5">
      <c r="A1565" s="10" t="str">
        <f t="shared" si="37"/>
        <v>Other biliary tract - C24Female99</v>
      </c>
      <c r="B1565" s="10" t="s">
        <v>301</v>
      </c>
      <c r="C1565" t="s">
        <v>0</v>
      </c>
      <c r="D1565">
        <v>99</v>
      </c>
      <c r="E1565">
        <v>0</v>
      </c>
    </row>
    <row r="1566" spans="1:5">
      <c r="A1566" s="10" t="str">
        <f t="shared" si="37"/>
        <v>Other biliary tract - C24Male1</v>
      </c>
      <c r="B1566" s="10" t="s">
        <v>301</v>
      </c>
      <c r="C1566" t="s">
        <v>1</v>
      </c>
      <c r="D1566">
        <v>1</v>
      </c>
      <c r="E1566">
        <v>5</v>
      </c>
    </row>
    <row r="1567" spans="1:5">
      <c r="A1567" s="10" t="str">
        <f t="shared" si="37"/>
        <v>Other biliary tract - C24Male2</v>
      </c>
      <c r="B1567" s="10" t="s">
        <v>301</v>
      </c>
      <c r="C1567" t="s">
        <v>1</v>
      </c>
      <c r="D1567">
        <v>2</v>
      </c>
      <c r="E1567">
        <v>7</v>
      </c>
    </row>
    <row r="1568" spans="1:5">
      <c r="A1568" s="10" t="str">
        <f t="shared" si="37"/>
        <v>Other biliary tract - C24Male3</v>
      </c>
      <c r="B1568" s="10" t="s">
        <v>301</v>
      </c>
      <c r="C1568" t="s">
        <v>1</v>
      </c>
      <c r="D1568">
        <v>3</v>
      </c>
      <c r="E1568">
        <v>7</v>
      </c>
    </row>
    <row r="1569" spans="1:5">
      <c r="A1569" s="10" t="str">
        <f t="shared" si="37"/>
        <v>Other biliary tract - C24Male4</v>
      </c>
      <c r="B1569" s="10" t="s">
        <v>301</v>
      </c>
      <c r="C1569" t="s">
        <v>1</v>
      </c>
      <c r="D1569">
        <v>4</v>
      </c>
      <c r="E1569">
        <v>9</v>
      </c>
    </row>
    <row r="1570" spans="1:5">
      <c r="A1570" s="10" t="str">
        <f t="shared" si="37"/>
        <v>Other biliary tract - C24Male5</v>
      </c>
      <c r="B1570" s="10" t="s">
        <v>301</v>
      </c>
      <c r="C1570" t="s">
        <v>1</v>
      </c>
      <c r="D1570">
        <v>5</v>
      </c>
      <c r="E1570">
        <v>5</v>
      </c>
    </row>
    <row r="1571" spans="1:5">
      <c r="A1571" s="10" t="str">
        <f t="shared" si="37"/>
        <v>Other biliary tract - C24Male99</v>
      </c>
      <c r="B1571" s="10" t="s">
        <v>301</v>
      </c>
      <c r="C1571" t="s">
        <v>1</v>
      </c>
      <c r="D1571">
        <v>99</v>
      </c>
      <c r="E1571">
        <v>0</v>
      </c>
    </row>
    <row r="1572" spans="1:5">
      <c r="A1572" s="10" t="str">
        <f t="shared" si="37"/>
        <v>Pancreas - C25Female1</v>
      </c>
      <c r="B1572" s="10" t="s">
        <v>302</v>
      </c>
      <c r="C1572" t="s">
        <v>0</v>
      </c>
      <c r="D1572">
        <v>1</v>
      </c>
      <c r="E1572">
        <v>34</v>
      </c>
    </row>
    <row r="1573" spans="1:5">
      <c r="A1573" s="10" t="str">
        <f t="shared" si="37"/>
        <v>Pancreas - C25Female2</v>
      </c>
      <c r="B1573" s="10" t="s">
        <v>302</v>
      </c>
      <c r="C1573" t="s">
        <v>0</v>
      </c>
      <c r="D1573">
        <v>2</v>
      </c>
      <c r="E1573">
        <v>38</v>
      </c>
    </row>
    <row r="1574" spans="1:5">
      <c r="A1574" s="10" t="str">
        <f t="shared" si="37"/>
        <v>Pancreas - C25Female3</v>
      </c>
      <c r="B1574" s="10" t="s">
        <v>302</v>
      </c>
      <c r="C1574" t="s">
        <v>0</v>
      </c>
      <c r="D1574">
        <v>3</v>
      </c>
      <c r="E1574">
        <v>52</v>
      </c>
    </row>
    <row r="1575" spans="1:5">
      <c r="A1575" s="10" t="str">
        <f t="shared" si="37"/>
        <v>Pancreas - C25Female4</v>
      </c>
      <c r="B1575" s="10" t="s">
        <v>302</v>
      </c>
      <c r="C1575" t="s">
        <v>0</v>
      </c>
      <c r="D1575">
        <v>4</v>
      </c>
      <c r="E1575">
        <v>63</v>
      </c>
    </row>
    <row r="1576" spans="1:5">
      <c r="A1576" s="10" t="str">
        <f t="shared" si="37"/>
        <v>Pancreas - C25Female5</v>
      </c>
      <c r="B1576" s="10" t="s">
        <v>302</v>
      </c>
      <c r="C1576" t="s">
        <v>0</v>
      </c>
      <c r="D1576">
        <v>5</v>
      </c>
      <c r="E1576">
        <v>57</v>
      </c>
    </row>
    <row r="1577" spans="1:5">
      <c r="A1577" s="10" t="str">
        <f t="shared" si="37"/>
        <v>Pancreas - C25Female99</v>
      </c>
      <c r="B1577" s="10" t="s">
        <v>302</v>
      </c>
      <c r="C1577" t="s">
        <v>0</v>
      </c>
      <c r="D1577">
        <v>99</v>
      </c>
      <c r="E1577">
        <v>3</v>
      </c>
    </row>
    <row r="1578" spans="1:5">
      <c r="A1578" s="10" t="str">
        <f t="shared" si="37"/>
        <v>Pancreas - C25Male1</v>
      </c>
      <c r="B1578" s="10" t="s">
        <v>302</v>
      </c>
      <c r="C1578" t="s">
        <v>1</v>
      </c>
      <c r="D1578">
        <v>1</v>
      </c>
      <c r="E1578">
        <v>40</v>
      </c>
    </row>
    <row r="1579" spans="1:5">
      <c r="A1579" s="10" t="str">
        <f t="shared" si="37"/>
        <v>Pancreas - C25Male2</v>
      </c>
      <c r="B1579" s="10" t="s">
        <v>302</v>
      </c>
      <c r="C1579" t="s">
        <v>1</v>
      </c>
      <c r="D1579">
        <v>2</v>
      </c>
      <c r="E1579">
        <v>50</v>
      </c>
    </row>
    <row r="1580" spans="1:5">
      <c r="A1580" s="10" t="str">
        <f t="shared" si="37"/>
        <v>Pancreas - C25Male3</v>
      </c>
      <c r="B1580" s="10" t="s">
        <v>302</v>
      </c>
      <c r="C1580" t="s">
        <v>1</v>
      </c>
      <c r="D1580">
        <v>3</v>
      </c>
      <c r="E1580">
        <v>57</v>
      </c>
    </row>
    <row r="1581" spans="1:5">
      <c r="A1581" s="10" t="str">
        <f t="shared" si="37"/>
        <v>Pancreas - C25Male4</v>
      </c>
      <c r="B1581" s="10" t="s">
        <v>302</v>
      </c>
      <c r="C1581" t="s">
        <v>1</v>
      </c>
      <c r="D1581">
        <v>4</v>
      </c>
      <c r="E1581">
        <v>54</v>
      </c>
    </row>
    <row r="1582" spans="1:5">
      <c r="A1582" s="10" t="str">
        <f t="shared" si="37"/>
        <v>Pancreas - C25Male5</v>
      </c>
      <c r="B1582" s="10" t="s">
        <v>302</v>
      </c>
      <c r="C1582" t="s">
        <v>1</v>
      </c>
      <c r="D1582">
        <v>5</v>
      </c>
      <c r="E1582">
        <v>54</v>
      </c>
    </row>
    <row r="1583" spans="1:5">
      <c r="A1583" s="10" t="str">
        <f t="shared" si="37"/>
        <v>Pancreas - C25Male99</v>
      </c>
      <c r="B1583" s="10" t="s">
        <v>302</v>
      </c>
      <c r="C1583" t="s">
        <v>1</v>
      </c>
      <c r="D1583">
        <v>99</v>
      </c>
      <c r="E1583">
        <v>2</v>
      </c>
    </row>
    <row r="1584" spans="1:5">
      <c r="A1584" s="10" t="str">
        <f t="shared" si="37"/>
        <v>Other digestive organs - C26Female1</v>
      </c>
      <c r="B1584" s="10" t="s">
        <v>303</v>
      </c>
      <c r="C1584" t="s">
        <v>0</v>
      </c>
      <c r="D1584">
        <v>1</v>
      </c>
      <c r="E1584">
        <v>13</v>
      </c>
    </row>
    <row r="1585" spans="1:5">
      <c r="A1585" s="10" t="str">
        <f t="shared" si="37"/>
        <v>Other digestive organs - C26Female2</v>
      </c>
      <c r="B1585" s="10" t="s">
        <v>303</v>
      </c>
      <c r="C1585" t="s">
        <v>0</v>
      </c>
      <c r="D1585">
        <v>2</v>
      </c>
      <c r="E1585">
        <v>14</v>
      </c>
    </row>
    <row r="1586" spans="1:5">
      <c r="A1586" s="10" t="str">
        <f t="shared" si="37"/>
        <v>Other digestive organs - C26Female3</v>
      </c>
      <c r="B1586" s="10" t="s">
        <v>303</v>
      </c>
      <c r="C1586" t="s">
        <v>0</v>
      </c>
      <c r="D1586">
        <v>3</v>
      </c>
      <c r="E1586">
        <v>11</v>
      </c>
    </row>
    <row r="1587" spans="1:5">
      <c r="A1587" s="10" t="str">
        <f t="shared" si="37"/>
        <v>Other digestive organs - C26Female4</v>
      </c>
      <c r="B1587" s="10" t="s">
        <v>303</v>
      </c>
      <c r="C1587" t="s">
        <v>0</v>
      </c>
      <c r="D1587">
        <v>4</v>
      </c>
      <c r="E1587">
        <v>14</v>
      </c>
    </row>
    <row r="1588" spans="1:5">
      <c r="A1588" s="10" t="str">
        <f t="shared" si="37"/>
        <v>Other digestive organs - C26Female5</v>
      </c>
      <c r="B1588" s="10" t="s">
        <v>303</v>
      </c>
      <c r="C1588" t="s">
        <v>0</v>
      </c>
      <c r="D1588">
        <v>5</v>
      </c>
      <c r="E1588">
        <v>16</v>
      </c>
    </row>
    <row r="1589" spans="1:5">
      <c r="A1589" s="10" t="str">
        <f t="shared" si="37"/>
        <v>Other digestive organs - C26Female99</v>
      </c>
      <c r="B1589" s="10" t="s">
        <v>303</v>
      </c>
      <c r="C1589" t="s">
        <v>0</v>
      </c>
      <c r="D1589">
        <v>99</v>
      </c>
      <c r="E1589">
        <v>0</v>
      </c>
    </row>
    <row r="1590" spans="1:5">
      <c r="A1590" s="10" t="str">
        <f t="shared" si="37"/>
        <v>Other digestive organs - C26Male1</v>
      </c>
      <c r="B1590" s="10" t="s">
        <v>303</v>
      </c>
      <c r="C1590" t="s">
        <v>1</v>
      </c>
      <c r="D1590">
        <v>1</v>
      </c>
      <c r="E1590">
        <v>2</v>
      </c>
    </row>
    <row r="1591" spans="1:5">
      <c r="A1591" s="10" t="str">
        <f t="shared" si="37"/>
        <v>Other digestive organs - C26Male2</v>
      </c>
      <c r="B1591" s="10" t="s">
        <v>303</v>
      </c>
      <c r="C1591" t="s">
        <v>1</v>
      </c>
      <c r="D1591">
        <v>2</v>
      </c>
      <c r="E1591">
        <v>10</v>
      </c>
    </row>
    <row r="1592" spans="1:5">
      <c r="A1592" s="10" t="str">
        <f t="shared" si="37"/>
        <v>Other digestive organs - C26Male3</v>
      </c>
      <c r="B1592" s="10" t="s">
        <v>303</v>
      </c>
      <c r="C1592" t="s">
        <v>1</v>
      </c>
      <c r="D1592">
        <v>3</v>
      </c>
      <c r="E1592">
        <v>12</v>
      </c>
    </row>
    <row r="1593" spans="1:5">
      <c r="A1593" s="10" t="str">
        <f t="shared" si="37"/>
        <v>Other digestive organs - C26Male4</v>
      </c>
      <c r="B1593" s="10" t="s">
        <v>303</v>
      </c>
      <c r="C1593" t="s">
        <v>1</v>
      </c>
      <c r="D1593">
        <v>4</v>
      </c>
      <c r="E1593">
        <v>11</v>
      </c>
    </row>
    <row r="1594" spans="1:5">
      <c r="A1594" s="10" t="str">
        <f t="shared" si="37"/>
        <v>Other digestive organs - C26Male5</v>
      </c>
      <c r="B1594" s="10" t="s">
        <v>303</v>
      </c>
      <c r="C1594" t="s">
        <v>1</v>
      </c>
      <c r="D1594">
        <v>5</v>
      </c>
      <c r="E1594">
        <v>7</v>
      </c>
    </row>
    <row r="1595" spans="1:5">
      <c r="A1595" s="10" t="str">
        <f t="shared" si="37"/>
        <v>Other digestive organs - C26Male99</v>
      </c>
      <c r="B1595" s="10" t="s">
        <v>303</v>
      </c>
      <c r="C1595" t="s">
        <v>1</v>
      </c>
      <c r="D1595">
        <v>99</v>
      </c>
      <c r="E1595">
        <v>1</v>
      </c>
    </row>
    <row r="1596" spans="1:5">
      <c r="A1596" s="10" t="str">
        <f t="shared" si="37"/>
        <v>Nasal cavity and middle ear - C30Female1</v>
      </c>
      <c r="B1596" s="10" t="s">
        <v>304</v>
      </c>
      <c r="C1596" t="s">
        <v>0</v>
      </c>
      <c r="D1596">
        <v>1</v>
      </c>
      <c r="E1596">
        <v>1</v>
      </c>
    </row>
    <row r="1597" spans="1:5">
      <c r="A1597" s="10" t="str">
        <f t="shared" si="37"/>
        <v>Nasal cavity and middle ear - C30Female2</v>
      </c>
      <c r="B1597" s="10" t="s">
        <v>304</v>
      </c>
      <c r="C1597" t="s">
        <v>0</v>
      </c>
      <c r="D1597">
        <v>2</v>
      </c>
      <c r="E1597">
        <v>0</v>
      </c>
    </row>
    <row r="1598" spans="1:5">
      <c r="A1598" s="10" t="str">
        <f t="shared" si="37"/>
        <v>Nasal cavity and middle ear - C30Female3</v>
      </c>
      <c r="B1598" s="10" t="s">
        <v>304</v>
      </c>
      <c r="C1598" t="s">
        <v>0</v>
      </c>
      <c r="D1598">
        <v>3</v>
      </c>
      <c r="E1598">
        <v>1</v>
      </c>
    </row>
    <row r="1599" spans="1:5">
      <c r="A1599" s="10" t="str">
        <f t="shared" si="37"/>
        <v>Nasal cavity and middle ear - C30Female4</v>
      </c>
      <c r="B1599" s="10" t="s">
        <v>304</v>
      </c>
      <c r="C1599" t="s">
        <v>0</v>
      </c>
      <c r="D1599">
        <v>4</v>
      </c>
      <c r="E1599">
        <v>0</v>
      </c>
    </row>
    <row r="1600" spans="1:5">
      <c r="A1600" s="10" t="str">
        <f t="shared" si="37"/>
        <v>Nasal cavity and middle ear - C30Female5</v>
      </c>
      <c r="B1600" s="10" t="s">
        <v>304</v>
      </c>
      <c r="C1600" t="s">
        <v>0</v>
      </c>
      <c r="D1600">
        <v>5</v>
      </c>
      <c r="E1600">
        <v>1</v>
      </c>
    </row>
    <row r="1601" spans="1:5">
      <c r="A1601" s="10" t="str">
        <f t="shared" si="37"/>
        <v>Nasal cavity and middle ear - C30Female99</v>
      </c>
      <c r="B1601" s="10" t="s">
        <v>304</v>
      </c>
      <c r="C1601" t="s">
        <v>0</v>
      </c>
      <c r="D1601">
        <v>99</v>
      </c>
      <c r="E1601">
        <v>0</v>
      </c>
    </row>
    <row r="1602" spans="1:5">
      <c r="A1602" s="10" t="str">
        <f t="shared" si="37"/>
        <v>Nasal cavity and middle ear - C30Male1</v>
      </c>
      <c r="B1602" s="10" t="s">
        <v>304</v>
      </c>
      <c r="C1602" t="s">
        <v>1</v>
      </c>
      <c r="D1602">
        <v>1</v>
      </c>
      <c r="E1602">
        <v>0</v>
      </c>
    </row>
    <row r="1603" spans="1:5">
      <c r="A1603" s="10" t="str">
        <f t="shared" si="37"/>
        <v>Nasal cavity and middle ear - C30Male2</v>
      </c>
      <c r="B1603" s="10" t="s">
        <v>304</v>
      </c>
      <c r="C1603" t="s">
        <v>1</v>
      </c>
      <c r="D1603">
        <v>2</v>
      </c>
      <c r="E1603">
        <v>2</v>
      </c>
    </row>
    <row r="1604" spans="1:5">
      <c r="A1604" s="10" t="str">
        <f t="shared" si="37"/>
        <v>Nasal cavity and middle ear - C30Male3</v>
      </c>
      <c r="B1604" s="10" t="s">
        <v>304</v>
      </c>
      <c r="C1604" t="s">
        <v>1</v>
      </c>
      <c r="D1604">
        <v>3</v>
      </c>
      <c r="E1604">
        <v>0</v>
      </c>
    </row>
    <row r="1605" spans="1:5">
      <c r="A1605" s="10" t="str">
        <f t="shared" si="37"/>
        <v>Nasal cavity and middle ear - C30Male4</v>
      </c>
      <c r="B1605" s="10" t="s">
        <v>304</v>
      </c>
      <c r="C1605" t="s">
        <v>1</v>
      </c>
      <c r="D1605">
        <v>4</v>
      </c>
      <c r="E1605">
        <v>0</v>
      </c>
    </row>
    <row r="1606" spans="1:5">
      <c r="A1606" s="10" t="str">
        <f t="shared" si="37"/>
        <v>Nasal cavity and middle ear - C30Male5</v>
      </c>
      <c r="B1606" s="10" t="s">
        <v>304</v>
      </c>
      <c r="C1606" t="s">
        <v>1</v>
      </c>
      <c r="D1606">
        <v>5</v>
      </c>
      <c r="E1606">
        <v>4</v>
      </c>
    </row>
    <row r="1607" spans="1:5">
      <c r="A1607" s="10" t="str">
        <f t="shared" si="37"/>
        <v>Nasal cavity and middle ear - C30Male99</v>
      </c>
      <c r="B1607" s="10" t="s">
        <v>304</v>
      </c>
      <c r="C1607" t="s">
        <v>1</v>
      </c>
      <c r="D1607">
        <v>99</v>
      </c>
      <c r="E1607">
        <v>0</v>
      </c>
    </row>
    <row r="1608" spans="1:5">
      <c r="A1608" s="10" t="str">
        <f t="shared" si="37"/>
        <v>Accessory sinuses - C31Female1</v>
      </c>
      <c r="B1608" s="10" t="s">
        <v>305</v>
      </c>
      <c r="C1608" t="s">
        <v>0</v>
      </c>
      <c r="D1608">
        <v>1</v>
      </c>
      <c r="E1608">
        <v>1</v>
      </c>
    </row>
    <row r="1609" spans="1:5">
      <c r="A1609" s="10" t="str">
        <f t="shared" si="37"/>
        <v>Accessory sinuses - C31Female2</v>
      </c>
      <c r="B1609" s="10" t="s">
        <v>305</v>
      </c>
      <c r="C1609" t="s">
        <v>0</v>
      </c>
      <c r="D1609">
        <v>2</v>
      </c>
      <c r="E1609">
        <v>1</v>
      </c>
    </row>
    <row r="1610" spans="1:5">
      <c r="A1610" s="10" t="str">
        <f t="shared" si="37"/>
        <v>Accessory sinuses - C31Female3</v>
      </c>
      <c r="B1610" s="10" t="s">
        <v>305</v>
      </c>
      <c r="C1610" t="s">
        <v>0</v>
      </c>
      <c r="D1610">
        <v>3</v>
      </c>
      <c r="E1610">
        <v>1</v>
      </c>
    </row>
    <row r="1611" spans="1:5">
      <c r="A1611" s="10" t="str">
        <f t="shared" si="37"/>
        <v>Accessory sinuses - C31Female4</v>
      </c>
      <c r="B1611" s="10" t="s">
        <v>305</v>
      </c>
      <c r="C1611" t="s">
        <v>0</v>
      </c>
      <c r="D1611">
        <v>4</v>
      </c>
      <c r="E1611">
        <v>0</v>
      </c>
    </row>
    <row r="1612" spans="1:5">
      <c r="A1612" s="10" t="str">
        <f t="shared" si="37"/>
        <v>Accessory sinuses - C31Female5</v>
      </c>
      <c r="B1612" s="10" t="s">
        <v>305</v>
      </c>
      <c r="C1612" t="s">
        <v>0</v>
      </c>
      <c r="D1612">
        <v>5</v>
      </c>
      <c r="E1612">
        <v>1</v>
      </c>
    </row>
    <row r="1613" spans="1:5">
      <c r="A1613" s="10" t="str">
        <f t="shared" ref="A1613:A1676" si="38">B1613&amp;C1613&amp;D1613</f>
        <v>Accessory sinuses - C31Female99</v>
      </c>
      <c r="B1613" s="10" t="s">
        <v>305</v>
      </c>
      <c r="C1613" t="s">
        <v>0</v>
      </c>
      <c r="D1613">
        <v>99</v>
      </c>
      <c r="E1613">
        <v>0</v>
      </c>
    </row>
    <row r="1614" spans="1:5">
      <c r="A1614" s="10" t="str">
        <f t="shared" si="38"/>
        <v>Accessory sinuses - C31Male1</v>
      </c>
      <c r="B1614" s="10" t="s">
        <v>305</v>
      </c>
      <c r="C1614" t="s">
        <v>1</v>
      </c>
      <c r="D1614">
        <v>1</v>
      </c>
      <c r="E1614">
        <v>2</v>
      </c>
    </row>
    <row r="1615" spans="1:5">
      <c r="A1615" s="10" t="str">
        <f t="shared" si="38"/>
        <v>Accessory sinuses - C31Male2</v>
      </c>
      <c r="B1615" s="10" t="s">
        <v>305</v>
      </c>
      <c r="C1615" t="s">
        <v>1</v>
      </c>
      <c r="D1615">
        <v>2</v>
      </c>
      <c r="E1615">
        <v>0</v>
      </c>
    </row>
    <row r="1616" spans="1:5">
      <c r="A1616" s="10" t="str">
        <f t="shared" si="38"/>
        <v>Accessory sinuses - C31Male3</v>
      </c>
      <c r="B1616" s="10" t="s">
        <v>305</v>
      </c>
      <c r="C1616" t="s">
        <v>1</v>
      </c>
      <c r="D1616">
        <v>3</v>
      </c>
      <c r="E1616">
        <v>2</v>
      </c>
    </row>
    <row r="1617" spans="1:5">
      <c r="A1617" s="10" t="str">
        <f t="shared" si="38"/>
        <v>Accessory sinuses - C31Male4</v>
      </c>
      <c r="B1617" s="10" t="s">
        <v>305</v>
      </c>
      <c r="C1617" t="s">
        <v>1</v>
      </c>
      <c r="D1617">
        <v>4</v>
      </c>
      <c r="E1617">
        <v>1</v>
      </c>
    </row>
    <row r="1618" spans="1:5">
      <c r="A1618" s="10" t="str">
        <f t="shared" si="38"/>
        <v>Accessory sinuses - C31Male5</v>
      </c>
      <c r="B1618" s="10" t="s">
        <v>305</v>
      </c>
      <c r="C1618" t="s">
        <v>1</v>
      </c>
      <c r="D1618">
        <v>5</v>
      </c>
      <c r="E1618">
        <v>1</v>
      </c>
    </row>
    <row r="1619" spans="1:5">
      <c r="A1619" s="10" t="str">
        <f t="shared" si="38"/>
        <v>Accessory sinuses - C31Male99</v>
      </c>
      <c r="B1619" s="10" t="s">
        <v>305</v>
      </c>
      <c r="C1619" t="s">
        <v>1</v>
      </c>
      <c r="D1619">
        <v>99</v>
      </c>
      <c r="E1619">
        <v>0</v>
      </c>
    </row>
    <row r="1620" spans="1:5">
      <c r="A1620" s="10" t="str">
        <f t="shared" si="38"/>
        <v>Larynx - C32Female1</v>
      </c>
      <c r="B1620" s="10" t="s">
        <v>306</v>
      </c>
      <c r="C1620" t="s">
        <v>0</v>
      </c>
      <c r="D1620">
        <v>1</v>
      </c>
      <c r="E1620">
        <v>0</v>
      </c>
    </row>
    <row r="1621" spans="1:5">
      <c r="A1621" s="10" t="str">
        <f t="shared" si="38"/>
        <v>Larynx - C32Female2</v>
      </c>
      <c r="B1621" s="10" t="s">
        <v>306</v>
      </c>
      <c r="C1621" t="s">
        <v>0</v>
      </c>
      <c r="D1621">
        <v>2</v>
      </c>
      <c r="E1621">
        <v>0</v>
      </c>
    </row>
    <row r="1622" spans="1:5">
      <c r="A1622" s="10" t="str">
        <f t="shared" si="38"/>
        <v>Larynx - C32Female3</v>
      </c>
      <c r="B1622" s="10" t="s">
        <v>306</v>
      </c>
      <c r="C1622" t="s">
        <v>0</v>
      </c>
      <c r="D1622">
        <v>3</v>
      </c>
      <c r="E1622">
        <v>3</v>
      </c>
    </row>
    <row r="1623" spans="1:5">
      <c r="A1623" s="10" t="str">
        <f t="shared" si="38"/>
        <v>Larynx - C32Female4</v>
      </c>
      <c r="B1623" s="10" t="s">
        <v>306</v>
      </c>
      <c r="C1623" t="s">
        <v>0</v>
      </c>
      <c r="D1623">
        <v>4</v>
      </c>
      <c r="E1623">
        <v>2</v>
      </c>
    </row>
    <row r="1624" spans="1:5">
      <c r="A1624" s="10" t="str">
        <f t="shared" si="38"/>
        <v>Larynx - C32Female5</v>
      </c>
      <c r="B1624" s="10" t="s">
        <v>306</v>
      </c>
      <c r="C1624" t="s">
        <v>0</v>
      </c>
      <c r="D1624">
        <v>5</v>
      </c>
      <c r="E1624">
        <v>4</v>
      </c>
    </row>
    <row r="1625" spans="1:5">
      <c r="A1625" s="10" t="str">
        <f t="shared" si="38"/>
        <v>Larynx - C32Female99</v>
      </c>
      <c r="B1625" s="10" t="s">
        <v>306</v>
      </c>
      <c r="C1625" t="s">
        <v>0</v>
      </c>
      <c r="D1625">
        <v>99</v>
      </c>
      <c r="E1625">
        <v>0</v>
      </c>
    </row>
    <row r="1626" spans="1:5">
      <c r="A1626" s="10" t="str">
        <f t="shared" si="38"/>
        <v>Larynx - C32Male1</v>
      </c>
      <c r="B1626" s="10" t="s">
        <v>306</v>
      </c>
      <c r="C1626" t="s">
        <v>1</v>
      </c>
      <c r="D1626">
        <v>1</v>
      </c>
      <c r="E1626">
        <v>13</v>
      </c>
    </row>
    <row r="1627" spans="1:5">
      <c r="A1627" s="10" t="str">
        <f t="shared" si="38"/>
        <v>Larynx - C32Male2</v>
      </c>
      <c r="B1627" s="10" t="s">
        <v>306</v>
      </c>
      <c r="C1627" t="s">
        <v>1</v>
      </c>
      <c r="D1627">
        <v>2</v>
      </c>
      <c r="E1627">
        <v>11</v>
      </c>
    </row>
    <row r="1628" spans="1:5">
      <c r="A1628" s="10" t="str">
        <f t="shared" si="38"/>
        <v>Larynx - C32Male3</v>
      </c>
      <c r="B1628" s="10" t="s">
        <v>306</v>
      </c>
      <c r="C1628" t="s">
        <v>1</v>
      </c>
      <c r="D1628">
        <v>3</v>
      </c>
      <c r="E1628">
        <v>10</v>
      </c>
    </row>
    <row r="1629" spans="1:5">
      <c r="A1629" s="10" t="str">
        <f t="shared" si="38"/>
        <v>Larynx - C32Male4</v>
      </c>
      <c r="B1629" s="10" t="s">
        <v>306</v>
      </c>
      <c r="C1629" t="s">
        <v>1</v>
      </c>
      <c r="D1629">
        <v>4</v>
      </c>
      <c r="E1629">
        <v>17</v>
      </c>
    </row>
    <row r="1630" spans="1:5">
      <c r="A1630" s="10" t="str">
        <f t="shared" si="38"/>
        <v>Larynx - C32Male5</v>
      </c>
      <c r="B1630" s="10" t="s">
        <v>306</v>
      </c>
      <c r="C1630" t="s">
        <v>1</v>
      </c>
      <c r="D1630">
        <v>5</v>
      </c>
      <c r="E1630">
        <v>21</v>
      </c>
    </row>
    <row r="1631" spans="1:5">
      <c r="A1631" s="10" t="str">
        <f t="shared" si="38"/>
        <v>Larynx - C32Male99</v>
      </c>
      <c r="B1631" s="10" t="s">
        <v>306</v>
      </c>
      <c r="C1631" t="s">
        <v>1</v>
      </c>
      <c r="D1631">
        <v>99</v>
      </c>
      <c r="E1631">
        <v>0</v>
      </c>
    </row>
    <row r="1632" spans="1:5">
      <c r="A1632" s="10" t="str">
        <f t="shared" si="38"/>
        <v>Lung - C33–C34Female1</v>
      </c>
      <c r="B1632" s="10" t="s">
        <v>354</v>
      </c>
      <c r="C1632" t="s">
        <v>0</v>
      </c>
      <c r="D1632">
        <v>1</v>
      </c>
      <c r="E1632">
        <v>126</v>
      </c>
    </row>
    <row r="1633" spans="1:5">
      <c r="A1633" s="10" t="str">
        <f t="shared" si="38"/>
        <v>Lung - C33–C34Female2</v>
      </c>
      <c r="B1633" s="10" t="s">
        <v>354</v>
      </c>
      <c r="C1633" t="s">
        <v>0</v>
      </c>
      <c r="D1633">
        <v>2</v>
      </c>
      <c r="E1633">
        <v>133</v>
      </c>
    </row>
    <row r="1634" spans="1:5">
      <c r="A1634" s="10" t="str">
        <f t="shared" si="38"/>
        <v>Lung - C33–C34Female3</v>
      </c>
      <c r="B1634" s="10" t="s">
        <v>354</v>
      </c>
      <c r="C1634" t="s">
        <v>0</v>
      </c>
      <c r="D1634">
        <v>3</v>
      </c>
      <c r="E1634">
        <v>221</v>
      </c>
    </row>
    <row r="1635" spans="1:5">
      <c r="A1635" s="10" t="str">
        <f t="shared" si="38"/>
        <v>Lung - C33–C34Female4</v>
      </c>
      <c r="B1635" s="10" t="s">
        <v>354</v>
      </c>
      <c r="C1635" t="s">
        <v>0</v>
      </c>
      <c r="D1635">
        <v>4</v>
      </c>
      <c r="E1635">
        <v>254</v>
      </c>
    </row>
    <row r="1636" spans="1:5">
      <c r="A1636" s="10" t="str">
        <f t="shared" si="38"/>
        <v>Lung - C33–C34Female5</v>
      </c>
      <c r="B1636" s="10" t="s">
        <v>354</v>
      </c>
      <c r="C1636" t="s">
        <v>0</v>
      </c>
      <c r="D1636">
        <v>5</v>
      </c>
      <c r="E1636">
        <v>269</v>
      </c>
    </row>
    <row r="1637" spans="1:5">
      <c r="A1637" s="10" t="str">
        <f t="shared" si="38"/>
        <v>Lung - C33–C34Female99</v>
      </c>
      <c r="B1637" s="10" t="s">
        <v>354</v>
      </c>
      <c r="C1637" t="s">
        <v>0</v>
      </c>
      <c r="D1637">
        <v>99</v>
      </c>
      <c r="E1637">
        <v>2</v>
      </c>
    </row>
    <row r="1638" spans="1:5">
      <c r="A1638" s="10" t="str">
        <f t="shared" si="38"/>
        <v>Lung - C33–C34Male1</v>
      </c>
      <c r="B1638" s="10" t="s">
        <v>354</v>
      </c>
      <c r="C1638" t="s">
        <v>1</v>
      </c>
      <c r="D1638">
        <v>1</v>
      </c>
      <c r="E1638">
        <v>114</v>
      </c>
    </row>
    <row r="1639" spans="1:5">
      <c r="A1639" s="10" t="str">
        <f t="shared" si="38"/>
        <v>Lung - C33–C34Male2</v>
      </c>
      <c r="B1639" s="10" t="s">
        <v>354</v>
      </c>
      <c r="C1639" t="s">
        <v>1</v>
      </c>
      <c r="D1639">
        <v>2</v>
      </c>
      <c r="E1639">
        <v>142</v>
      </c>
    </row>
    <row r="1640" spans="1:5">
      <c r="A1640" s="10" t="str">
        <f t="shared" si="38"/>
        <v>Lung - C33–C34Male3</v>
      </c>
      <c r="B1640" s="10" t="s">
        <v>354</v>
      </c>
      <c r="C1640" t="s">
        <v>1</v>
      </c>
      <c r="D1640">
        <v>3</v>
      </c>
      <c r="E1640">
        <v>196</v>
      </c>
    </row>
    <row r="1641" spans="1:5">
      <c r="A1641" s="10" t="str">
        <f t="shared" si="38"/>
        <v>Lung - C33–C34Male4</v>
      </c>
      <c r="B1641" s="10" t="s">
        <v>354</v>
      </c>
      <c r="C1641" t="s">
        <v>1</v>
      </c>
      <c r="D1641">
        <v>4</v>
      </c>
      <c r="E1641">
        <v>285</v>
      </c>
    </row>
    <row r="1642" spans="1:5">
      <c r="A1642" s="10" t="str">
        <f t="shared" si="38"/>
        <v>Lung - C33–C34Male5</v>
      </c>
      <c r="B1642" s="10" t="s">
        <v>354</v>
      </c>
      <c r="C1642" t="s">
        <v>1</v>
      </c>
      <c r="D1642">
        <v>5</v>
      </c>
      <c r="E1642">
        <v>290</v>
      </c>
    </row>
    <row r="1643" spans="1:5">
      <c r="A1643" s="10" t="str">
        <f t="shared" si="38"/>
        <v>Lung - C33–C34Male99</v>
      </c>
      <c r="B1643" s="10" t="s">
        <v>354</v>
      </c>
      <c r="C1643" t="s">
        <v>1</v>
      </c>
      <c r="D1643">
        <v>99</v>
      </c>
      <c r="E1643">
        <v>5</v>
      </c>
    </row>
    <row r="1644" spans="1:5">
      <c r="A1644" s="10" t="str">
        <f t="shared" si="38"/>
        <v>Thymus - C37Female1</v>
      </c>
      <c r="B1644" s="10" t="s">
        <v>307</v>
      </c>
      <c r="C1644" t="s">
        <v>0</v>
      </c>
      <c r="D1644">
        <v>1</v>
      </c>
      <c r="E1644">
        <v>2</v>
      </c>
    </row>
    <row r="1645" spans="1:5">
      <c r="A1645" s="10" t="str">
        <f t="shared" si="38"/>
        <v>Thymus - C37Female2</v>
      </c>
      <c r="B1645" s="10" t="s">
        <v>307</v>
      </c>
      <c r="C1645" t="s">
        <v>0</v>
      </c>
      <c r="D1645">
        <v>2</v>
      </c>
      <c r="E1645">
        <v>0</v>
      </c>
    </row>
    <row r="1646" spans="1:5">
      <c r="A1646" s="10" t="str">
        <f t="shared" si="38"/>
        <v>Thymus - C37Female3</v>
      </c>
      <c r="B1646" s="10" t="s">
        <v>307</v>
      </c>
      <c r="C1646" t="s">
        <v>0</v>
      </c>
      <c r="D1646">
        <v>3</v>
      </c>
      <c r="E1646">
        <v>0</v>
      </c>
    </row>
    <row r="1647" spans="1:5">
      <c r="A1647" s="10" t="str">
        <f t="shared" si="38"/>
        <v>Thymus - C37Female4</v>
      </c>
      <c r="B1647" s="10" t="s">
        <v>307</v>
      </c>
      <c r="C1647" t="s">
        <v>0</v>
      </c>
      <c r="D1647">
        <v>4</v>
      </c>
      <c r="E1647">
        <v>1</v>
      </c>
    </row>
    <row r="1648" spans="1:5">
      <c r="A1648" s="10" t="str">
        <f t="shared" si="38"/>
        <v>Thymus - C37Female5</v>
      </c>
      <c r="B1648" s="10" t="s">
        <v>307</v>
      </c>
      <c r="C1648" t="s">
        <v>0</v>
      </c>
      <c r="D1648">
        <v>5</v>
      </c>
      <c r="E1648">
        <v>1</v>
      </c>
    </row>
    <row r="1649" spans="1:5">
      <c r="A1649" s="10" t="str">
        <f t="shared" si="38"/>
        <v>Thymus - C37Female99</v>
      </c>
      <c r="B1649" s="10" t="s">
        <v>307</v>
      </c>
      <c r="C1649" t="s">
        <v>0</v>
      </c>
      <c r="D1649">
        <v>99</v>
      </c>
      <c r="E1649">
        <v>0</v>
      </c>
    </row>
    <row r="1650" spans="1:5">
      <c r="A1650" s="10" t="str">
        <f t="shared" si="38"/>
        <v>Thymus - C37Male1</v>
      </c>
      <c r="B1650" s="10" t="s">
        <v>307</v>
      </c>
      <c r="C1650" t="s">
        <v>1</v>
      </c>
      <c r="D1650">
        <v>1</v>
      </c>
      <c r="E1650">
        <v>1</v>
      </c>
    </row>
    <row r="1651" spans="1:5">
      <c r="A1651" s="10" t="str">
        <f t="shared" si="38"/>
        <v>Thymus - C37Male2</v>
      </c>
      <c r="B1651" s="10" t="s">
        <v>307</v>
      </c>
      <c r="C1651" t="s">
        <v>1</v>
      </c>
      <c r="D1651">
        <v>2</v>
      </c>
      <c r="E1651">
        <v>0</v>
      </c>
    </row>
    <row r="1652" spans="1:5">
      <c r="A1652" s="10" t="str">
        <f t="shared" si="38"/>
        <v>Thymus - C37Male3</v>
      </c>
      <c r="B1652" s="10" t="s">
        <v>307</v>
      </c>
      <c r="C1652" t="s">
        <v>1</v>
      </c>
      <c r="D1652">
        <v>3</v>
      </c>
      <c r="E1652">
        <v>1</v>
      </c>
    </row>
    <row r="1653" spans="1:5">
      <c r="A1653" s="10" t="str">
        <f t="shared" si="38"/>
        <v>Thymus - C37Male4</v>
      </c>
      <c r="B1653" s="10" t="s">
        <v>307</v>
      </c>
      <c r="C1653" t="s">
        <v>1</v>
      </c>
      <c r="D1653">
        <v>4</v>
      </c>
      <c r="E1653">
        <v>6</v>
      </c>
    </row>
    <row r="1654" spans="1:5">
      <c r="A1654" s="10" t="str">
        <f t="shared" si="38"/>
        <v>Thymus - C37Male5</v>
      </c>
      <c r="B1654" s="10" t="s">
        <v>307</v>
      </c>
      <c r="C1654" t="s">
        <v>1</v>
      </c>
      <c r="D1654">
        <v>5</v>
      </c>
      <c r="E1654">
        <v>3</v>
      </c>
    </row>
    <row r="1655" spans="1:5">
      <c r="A1655" s="10" t="str">
        <f t="shared" si="38"/>
        <v>Thymus - C37Male99</v>
      </c>
      <c r="B1655" s="10" t="s">
        <v>307</v>
      </c>
      <c r="C1655" t="s">
        <v>1</v>
      </c>
      <c r="D1655">
        <v>99</v>
      </c>
      <c r="E1655">
        <v>0</v>
      </c>
    </row>
    <row r="1656" spans="1:5">
      <c r="A1656" s="10" t="str">
        <f t="shared" si="38"/>
        <v>Heart, mediastinum and pleura - C38Female1</v>
      </c>
      <c r="B1656" s="10" t="s">
        <v>308</v>
      </c>
      <c r="C1656" t="s">
        <v>0</v>
      </c>
      <c r="D1656">
        <v>1</v>
      </c>
      <c r="E1656">
        <v>0</v>
      </c>
    </row>
    <row r="1657" spans="1:5">
      <c r="A1657" s="10" t="str">
        <f t="shared" si="38"/>
        <v>Heart, mediastinum and pleura - C38Female2</v>
      </c>
      <c r="B1657" s="10" t="s">
        <v>308</v>
      </c>
      <c r="C1657" t="s">
        <v>0</v>
      </c>
      <c r="D1657">
        <v>2</v>
      </c>
      <c r="E1657">
        <v>1</v>
      </c>
    </row>
    <row r="1658" spans="1:5">
      <c r="A1658" s="10" t="str">
        <f t="shared" si="38"/>
        <v>Heart, mediastinum and pleura - C38Female3</v>
      </c>
      <c r="B1658" s="10" t="s">
        <v>308</v>
      </c>
      <c r="C1658" t="s">
        <v>0</v>
      </c>
      <c r="D1658">
        <v>3</v>
      </c>
      <c r="E1658">
        <v>1</v>
      </c>
    </row>
    <row r="1659" spans="1:5">
      <c r="A1659" s="10" t="str">
        <f t="shared" si="38"/>
        <v>Heart, mediastinum and pleura - C38Female4</v>
      </c>
      <c r="B1659" s="10" t="s">
        <v>308</v>
      </c>
      <c r="C1659" t="s">
        <v>0</v>
      </c>
      <c r="D1659">
        <v>4</v>
      </c>
      <c r="E1659">
        <v>1</v>
      </c>
    </row>
    <row r="1660" spans="1:5">
      <c r="A1660" s="10" t="str">
        <f t="shared" si="38"/>
        <v>Heart, mediastinum and pleura - C38Female5</v>
      </c>
      <c r="B1660" s="10" t="s">
        <v>308</v>
      </c>
      <c r="C1660" t="s">
        <v>0</v>
      </c>
      <c r="D1660">
        <v>5</v>
      </c>
      <c r="E1660">
        <v>3</v>
      </c>
    </row>
    <row r="1661" spans="1:5">
      <c r="A1661" s="10" t="str">
        <f t="shared" si="38"/>
        <v>Heart, mediastinum and pleura - C38Female99</v>
      </c>
      <c r="B1661" s="10" t="s">
        <v>308</v>
      </c>
      <c r="C1661" t="s">
        <v>0</v>
      </c>
      <c r="D1661">
        <v>99</v>
      </c>
      <c r="E1661">
        <v>0</v>
      </c>
    </row>
    <row r="1662" spans="1:5">
      <c r="A1662" s="10" t="str">
        <f t="shared" si="38"/>
        <v>Heart, mediastinum and pleura - C38Male1</v>
      </c>
      <c r="B1662" s="10" t="s">
        <v>308</v>
      </c>
      <c r="C1662" t="s">
        <v>1</v>
      </c>
      <c r="D1662">
        <v>1</v>
      </c>
      <c r="E1662">
        <v>0</v>
      </c>
    </row>
    <row r="1663" spans="1:5">
      <c r="A1663" s="10" t="str">
        <f t="shared" si="38"/>
        <v>Heart, mediastinum and pleura - C38Male2</v>
      </c>
      <c r="B1663" s="10" t="s">
        <v>308</v>
      </c>
      <c r="C1663" t="s">
        <v>1</v>
      </c>
      <c r="D1663">
        <v>2</v>
      </c>
      <c r="E1663">
        <v>2</v>
      </c>
    </row>
    <row r="1664" spans="1:5">
      <c r="A1664" s="10" t="str">
        <f t="shared" si="38"/>
        <v>Heart, mediastinum and pleura - C38Male3</v>
      </c>
      <c r="B1664" s="10" t="s">
        <v>308</v>
      </c>
      <c r="C1664" t="s">
        <v>1</v>
      </c>
      <c r="D1664">
        <v>3</v>
      </c>
      <c r="E1664">
        <v>3</v>
      </c>
    </row>
    <row r="1665" spans="1:5">
      <c r="A1665" s="10" t="str">
        <f t="shared" si="38"/>
        <v>Heart, mediastinum and pleura - C38Male4</v>
      </c>
      <c r="B1665" s="10" t="s">
        <v>308</v>
      </c>
      <c r="C1665" t="s">
        <v>1</v>
      </c>
      <c r="D1665">
        <v>4</v>
      </c>
      <c r="E1665">
        <v>1</v>
      </c>
    </row>
    <row r="1666" spans="1:5">
      <c r="A1666" s="10" t="str">
        <f t="shared" si="38"/>
        <v>Heart, mediastinum and pleura - C38Male5</v>
      </c>
      <c r="B1666" s="10" t="s">
        <v>308</v>
      </c>
      <c r="C1666" t="s">
        <v>1</v>
      </c>
      <c r="D1666">
        <v>5</v>
      </c>
      <c r="E1666">
        <v>1</v>
      </c>
    </row>
    <row r="1667" spans="1:5">
      <c r="A1667" s="10" t="str">
        <f t="shared" si="38"/>
        <v>Heart, mediastinum and pleura - C38Male99</v>
      </c>
      <c r="B1667" s="10" t="s">
        <v>308</v>
      </c>
      <c r="C1667" t="s">
        <v>1</v>
      </c>
      <c r="D1667">
        <v>99</v>
      </c>
      <c r="E1667">
        <v>0</v>
      </c>
    </row>
    <row r="1668" spans="1:5">
      <c r="A1668" s="10" t="str">
        <f t="shared" si="38"/>
        <v>Other respiratory and intrathoracic organs - C39Female1</v>
      </c>
      <c r="B1668" s="10" t="s">
        <v>309</v>
      </c>
      <c r="C1668" t="s">
        <v>0</v>
      </c>
      <c r="D1668">
        <v>1</v>
      </c>
      <c r="E1668">
        <v>0</v>
      </c>
    </row>
    <row r="1669" spans="1:5">
      <c r="A1669" s="10" t="str">
        <f t="shared" si="38"/>
        <v>Other respiratory and intrathoracic organs - C39Female2</v>
      </c>
      <c r="B1669" s="10" t="s">
        <v>309</v>
      </c>
      <c r="C1669" t="s">
        <v>0</v>
      </c>
      <c r="D1669">
        <v>2</v>
      </c>
      <c r="E1669">
        <v>0</v>
      </c>
    </row>
    <row r="1670" spans="1:5">
      <c r="A1670" s="10" t="str">
        <f t="shared" si="38"/>
        <v>Other respiratory and intrathoracic organs - C39Female3</v>
      </c>
      <c r="B1670" s="10" t="s">
        <v>309</v>
      </c>
      <c r="C1670" t="s">
        <v>0</v>
      </c>
      <c r="D1670">
        <v>3</v>
      </c>
      <c r="E1670">
        <v>0</v>
      </c>
    </row>
    <row r="1671" spans="1:5">
      <c r="A1671" s="10" t="str">
        <f t="shared" si="38"/>
        <v>Other respiratory and intrathoracic organs - C39Female4</v>
      </c>
      <c r="B1671" s="10" t="s">
        <v>309</v>
      </c>
      <c r="C1671" t="s">
        <v>0</v>
      </c>
      <c r="D1671">
        <v>4</v>
      </c>
      <c r="E1671">
        <v>0</v>
      </c>
    </row>
    <row r="1672" spans="1:5">
      <c r="A1672" s="10" t="str">
        <f t="shared" si="38"/>
        <v>Other respiratory and intrathoracic organs - C39Female5</v>
      </c>
      <c r="B1672" s="10" t="s">
        <v>309</v>
      </c>
      <c r="C1672" t="s">
        <v>0</v>
      </c>
      <c r="D1672">
        <v>5</v>
      </c>
      <c r="E1672">
        <v>0</v>
      </c>
    </row>
    <row r="1673" spans="1:5">
      <c r="A1673" s="10" t="str">
        <f t="shared" si="38"/>
        <v>Other respiratory and intrathoracic organs - C39Female99</v>
      </c>
      <c r="B1673" s="10" t="s">
        <v>309</v>
      </c>
      <c r="C1673" t="s">
        <v>0</v>
      </c>
      <c r="D1673">
        <v>99</v>
      </c>
      <c r="E1673">
        <v>0</v>
      </c>
    </row>
    <row r="1674" spans="1:5">
      <c r="A1674" s="10" t="str">
        <f t="shared" si="38"/>
        <v>Other respiratory and intrathoracic organs - C39Male1</v>
      </c>
      <c r="B1674" s="10" t="s">
        <v>309</v>
      </c>
      <c r="C1674" t="s">
        <v>1</v>
      </c>
      <c r="D1674">
        <v>1</v>
      </c>
      <c r="E1674">
        <v>0</v>
      </c>
    </row>
    <row r="1675" spans="1:5">
      <c r="A1675" s="10" t="str">
        <f t="shared" si="38"/>
        <v>Other respiratory and intrathoracic organs - C39Male2</v>
      </c>
      <c r="B1675" s="10" t="s">
        <v>309</v>
      </c>
      <c r="C1675" t="s">
        <v>1</v>
      </c>
      <c r="D1675">
        <v>2</v>
      </c>
      <c r="E1675">
        <v>0</v>
      </c>
    </row>
    <row r="1676" spans="1:5">
      <c r="A1676" s="10" t="str">
        <f t="shared" si="38"/>
        <v>Other respiratory and intrathoracic organs - C39Male3</v>
      </c>
      <c r="B1676" s="10" t="s">
        <v>309</v>
      </c>
      <c r="C1676" t="s">
        <v>1</v>
      </c>
      <c r="D1676">
        <v>3</v>
      </c>
      <c r="E1676">
        <v>0</v>
      </c>
    </row>
    <row r="1677" spans="1:5">
      <c r="A1677" s="10" t="str">
        <f t="shared" ref="A1677:A1740" si="39">B1677&amp;C1677&amp;D1677</f>
        <v>Other respiratory and intrathoracic organs - C39Male4</v>
      </c>
      <c r="B1677" s="10" t="s">
        <v>309</v>
      </c>
      <c r="C1677" t="s">
        <v>1</v>
      </c>
      <c r="D1677">
        <v>4</v>
      </c>
      <c r="E1677">
        <v>0</v>
      </c>
    </row>
    <row r="1678" spans="1:5">
      <c r="A1678" s="10" t="str">
        <f t="shared" si="39"/>
        <v>Other respiratory and intrathoracic organs - C39Male5</v>
      </c>
      <c r="B1678" s="10" t="s">
        <v>309</v>
      </c>
      <c r="C1678" t="s">
        <v>1</v>
      </c>
      <c r="D1678">
        <v>5</v>
      </c>
      <c r="E1678">
        <v>0</v>
      </c>
    </row>
    <row r="1679" spans="1:5">
      <c r="A1679" s="10" t="str">
        <f t="shared" si="39"/>
        <v>Other respiratory and intrathoracic organs - C39Male99</v>
      </c>
      <c r="B1679" s="10" t="s">
        <v>309</v>
      </c>
      <c r="C1679" t="s">
        <v>1</v>
      </c>
      <c r="D1679">
        <v>99</v>
      </c>
      <c r="E1679">
        <v>0</v>
      </c>
    </row>
    <row r="1680" spans="1:5">
      <c r="A1680" s="10" t="str">
        <f t="shared" si="39"/>
        <v>Bone and articular cartilage - C40–C41Female1</v>
      </c>
      <c r="B1680" s="10" t="s">
        <v>310</v>
      </c>
      <c r="C1680" t="s">
        <v>0</v>
      </c>
      <c r="D1680">
        <v>1</v>
      </c>
      <c r="E1680">
        <v>4</v>
      </c>
    </row>
    <row r="1681" spans="1:5">
      <c r="A1681" s="10" t="str">
        <f t="shared" si="39"/>
        <v>Bone and articular cartilage - C40–C41Female2</v>
      </c>
      <c r="B1681" s="10" t="s">
        <v>310</v>
      </c>
      <c r="C1681" t="s">
        <v>0</v>
      </c>
      <c r="D1681">
        <v>2</v>
      </c>
      <c r="E1681">
        <v>2</v>
      </c>
    </row>
    <row r="1682" spans="1:5">
      <c r="A1682" s="10" t="str">
        <f t="shared" si="39"/>
        <v>Bone and articular cartilage - C40–C41Female3</v>
      </c>
      <c r="B1682" s="10" t="s">
        <v>310</v>
      </c>
      <c r="C1682" t="s">
        <v>0</v>
      </c>
      <c r="D1682">
        <v>3</v>
      </c>
      <c r="E1682">
        <v>8</v>
      </c>
    </row>
    <row r="1683" spans="1:5">
      <c r="A1683" s="10" t="str">
        <f t="shared" si="39"/>
        <v>Bone and articular cartilage - C40–C41Female4</v>
      </c>
      <c r="B1683" s="10" t="s">
        <v>310</v>
      </c>
      <c r="C1683" t="s">
        <v>0</v>
      </c>
      <c r="D1683">
        <v>4</v>
      </c>
      <c r="E1683">
        <v>3</v>
      </c>
    </row>
    <row r="1684" spans="1:5">
      <c r="A1684" s="10" t="str">
        <f t="shared" si="39"/>
        <v>Bone and articular cartilage - C40–C41Female5</v>
      </c>
      <c r="B1684" s="10" t="s">
        <v>310</v>
      </c>
      <c r="C1684" t="s">
        <v>0</v>
      </c>
      <c r="D1684">
        <v>5</v>
      </c>
      <c r="E1684">
        <v>4</v>
      </c>
    </row>
    <row r="1685" spans="1:5">
      <c r="A1685" s="10" t="str">
        <f t="shared" si="39"/>
        <v>Bone and articular cartilage - C40–C41Female99</v>
      </c>
      <c r="B1685" s="10" t="s">
        <v>310</v>
      </c>
      <c r="C1685" t="s">
        <v>0</v>
      </c>
      <c r="D1685">
        <v>99</v>
      </c>
      <c r="E1685">
        <v>0</v>
      </c>
    </row>
    <row r="1686" spans="1:5">
      <c r="A1686" s="10" t="str">
        <f t="shared" si="39"/>
        <v>Bone and articular cartilage - C40–C41Male1</v>
      </c>
      <c r="B1686" s="10" t="s">
        <v>310</v>
      </c>
      <c r="C1686" t="s">
        <v>1</v>
      </c>
      <c r="D1686">
        <v>1</v>
      </c>
      <c r="E1686">
        <v>2</v>
      </c>
    </row>
    <row r="1687" spans="1:5">
      <c r="A1687" s="10" t="str">
        <f t="shared" si="39"/>
        <v>Bone and articular cartilage - C40–C41Male2</v>
      </c>
      <c r="B1687" s="10" t="s">
        <v>310</v>
      </c>
      <c r="C1687" t="s">
        <v>1</v>
      </c>
      <c r="D1687">
        <v>2</v>
      </c>
      <c r="E1687">
        <v>8</v>
      </c>
    </row>
    <row r="1688" spans="1:5">
      <c r="A1688" s="10" t="str">
        <f t="shared" si="39"/>
        <v>Bone and articular cartilage - C40–C41Male3</v>
      </c>
      <c r="B1688" s="10" t="s">
        <v>310</v>
      </c>
      <c r="C1688" t="s">
        <v>1</v>
      </c>
      <c r="D1688">
        <v>3</v>
      </c>
      <c r="E1688">
        <v>10</v>
      </c>
    </row>
    <row r="1689" spans="1:5">
      <c r="A1689" s="10" t="str">
        <f t="shared" si="39"/>
        <v>Bone and articular cartilage - C40–C41Male4</v>
      </c>
      <c r="B1689" s="10" t="s">
        <v>310</v>
      </c>
      <c r="C1689" t="s">
        <v>1</v>
      </c>
      <c r="D1689">
        <v>4</v>
      </c>
      <c r="E1689">
        <v>5</v>
      </c>
    </row>
    <row r="1690" spans="1:5">
      <c r="A1690" s="10" t="str">
        <f t="shared" si="39"/>
        <v>Bone and articular cartilage - C40–C41Male5</v>
      </c>
      <c r="B1690" s="10" t="s">
        <v>310</v>
      </c>
      <c r="C1690" t="s">
        <v>1</v>
      </c>
      <c r="D1690">
        <v>5</v>
      </c>
      <c r="E1690">
        <v>5</v>
      </c>
    </row>
    <row r="1691" spans="1:5">
      <c r="A1691" s="10" t="str">
        <f t="shared" si="39"/>
        <v>Bone and articular cartilage - C40–C41Male99</v>
      </c>
      <c r="B1691" s="10" t="s">
        <v>310</v>
      </c>
      <c r="C1691" t="s">
        <v>1</v>
      </c>
      <c r="D1691">
        <v>99</v>
      </c>
      <c r="E1691">
        <v>0</v>
      </c>
    </row>
    <row r="1692" spans="1:5">
      <c r="A1692" s="10" t="str">
        <f t="shared" si="39"/>
        <v>Melanoma - C43Female1</v>
      </c>
      <c r="B1692" s="10" t="s">
        <v>311</v>
      </c>
      <c r="C1692" t="s">
        <v>0</v>
      </c>
      <c r="D1692">
        <v>1</v>
      </c>
      <c r="E1692">
        <v>272</v>
      </c>
    </row>
    <row r="1693" spans="1:5">
      <c r="A1693" s="10" t="str">
        <f t="shared" si="39"/>
        <v>Melanoma - C43Female2</v>
      </c>
      <c r="B1693" s="10" t="s">
        <v>311</v>
      </c>
      <c r="C1693" t="s">
        <v>0</v>
      </c>
      <c r="D1693">
        <v>2</v>
      </c>
      <c r="E1693">
        <v>237</v>
      </c>
    </row>
    <row r="1694" spans="1:5">
      <c r="A1694" s="10" t="str">
        <f t="shared" si="39"/>
        <v>Melanoma - C43Female3</v>
      </c>
      <c r="B1694" s="10" t="s">
        <v>311</v>
      </c>
      <c r="C1694" t="s">
        <v>0</v>
      </c>
      <c r="D1694">
        <v>3</v>
      </c>
      <c r="E1694">
        <v>244</v>
      </c>
    </row>
    <row r="1695" spans="1:5">
      <c r="A1695" s="10" t="str">
        <f t="shared" si="39"/>
        <v>Melanoma - C43Female4</v>
      </c>
      <c r="B1695" s="10" t="s">
        <v>311</v>
      </c>
      <c r="C1695" t="s">
        <v>0</v>
      </c>
      <c r="D1695">
        <v>4</v>
      </c>
      <c r="E1695">
        <v>251</v>
      </c>
    </row>
    <row r="1696" spans="1:5">
      <c r="A1696" s="10" t="str">
        <f t="shared" si="39"/>
        <v>Melanoma - C43Female5</v>
      </c>
      <c r="B1696" s="10" t="s">
        <v>311</v>
      </c>
      <c r="C1696" t="s">
        <v>0</v>
      </c>
      <c r="D1696">
        <v>5</v>
      </c>
      <c r="E1696">
        <v>132</v>
      </c>
    </row>
    <row r="1697" spans="1:5">
      <c r="A1697" s="10" t="str">
        <f t="shared" si="39"/>
        <v>Melanoma - C43Female99</v>
      </c>
      <c r="B1697" s="10" t="s">
        <v>311</v>
      </c>
      <c r="C1697" t="s">
        <v>0</v>
      </c>
      <c r="D1697">
        <v>99</v>
      </c>
      <c r="E1697">
        <v>4</v>
      </c>
    </row>
    <row r="1698" spans="1:5">
      <c r="A1698" s="10" t="str">
        <f t="shared" si="39"/>
        <v>Melanoma - C43Male1</v>
      </c>
      <c r="B1698" s="10" t="s">
        <v>311</v>
      </c>
      <c r="C1698" t="s">
        <v>1</v>
      </c>
      <c r="D1698">
        <v>1</v>
      </c>
      <c r="E1698">
        <v>294</v>
      </c>
    </row>
    <row r="1699" spans="1:5">
      <c r="A1699" s="10" t="str">
        <f t="shared" si="39"/>
        <v>Melanoma - C43Male2</v>
      </c>
      <c r="B1699" s="10" t="s">
        <v>311</v>
      </c>
      <c r="C1699" t="s">
        <v>1</v>
      </c>
      <c r="D1699">
        <v>2</v>
      </c>
      <c r="E1699">
        <v>249</v>
      </c>
    </row>
    <row r="1700" spans="1:5">
      <c r="A1700" s="10" t="str">
        <f t="shared" si="39"/>
        <v>Melanoma - C43Male3</v>
      </c>
      <c r="B1700" s="10" t="s">
        <v>311</v>
      </c>
      <c r="C1700" t="s">
        <v>1</v>
      </c>
      <c r="D1700">
        <v>3</v>
      </c>
      <c r="E1700">
        <v>270</v>
      </c>
    </row>
    <row r="1701" spans="1:5">
      <c r="A1701" s="10" t="str">
        <f t="shared" si="39"/>
        <v>Melanoma - C43Male4</v>
      </c>
      <c r="B1701" s="10" t="s">
        <v>311</v>
      </c>
      <c r="C1701" t="s">
        <v>1</v>
      </c>
      <c r="D1701">
        <v>4</v>
      </c>
      <c r="E1701">
        <v>254</v>
      </c>
    </row>
    <row r="1702" spans="1:5">
      <c r="A1702" s="10" t="str">
        <f t="shared" si="39"/>
        <v>Melanoma - C43Male5</v>
      </c>
      <c r="B1702" s="10" t="s">
        <v>311</v>
      </c>
      <c r="C1702" t="s">
        <v>1</v>
      </c>
      <c r="D1702">
        <v>5</v>
      </c>
      <c r="E1702">
        <v>157</v>
      </c>
    </row>
    <row r="1703" spans="1:5">
      <c r="A1703" s="10" t="str">
        <f t="shared" si="39"/>
        <v>Melanoma - C43Male99</v>
      </c>
      <c r="B1703" s="10" t="s">
        <v>311</v>
      </c>
      <c r="C1703" t="s">
        <v>1</v>
      </c>
      <c r="D1703">
        <v>99</v>
      </c>
      <c r="E1703">
        <v>2</v>
      </c>
    </row>
    <row r="1704" spans="1:5">
      <c r="A1704" s="10" t="str">
        <f t="shared" si="39"/>
        <v>Non-melanoma - C44Female1</v>
      </c>
      <c r="B1704" s="10" t="s">
        <v>355</v>
      </c>
      <c r="C1704" t="s">
        <v>0</v>
      </c>
      <c r="D1704">
        <v>1</v>
      </c>
      <c r="E1704">
        <v>11</v>
      </c>
    </row>
    <row r="1705" spans="1:5">
      <c r="A1705" s="10" t="str">
        <f t="shared" si="39"/>
        <v>Non-melanoma - C44Female2</v>
      </c>
      <c r="B1705" s="10" t="s">
        <v>355</v>
      </c>
      <c r="C1705" t="s">
        <v>0</v>
      </c>
      <c r="D1705">
        <v>2</v>
      </c>
      <c r="E1705">
        <v>8</v>
      </c>
    </row>
    <row r="1706" spans="1:5">
      <c r="A1706" s="10" t="str">
        <f t="shared" si="39"/>
        <v>Non-melanoma - C44Female3</v>
      </c>
      <c r="B1706" s="10" t="s">
        <v>355</v>
      </c>
      <c r="C1706" t="s">
        <v>0</v>
      </c>
      <c r="D1706">
        <v>3</v>
      </c>
      <c r="E1706">
        <v>15</v>
      </c>
    </row>
    <row r="1707" spans="1:5">
      <c r="A1707" s="10" t="str">
        <f t="shared" si="39"/>
        <v>Non-melanoma - C44Female4</v>
      </c>
      <c r="B1707" s="10" t="s">
        <v>355</v>
      </c>
      <c r="C1707" t="s">
        <v>0</v>
      </c>
      <c r="D1707">
        <v>4</v>
      </c>
      <c r="E1707">
        <v>11</v>
      </c>
    </row>
    <row r="1708" spans="1:5">
      <c r="A1708" s="10" t="str">
        <f t="shared" si="39"/>
        <v>Non-melanoma - C44Female5</v>
      </c>
      <c r="B1708" s="10" t="s">
        <v>355</v>
      </c>
      <c r="C1708" t="s">
        <v>0</v>
      </c>
      <c r="D1708">
        <v>5</v>
      </c>
      <c r="E1708">
        <v>13</v>
      </c>
    </row>
    <row r="1709" spans="1:5">
      <c r="A1709" s="10" t="str">
        <f t="shared" si="39"/>
        <v>Non-melanoma - C44Female99</v>
      </c>
      <c r="B1709" s="10" t="s">
        <v>355</v>
      </c>
      <c r="C1709" t="s">
        <v>0</v>
      </c>
      <c r="D1709">
        <v>99</v>
      </c>
      <c r="E1709">
        <v>0</v>
      </c>
    </row>
    <row r="1710" spans="1:5">
      <c r="A1710" s="10" t="str">
        <f t="shared" si="39"/>
        <v>Non-melanoma - C44Male1</v>
      </c>
      <c r="B1710" s="10" t="s">
        <v>355</v>
      </c>
      <c r="C1710" t="s">
        <v>1</v>
      </c>
      <c r="D1710">
        <v>1</v>
      </c>
      <c r="E1710">
        <v>11</v>
      </c>
    </row>
    <row r="1711" spans="1:5">
      <c r="A1711" s="10" t="str">
        <f t="shared" si="39"/>
        <v>Non-melanoma - C44Male2</v>
      </c>
      <c r="B1711" s="10" t="s">
        <v>355</v>
      </c>
      <c r="C1711" t="s">
        <v>1</v>
      </c>
      <c r="D1711">
        <v>2</v>
      </c>
      <c r="E1711">
        <v>21</v>
      </c>
    </row>
    <row r="1712" spans="1:5">
      <c r="A1712" s="10" t="str">
        <f t="shared" si="39"/>
        <v>Non-melanoma - C44Male3</v>
      </c>
      <c r="B1712" s="10" t="s">
        <v>355</v>
      </c>
      <c r="C1712" t="s">
        <v>1</v>
      </c>
      <c r="D1712">
        <v>3</v>
      </c>
      <c r="E1712">
        <v>22</v>
      </c>
    </row>
    <row r="1713" spans="1:5">
      <c r="A1713" s="10" t="str">
        <f t="shared" si="39"/>
        <v>Non-melanoma - C44Male4</v>
      </c>
      <c r="B1713" s="10" t="s">
        <v>355</v>
      </c>
      <c r="C1713" t="s">
        <v>1</v>
      </c>
      <c r="D1713">
        <v>4</v>
      </c>
      <c r="E1713">
        <v>33</v>
      </c>
    </row>
    <row r="1714" spans="1:5">
      <c r="A1714" s="10" t="str">
        <f t="shared" si="39"/>
        <v>Non-melanoma - C44Male5</v>
      </c>
      <c r="B1714" s="10" t="s">
        <v>355</v>
      </c>
      <c r="C1714" t="s">
        <v>1</v>
      </c>
      <c r="D1714">
        <v>5</v>
      </c>
      <c r="E1714">
        <v>19</v>
      </c>
    </row>
    <row r="1715" spans="1:5">
      <c r="A1715" s="10" t="str">
        <f t="shared" si="39"/>
        <v>Non-melanoma - C44Male99</v>
      </c>
      <c r="B1715" s="10" t="s">
        <v>355</v>
      </c>
      <c r="C1715" t="s">
        <v>1</v>
      </c>
      <c r="D1715">
        <v>99</v>
      </c>
      <c r="E1715">
        <v>0</v>
      </c>
    </row>
    <row r="1716" spans="1:5">
      <c r="A1716" s="10" t="str">
        <f t="shared" si="39"/>
        <v>Mesothelioma - C45Female1</v>
      </c>
      <c r="B1716" s="10" t="s">
        <v>312</v>
      </c>
      <c r="C1716" t="s">
        <v>0</v>
      </c>
      <c r="D1716">
        <v>1</v>
      </c>
      <c r="E1716">
        <v>7</v>
      </c>
    </row>
    <row r="1717" spans="1:5">
      <c r="A1717" s="10" t="str">
        <f t="shared" si="39"/>
        <v>Mesothelioma - C45Female2</v>
      </c>
      <c r="B1717" s="10" t="s">
        <v>312</v>
      </c>
      <c r="C1717" t="s">
        <v>0</v>
      </c>
      <c r="D1717">
        <v>2</v>
      </c>
      <c r="E1717">
        <v>5</v>
      </c>
    </row>
    <row r="1718" spans="1:5">
      <c r="A1718" s="10" t="str">
        <f t="shared" si="39"/>
        <v>Mesothelioma - C45Female3</v>
      </c>
      <c r="B1718" s="10" t="s">
        <v>312</v>
      </c>
      <c r="C1718" t="s">
        <v>0</v>
      </c>
      <c r="D1718">
        <v>3</v>
      </c>
      <c r="E1718">
        <v>5</v>
      </c>
    </row>
    <row r="1719" spans="1:5">
      <c r="A1719" s="10" t="str">
        <f t="shared" si="39"/>
        <v>Mesothelioma - C45Female4</v>
      </c>
      <c r="B1719" s="10" t="s">
        <v>312</v>
      </c>
      <c r="C1719" t="s">
        <v>0</v>
      </c>
      <c r="D1719">
        <v>4</v>
      </c>
      <c r="E1719">
        <v>5</v>
      </c>
    </row>
    <row r="1720" spans="1:5">
      <c r="A1720" s="10" t="str">
        <f t="shared" si="39"/>
        <v>Mesothelioma - C45Female5</v>
      </c>
      <c r="B1720" s="10" t="s">
        <v>312</v>
      </c>
      <c r="C1720" t="s">
        <v>0</v>
      </c>
      <c r="D1720">
        <v>5</v>
      </c>
      <c r="E1720">
        <v>4</v>
      </c>
    </row>
    <row r="1721" spans="1:5">
      <c r="A1721" s="10" t="str">
        <f t="shared" si="39"/>
        <v>Mesothelioma - C45Female99</v>
      </c>
      <c r="B1721" s="10" t="s">
        <v>312</v>
      </c>
      <c r="C1721" t="s">
        <v>0</v>
      </c>
      <c r="D1721">
        <v>99</v>
      </c>
      <c r="E1721">
        <v>0</v>
      </c>
    </row>
    <row r="1722" spans="1:5">
      <c r="A1722" s="10" t="str">
        <f t="shared" si="39"/>
        <v>Mesothelioma - C45Male1</v>
      </c>
      <c r="B1722" s="10" t="s">
        <v>312</v>
      </c>
      <c r="C1722" t="s">
        <v>1</v>
      </c>
      <c r="D1722">
        <v>1</v>
      </c>
      <c r="E1722">
        <v>17</v>
      </c>
    </row>
    <row r="1723" spans="1:5">
      <c r="A1723" s="10" t="str">
        <f t="shared" si="39"/>
        <v>Mesothelioma - C45Male2</v>
      </c>
      <c r="B1723" s="10" t="s">
        <v>312</v>
      </c>
      <c r="C1723" t="s">
        <v>1</v>
      </c>
      <c r="D1723">
        <v>2</v>
      </c>
      <c r="E1723">
        <v>10</v>
      </c>
    </row>
    <row r="1724" spans="1:5">
      <c r="A1724" s="10" t="str">
        <f t="shared" si="39"/>
        <v>Mesothelioma - C45Male3</v>
      </c>
      <c r="B1724" s="10" t="s">
        <v>312</v>
      </c>
      <c r="C1724" t="s">
        <v>1</v>
      </c>
      <c r="D1724">
        <v>3</v>
      </c>
      <c r="E1724">
        <v>25</v>
      </c>
    </row>
    <row r="1725" spans="1:5">
      <c r="A1725" s="10" t="str">
        <f t="shared" si="39"/>
        <v>Mesothelioma - C45Male4</v>
      </c>
      <c r="B1725" s="10" t="s">
        <v>312</v>
      </c>
      <c r="C1725" t="s">
        <v>1</v>
      </c>
      <c r="D1725">
        <v>4</v>
      </c>
      <c r="E1725">
        <v>18</v>
      </c>
    </row>
    <row r="1726" spans="1:5">
      <c r="A1726" s="10" t="str">
        <f t="shared" si="39"/>
        <v>Mesothelioma - C45Male5</v>
      </c>
      <c r="B1726" s="10" t="s">
        <v>312</v>
      </c>
      <c r="C1726" t="s">
        <v>1</v>
      </c>
      <c r="D1726">
        <v>5</v>
      </c>
      <c r="E1726">
        <v>12</v>
      </c>
    </row>
    <row r="1727" spans="1:5">
      <c r="A1727" s="10" t="str">
        <f t="shared" si="39"/>
        <v>Mesothelioma - C45Male99</v>
      </c>
      <c r="B1727" s="10" t="s">
        <v>312</v>
      </c>
      <c r="C1727" t="s">
        <v>1</v>
      </c>
      <c r="D1727">
        <v>99</v>
      </c>
      <c r="E1727">
        <v>0</v>
      </c>
    </row>
    <row r="1728" spans="1:5">
      <c r="A1728" s="10" t="str">
        <f t="shared" si="39"/>
        <v>Kaposi sarcoma - C46Female1</v>
      </c>
      <c r="B1728" s="10" t="s">
        <v>313</v>
      </c>
      <c r="C1728" t="s">
        <v>0</v>
      </c>
      <c r="D1728">
        <v>1</v>
      </c>
      <c r="E1728">
        <v>0</v>
      </c>
    </row>
    <row r="1729" spans="1:5">
      <c r="A1729" s="10" t="str">
        <f t="shared" si="39"/>
        <v>Kaposi sarcoma - C46Female2</v>
      </c>
      <c r="B1729" s="10" t="s">
        <v>313</v>
      </c>
      <c r="C1729" t="s">
        <v>0</v>
      </c>
      <c r="D1729">
        <v>2</v>
      </c>
      <c r="E1729">
        <v>0</v>
      </c>
    </row>
    <row r="1730" spans="1:5">
      <c r="A1730" s="10" t="str">
        <f t="shared" si="39"/>
        <v>Kaposi sarcoma - C46Female3</v>
      </c>
      <c r="B1730" s="10" t="s">
        <v>313</v>
      </c>
      <c r="C1730" t="s">
        <v>0</v>
      </c>
      <c r="D1730">
        <v>3</v>
      </c>
      <c r="E1730">
        <v>0</v>
      </c>
    </row>
    <row r="1731" spans="1:5">
      <c r="A1731" s="10" t="str">
        <f t="shared" si="39"/>
        <v>Kaposi sarcoma - C46Female4</v>
      </c>
      <c r="B1731" s="10" t="s">
        <v>313</v>
      </c>
      <c r="C1731" t="s">
        <v>0</v>
      </c>
      <c r="D1731">
        <v>4</v>
      </c>
      <c r="E1731">
        <v>0</v>
      </c>
    </row>
    <row r="1732" spans="1:5">
      <c r="A1732" s="10" t="str">
        <f t="shared" si="39"/>
        <v>Kaposi sarcoma - C46Female5</v>
      </c>
      <c r="B1732" s="10" t="s">
        <v>313</v>
      </c>
      <c r="C1732" t="s">
        <v>0</v>
      </c>
      <c r="D1732">
        <v>5</v>
      </c>
      <c r="E1732">
        <v>0</v>
      </c>
    </row>
    <row r="1733" spans="1:5">
      <c r="A1733" s="10" t="str">
        <f t="shared" si="39"/>
        <v>Kaposi sarcoma - C46Female99</v>
      </c>
      <c r="B1733" s="10" t="s">
        <v>313</v>
      </c>
      <c r="C1733" t="s">
        <v>0</v>
      </c>
      <c r="D1733">
        <v>99</v>
      </c>
      <c r="E1733">
        <v>0</v>
      </c>
    </row>
    <row r="1734" spans="1:5">
      <c r="A1734" s="10" t="str">
        <f t="shared" si="39"/>
        <v>Kaposi sarcoma - C46Male1</v>
      </c>
      <c r="B1734" s="10" t="s">
        <v>313</v>
      </c>
      <c r="C1734" t="s">
        <v>1</v>
      </c>
      <c r="D1734">
        <v>1</v>
      </c>
      <c r="E1734">
        <v>0</v>
      </c>
    </row>
    <row r="1735" spans="1:5">
      <c r="A1735" s="10" t="str">
        <f t="shared" si="39"/>
        <v>Kaposi sarcoma - C46Male2</v>
      </c>
      <c r="B1735" s="10" t="s">
        <v>313</v>
      </c>
      <c r="C1735" t="s">
        <v>1</v>
      </c>
      <c r="D1735">
        <v>2</v>
      </c>
      <c r="E1735">
        <v>1</v>
      </c>
    </row>
    <row r="1736" spans="1:5">
      <c r="A1736" s="10" t="str">
        <f t="shared" si="39"/>
        <v>Kaposi sarcoma - C46Male3</v>
      </c>
      <c r="B1736" s="10" t="s">
        <v>313</v>
      </c>
      <c r="C1736" t="s">
        <v>1</v>
      </c>
      <c r="D1736">
        <v>3</v>
      </c>
      <c r="E1736">
        <v>1</v>
      </c>
    </row>
    <row r="1737" spans="1:5">
      <c r="A1737" s="10" t="str">
        <f t="shared" si="39"/>
        <v>Kaposi sarcoma - C46Male4</v>
      </c>
      <c r="B1737" s="10" t="s">
        <v>313</v>
      </c>
      <c r="C1737" t="s">
        <v>1</v>
      </c>
      <c r="D1737">
        <v>4</v>
      </c>
      <c r="E1737">
        <v>0</v>
      </c>
    </row>
    <row r="1738" spans="1:5">
      <c r="A1738" s="10" t="str">
        <f t="shared" si="39"/>
        <v>Kaposi sarcoma - C46Male5</v>
      </c>
      <c r="B1738" s="10" t="s">
        <v>313</v>
      </c>
      <c r="C1738" t="s">
        <v>1</v>
      </c>
      <c r="D1738">
        <v>5</v>
      </c>
      <c r="E1738">
        <v>4</v>
      </c>
    </row>
    <row r="1739" spans="1:5">
      <c r="A1739" s="10" t="str">
        <f t="shared" si="39"/>
        <v>Kaposi sarcoma - C46Male99</v>
      </c>
      <c r="B1739" s="10" t="s">
        <v>313</v>
      </c>
      <c r="C1739" t="s">
        <v>1</v>
      </c>
      <c r="D1739">
        <v>99</v>
      </c>
      <c r="E1739">
        <v>0</v>
      </c>
    </row>
    <row r="1740" spans="1:5">
      <c r="A1740" s="10" t="str">
        <f t="shared" si="39"/>
        <v>Peripheral nerves and autonomic nervous system - C47Female1</v>
      </c>
      <c r="B1740" s="10" t="s">
        <v>314</v>
      </c>
      <c r="C1740" t="s">
        <v>0</v>
      </c>
      <c r="D1740">
        <v>1</v>
      </c>
      <c r="E1740">
        <v>1</v>
      </c>
    </row>
    <row r="1741" spans="1:5">
      <c r="A1741" s="10" t="str">
        <f t="shared" ref="A1741:A1804" si="40">B1741&amp;C1741&amp;D1741</f>
        <v>Peripheral nerves and autonomic nervous system - C47Female2</v>
      </c>
      <c r="B1741" s="10" t="s">
        <v>314</v>
      </c>
      <c r="C1741" t="s">
        <v>0</v>
      </c>
      <c r="D1741">
        <v>2</v>
      </c>
      <c r="E1741">
        <v>1</v>
      </c>
    </row>
    <row r="1742" spans="1:5">
      <c r="A1742" s="10" t="str">
        <f t="shared" si="40"/>
        <v>Peripheral nerves and autonomic nervous system - C47Female3</v>
      </c>
      <c r="B1742" s="10" t="s">
        <v>314</v>
      </c>
      <c r="C1742" t="s">
        <v>0</v>
      </c>
      <c r="D1742">
        <v>3</v>
      </c>
      <c r="E1742">
        <v>1</v>
      </c>
    </row>
    <row r="1743" spans="1:5">
      <c r="A1743" s="10" t="str">
        <f t="shared" si="40"/>
        <v>Peripheral nerves and autonomic nervous system - C47Female4</v>
      </c>
      <c r="B1743" s="10" t="s">
        <v>314</v>
      </c>
      <c r="C1743" t="s">
        <v>0</v>
      </c>
      <c r="D1743">
        <v>4</v>
      </c>
      <c r="E1743">
        <v>1</v>
      </c>
    </row>
    <row r="1744" spans="1:5">
      <c r="A1744" s="10" t="str">
        <f t="shared" si="40"/>
        <v>Peripheral nerves and autonomic nervous system - C47Female5</v>
      </c>
      <c r="B1744" s="10" t="s">
        <v>314</v>
      </c>
      <c r="C1744" t="s">
        <v>0</v>
      </c>
      <c r="D1744">
        <v>5</v>
      </c>
      <c r="E1744">
        <v>1</v>
      </c>
    </row>
    <row r="1745" spans="1:5">
      <c r="A1745" s="10" t="str">
        <f t="shared" si="40"/>
        <v>Peripheral nerves and autonomic nervous system - C47Female99</v>
      </c>
      <c r="B1745" s="10" t="s">
        <v>314</v>
      </c>
      <c r="C1745" t="s">
        <v>0</v>
      </c>
      <c r="D1745">
        <v>99</v>
      </c>
      <c r="E1745">
        <v>0</v>
      </c>
    </row>
    <row r="1746" spans="1:5">
      <c r="A1746" s="10" t="str">
        <f t="shared" si="40"/>
        <v>Peripheral nerves and autonomic nervous system - C47Male1</v>
      </c>
      <c r="B1746" s="10" t="s">
        <v>314</v>
      </c>
      <c r="C1746" t="s">
        <v>1</v>
      </c>
      <c r="D1746">
        <v>1</v>
      </c>
      <c r="E1746">
        <v>2</v>
      </c>
    </row>
    <row r="1747" spans="1:5">
      <c r="A1747" s="10" t="str">
        <f t="shared" si="40"/>
        <v>Peripheral nerves and autonomic nervous system - C47Male2</v>
      </c>
      <c r="B1747" s="10" t="s">
        <v>314</v>
      </c>
      <c r="C1747" t="s">
        <v>1</v>
      </c>
      <c r="D1747">
        <v>2</v>
      </c>
      <c r="E1747">
        <v>0</v>
      </c>
    </row>
    <row r="1748" spans="1:5">
      <c r="A1748" s="10" t="str">
        <f t="shared" si="40"/>
        <v>Peripheral nerves and autonomic nervous system - C47Male3</v>
      </c>
      <c r="B1748" s="10" t="s">
        <v>314</v>
      </c>
      <c r="C1748" t="s">
        <v>1</v>
      </c>
      <c r="D1748">
        <v>3</v>
      </c>
      <c r="E1748">
        <v>0</v>
      </c>
    </row>
    <row r="1749" spans="1:5">
      <c r="A1749" s="10" t="str">
        <f t="shared" si="40"/>
        <v>Peripheral nerves and autonomic nervous system - C47Male4</v>
      </c>
      <c r="B1749" s="10" t="s">
        <v>314</v>
      </c>
      <c r="C1749" t="s">
        <v>1</v>
      </c>
      <c r="D1749">
        <v>4</v>
      </c>
      <c r="E1749">
        <v>0</v>
      </c>
    </row>
    <row r="1750" spans="1:5">
      <c r="A1750" s="10" t="str">
        <f t="shared" si="40"/>
        <v>Peripheral nerves and autonomic nervous system - C47Male5</v>
      </c>
      <c r="B1750" s="10" t="s">
        <v>314</v>
      </c>
      <c r="C1750" t="s">
        <v>1</v>
      </c>
      <c r="D1750">
        <v>5</v>
      </c>
      <c r="E1750">
        <v>2</v>
      </c>
    </row>
    <row r="1751" spans="1:5">
      <c r="A1751" s="10" t="str">
        <f t="shared" si="40"/>
        <v>Peripheral nerves and autonomic nervous system - C47Male99</v>
      </c>
      <c r="B1751" s="10" t="s">
        <v>314</v>
      </c>
      <c r="C1751" t="s">
        <v>1</v>
      </c>
      <c r="D1751">
        <v>99</v>
      </c>
      <c r="E1751">
        <v>0</v>
      </c>
    </row>
    <row r="1752" spans="1:5">
      <c r="A1752" s="10" t="str">
        <f t="shared" si="40"/>
        <v>Peritoneum - C48Female1</v>
      </c>
      <c r="B1752" s="10" t="s">
        <v>315</v>
      </c>
      <c r="C1752" t="s">
        <v>0</v>
      </c>
      <c r="D1752">
        <v>1</v>
      </c>
      <c r="E1752">
        <v>5</v>
      </c>
    </row>
    <row r="1753" spans="1:5">
      <c r="A1753" s="10" t="str">
        <f t="shared" si="40"/>
        <v>Peritoneum - C48Female2</v>
      </c>
      <c r="B1753" s="10" t="s">
        <v>315</v>
      </c>
      <c r="C1753" t="s">
        <v>0</v>
      </c>
      <c r="D1753">
        <v>2</v>
      </c>
      <c r="E1753">
        <v>6</v>
      </c>
    </row>
    <row r="1754" spans="1:5">
      <c r="A1754" s="10" t="str">
        <f t="shared" si="40"/>
        <v>Peritoneum - C48Female3</v>
      </c>
      <c r="B1754" s="10" t="s">
        <v>315</v>
      </c>
      <c r="C1754" t="s">
        <v>0</v>
      </c>
      <c r="D1754">
        <v>3</v>
      </c>
      <c r="E1754">
        <v>4</v>
      </c>
    </row>
    <row r="1755" spans="1:5">
      <c r="A1755" s="10" t="str">
        <f t="shared" si="40"/>
        <v>Peritoneum - C48Female4</v>
      </c>
      <c r="B1755" s="10" t="s">
        <v>315</v>
      </c>
      <c r="C1755" t="s">
        <v>0</v>
      </c>
      <c r="D1755">
        <v>4</v>
      </c>
      <c r="E1755">
        <v>3</v>
      </c>
    </row>
    <row r="1756" spans="1:5">
      <c r="A1756" s="10" t="str">
        <f t="shared" si="40"/>
        <v>Peritoneum - C48Female5</v>
      </c>
      <c r="B1756" s="10" t="s">
        <v>315</v>
      </c>
      <c r="C1756" t="s">
        <v>0</v>
      </c>
      <c r="D1756">
        <v>5</v>
      </c>
      <c r="E1756">
        <v>1</v>
      </c>
    </row>
    <row r="1757" spans="1:5">
      <c r="A1757" s="10" t="str">
        <f t="shared" si="40"/>
        <v>Peritoneum - C48Female99</v>
      </c>
      <c r="B1757" s="10" t="s">
        <v>315</v>
      </c>
      <c r="C1757" t="s">
        <v>0</v>
      </c>
      <c r="D1757">
        <v>99</v>
      </c>
      <c r="E1757">
        <v>0</v>
      </c>
    </row>
    <row r="1758" spans="1:5">
      <c r="A1758" s="10" t="str">
        <f t="shared" si="40"/>
        <v>Peritoneum - C48Male1</v>
      </c>
      <c r="B1758" s="10" t="s">
        <v>315</v>
      </c>
      <c r="C1758" t="s">
        <v>1</v>
      </c>
      <c r="D1758">
        <v>1</v>
      </c>
      <c r="E1758">
        <v>2</v>
      </c>
    </row>
    <row r="1759" spans="1:5">
      <c r="A1759" s="10" t="str">
        <f t="shared" si="40"/>
        <v>Peritoneum - C48Male2</v>
      </c>
      <c r="B1759" s="10" t="s">
        <v>315</v>
      </c>
      <c r="C1759" t="s">
        <v>1</v>
      </c>
      <c r="D1759">
        <v>2</v>
      </c>
      <c r="E1759">
        <v>3</v>
      </c>
    </row>
    <row r="1760" spans="1:5">
      <c r="A1760" s="10" t="str">
        <f t="shared" si="40"/>
        <v>Peritoneum - C48Male3</v>
      </c>
      <c r="B1760" s="10" t="s">
        <v>315</v>
      </c>
      <c r="C1760" t="s">
        <v>1</v>
      </c>
      <c r="D1760">
        <v>3</v>
      </c>
      <c r="E1760">
        <v>2</v>
      </c>
    </row>
    <row r="1761" spans="1:5">
      <c r="A1761" s="10" t="str">
        <f t="shared" si="40"/>
        <v>Peritoneum - C48Male4</v>
      </c>
      <c r="B1761" s="10" t="s">
        <v>315</v>
      </c>
      <c r="C1761" t="s">
        <v>1</v>
      </c>
      <c r="D1761">
        <v>4</v>
      </c>
      <c r="E1761">
        <v>2</v>
      </c>
    </row>
    <row r="1762" spans="1:5">
      <c r="A1762" s="10" t="str">
        <f t="shared" si="40"/>
        <v>Peritoneum - C48Male5</v>
      </c>
      <c r="B1762" s="10" t="s">
        <v>315</v>
      </c>
      <c r="C1762" t="s">
        <v>1</v>
      </c>
      <c r="D1762">
        <v>5</v>
      </c>
      <c r="E1762">
        <v>2</v>
      </c>
    </row>
    <row r="1763" spans="1:5">
      <c r="A1763" s="10" t="str">
        <f t="shared" si="40"/>
        <v>Peritoneum - C48Male99</v>
      </c>
      <c r="B1763" s="10" t="s">
        <v>315</v>
      </c>
      <c r="C1763" t="s">
        <v>1</v>
      </c>
      <c r="D1763">
        <v>99</v>
      </c>
      <c r="E1763">
        <v>0</v>
      </c>
    </row>
    <row r="1764" spans="1:5">
      <c r="A1764" s="10" t="str">
        <f t="shared" si="40"/>
        <v>Connective tissue - C49Female1</v>
      </c>
      <c r="B1764" s="10" t="s">
        <v>316</v>
      </c>
      <c r="C1764" t="s">
        <v>0</v>
      </c>
      <c r="D1764">
        <v>1</v>
      </c>
      <c r="E1764">
        <v>10</v>
      </c>
    </row>
    <row r="1765" spans="1:5">
      <c r="A1765" s="10" t="str">
        <f t="shared" si="40"/>
        <v>Connective tissue - C49Female2</v>
      </c>
      <c r="B1765" s="10" t="s">
        <v>316</v>
      </c>
      <c r="C1765" t="s">
        <v>0</v>
      </c>
      <c r="D1765">
        <v>2</v>
      </c>
      <c r="E1765">
        <v>6</v>
      </c>
    </row>
    <row r="1766" spans="1:5">
      <c r="A1766" s="10" t="str">
        <f t="shared" si="40"/>
        <v>Connective tissue - C49Female3</v>
      </c>
      <c r="B1766" s="10" t="s">
        <v>316</v>
      </c>
      <c r="C1766" t="s">
        <v>0</v>
      </c>
      <c r="D1766">
        <v>3</v>
      </c>
      <c r="E1766">
        <v>11</v>
      </c>
    </row>
    <row r="1767" spans="1:5">
      <c r="A1767" s="10" t="str">
        <f t="shared" si="40"/>
        <v>Connective tissue - C49Female4</v>
      </c>
      <c r="B1767" s="10" t="s">
        <v>316</v>
      </c>
      <c r="C1767" t="s">
        <v>0</v>
      </c>
      <c r="D1767">
        <v>4</v>
      </c>
      <c r="E1767">
        <v>10</v>
      </c>
    </row>
    <row r="1768" spans="1:5">
      <c r="A1768" s="10" t="str">
        <f t="shared" si="40"/>
        <v>Connective tissue - C49Female5</v>
      </c>
      <c r="B1768" s="10" t="s">
        <v>316</v>
      </c>
      <c r="C1768" t="s">
        <v>0</v>
      </c>
      <c r="D1768">
        <v>5</v>
      </c>
      <c r="E1768">
        <v>8</v>
      </c>
    </row>
    <row r="1769" spans="1:5">
      <c r="A1769" s="10" t="str">
        <f t="shared" si="40"/>
        <v>Connective tissue - C49Female99</v>
      </c>
      <c r="B1769" s="10" t="s">
        <v>316</v>
      </c>
      <c r="C1769" t="s">
        <v>0</v>
      </c>
      <c r="D1769">
        <v>99</v>
      </c>
      <c r="E1769">
        <v>0</v>
      </c>
    </row>
    <row r="1770" spans="1:5">
      <c r="A1770" s="10" t="str">
        <f t="shared" si="40"/>
        <v>Connective tissue - C49Male1</v>
      </c>
      <c r="B1770" s="10" t="s">
        <v>316</v>
      </c>
      <c r="C1770" t="s">
        <v>1</v>
      </c>
      <c r="D1770">
        <v>1</v>
      </c>
      <c r="E1770">
        <v>14</v>
      </c>
    </row>
    <row r="1771" spans="1:5">
      <c r="A1771" s="10" t="str">
        <f t="shared" si="40"/>
        <v>Connective tissue - C49Male2</v>
      </c>
      <c r="B1771" s="10" t="s">
        <v>316</v>
      </c>
      <c r="C1771" t="s">
        <v>1</v>
      </c>
      <c r="D1771">
        <v>2</v>
      </c>
      <c r="E1771">
        <v>13</v>
      </c>
    </row>
    <row r="1772" spans="1:5">
      <c r="A1772" s="10" t="str">
        <f t="shared" si="40"/>
        <v>Connective tissue - C49Male3</v>
      </c>
      <c r="B1772" s="10" t="s">
        <v>316</v>
      </c>
      <c r="C1772" t="s">
        <v>1</v>
      </c>
      <c r="D1772">
        <v>3</v>
      </c>
      <c r="E1772">
        <v>10</v>
      </c>
    </row>
    <row r="1773" spans="1:5">
      <c r="A1773" s="10" t="str">
        <f t="shared" si="40"/>
        <v>Connective tissue - C49Male4</v>
      </c>
      <c r="B1773" s="10" t="s">
        <v>316</v>
      </c>
      <c r="C1773" t="s">
        <v>1</v>
      </c>
      <c r="D1773">
        <v>4</v>
      </c>
      <c r="E1773">
        <v>5</v>
      </c>
    </row>
    <row r="1774" spans="1:5">
      <c r="A1774" s="10" t="str">
        <f t="shared" si="40"/>
        <v>Connective tissue - C49Male5</v>
      </c>
      <c r="B1774" s="10" t="s">
        <v>316</v>
      </c>
      <c r="C1774" t="s">
        <v>1</v>
      </c>
      <c r="D1774">
        <v>5</v>
      </c>
      <c r="E1774">
        <v>18</v>
      </c>
    </row>
    <row r="1775" spans="1:5">
      <c r="A1775" s="10" t="str">
        <f t="shared" si="40"/>
        <v>Connective tissue - C49Male99</v>
      </c>
      <c r="B1775" s="10" t="s">
        <v>316</v>
      </c>
      <c r="C1775" t="s">
        <v>1</v>
      </c>
      <c r="D1775">
        <v>99</v>
      </c>
      <c r="E1775">
        <v>0</v>
      </c>
    </row>
    <row r="1776" spans="1:5">
      <c r="A1776" s="10" t="str">
        <f t="shared" si="40"/>
        <v>Breast - C50Female1</v>
      </c>
      <c r="B1776" s="10" t="s">
        <v>317</v>
      </c>
      <c r="C1776" t="s">
        <v>0</v>
      </c>
      <c r="D1776">
        <v>1</v>
      </c>
      <c r="E1776">
        <v>574</v>
      </c>
    </row>
    <row r="1777" spans="1:5">
      <c r="A1777" s="10" t="str">
        <f t="shared" si="40"/>
        <v>Breast - C50Female2</v>
      </c>
      <c r="B1777" s="10" t="s">
        <v>317</v>
      </c>
      <c r="C1777" t="s">
        <v>0</v>
      </c>
      <c r="D1777">
        <v>2</v>
      </c>
      <c r="E1777">
        <v>591</v>
      </c>
    </row>
    <row r="1778" spans="1:5">
      <c r="A1778" s="10" t="str">
        <f t="shared" si="40"/>
        <v>Breast - C50Female3</v>
      </c>
      <c r="B1778" s="10" t="s">
        <v>317</v>
      </c>
      <c r="C1778" t="s">
        <v>0</v>
      </c>
      <c r="D1778">
        <v>3</v>
      </c>
      <c r="E1778">
        <v>616</v>
      </c>
    </row>
    <row r="1779" spans="1:5">
      <c r="A1779" s="10" t="str">
        <f t="shared" si="40"/>
        <v>Breast - C50Female4</v>
      </c>
      <c r="B1779" s="10" t="s">
        <v>317</v>
      </c>
      <c r="C1779" t="s">
        <v>0</v>
      </c>
      <c r="D1779">
        <v>4</v>
      </c>
      <c r="E1779">
        <v>672</v>
      </c>
    </row>
    <row r="1780" spans="1:5">
      <c r="A1780" s="10" t="str">
        <f t="shared" si="40"/>
        <v>Breast - C50Female5</v>
      </c>
      <c r="B1780" s="10" t="s">
        <v>317</v>
      </c>
      <c r="C1780" t="s">
        <v>0</v>
      </c>
      <c r="D1780">
        <v>5</v>
      </c>
      <c r="E1780">
        <v>561</v>
      </c>
    </row>
    <row r="1781" spans="1:5">
      <c r="A1781" s="10" t="str">
        <f t="shared" si="40"/>
        <v>Breast - C50Female99</v>
      </c>
      <c r="B1781" s="10" t="s">
        <v>317</v>
      </c>
      <c r="C1781" t="s">
        <v>0</v>
      </c>
      <c r="D1781">
        <v>99</v>
      </c>
      <c r="E1781">
        <v>6</v>
      </c>
    </row>
    <row r="1782" spans="1:5">
      <c r="A1782" s="10" t="str">
        <f t="shared" si="40"/>
        <v>Breast - C50Male1</v>
      </c>
      <c r="B1782" s="10" t="s">
        <v>317</v>
      </c>
      <c r="C1782" t="s">
        <v>1</v>
      </c>
      <c r="D1782">
        <v>1</v>
      </c>
      <c r="E1782">
        <v>6</v>
      </c>
    </row>
    <row r="1783" spans="1:5">
      <c r="A1783" s="10" t="str">
        <f t="shared" si="40"/>
        <v>Breast - C50Male2</v>
      </c>
      <c r="B1783" s="10" t="s">
        <v>317</v>
      </c>
      <c r="C1783" t="s">
        <v>1</v>
      </c>
      <c r="D1783">
        <v>2</v>
      </c>
      <c r="E1783">
        <v>5</v>
      </c>
    </row>
    <row r="1784" spans="1:5">
      <c r="A1784" s="10" t="str">
        <f t="shared" si="40"/>
        <v>Breast - C50Male3</v>
      </c>
      <c r="B1784" s="10" t="s">
        <v>317</v>
      </c>
      <c r="C1784" t="s">
        <v>1</v>
      </c>
      <c r="D1784">
        <v>3</v>
      </c>
      <c r="E1784">
        <v>6</v>
      </c>
    </row>
    <row r="1785" spans="1:5">
      <c r="A1785" s="10" t="str">
        <f t="shared" si="40"/>
        <v>Breast - C50Male4</v>
      </c>
      <c r="B1785" s="10" t="s">
        <v>317</v>
      </c>
      <c r="C1785" t="s">
        <v>1</v>
      </c>
      <c r="D1785">
        <v>4</v>
      </c>
      <c r="E1785">
        <v>3</v>
      </c>
    </row>
    <row r="1786" spans="1:5">
      <c r="A1786" s="10" t="str">
        <f t="shared" si="40"/>
        <v>Breast - C50Male5</v>
      </c>
      <c r="B1786" s="10" t="s">
        <v>317</v>
      </c>
      <c r="C1786" t="s">
        <v>1</v>
      </c>
      <c r="D1786">
        <v>5</v>
      </c>
      <c r="E1786">
        <v>6</v>
      </c>
    </row>
    <row r="1787" spans="1:5">
      <c r="A1787" s="10" t="str">
        <f t="shared" si="40"/>
        <v>Breast - C50Male99</v>
      </c>
      <c r="B1787" s="10" t="s">
        <v>317</v>
      </c>
      <c r="C1787" t="s">
        <v>1</v>
      </c>
      <c r="D1787">
        <v>99</v>
      </c>
      <c r="E1787">
        <v>0</v>
      </c>
    </row>
    <row r="1788" spans="1:5">
      <c r="A1788" s="10" t="str">
        <f t="shared" si="40"/>
        <v>Vulva - C51Female1</v>
      </c>
      <c r="B1788" s="10" t="s">
        <v>318</v>
      </c>
      <c r="C1788" t="s">
        <v>0</v>
      </c>
      <c r="D1788">
        <v>1</v>
      </c>
      <c r="E1788">
        <v>9</v>
      </c>
    </row>
    <row r="1789" spans="1:5">
      <c r="A1789" s="10" t="str">
        <f t="shared" si="40"/>
        <v>Vulva - C51Female2</v>
      </c>
      <c r="B1789" s="10" t="s">
        <v>318</v>
      </c>
      <c r="C1789" t="s">
        <v>0</v>
      </c>
      <c r="D1789">
        <v>2</v>
      </c>
      <c r="E1789">
        <v>7</v>
      </c>
    </row>
    <row r="1790" spans="1:5">
      <c r="A1790" s="10" t="str">
        <f t="shared" si="40"/>
        <v>Vulva - C51Female3</v>
      </c>
      <c r="B1790" s="10" t="s">
        <v>318</v>
      </c>
      <c r="C1790" t="s">
        <v>0</v>
      </c>
      <c r="D1790">
        <v>3</v>
      </c>
      <c r="E1790">
        <v>9</v>
      </c>
    </row>
    <row r="1791" spans="1:5">
      <c r="A1791" s="10" t="str">
        <f t="shared" si="40"/>
        <v>Vulva - C51Female4</v>
      </c>
      <c r="B1791" s="10" t="s">
        <v>318</v>
      </c>
      <c r="C1791" t="s">
        <v>0</v>
      </c>
      <c r="D1791">
        <v>4</v>
      </c>
      <c r="E1791">
        <v>18</v>
      </c>
    </row>
    <row r="1792" spans="1:5">
      <c r="A1792" s="10" t="str">
        <f t="shared" si="40"/>
        <v>Vulva - C51Female5</v>
      </c>
      <c r="B1792" s="10" t="s">
        <v>318</v>
      </c>
      <c r="C1792" t="s">
        <v>0</v>
      </c>
      <c r="D1792">
        <v>5</v>
      </c>
      <c r="E1792">
        <v>13</v>
      </c>
    </row>
    <row r="1793" spans="1:5">
      <c r="A1793" s="10" t="str">
        <f t="shared" si="40"/>
        <v>Vulva - C51Female99</v>
      </c>
      <c r="B1793" s="10" t="s">
        <v>318</v>
      </c>
      <c r="C1793" t="s">
        <v>0</v>
      </c>
      <c r="D1793">
        <v>99</v>
      </c>
      <c r="E1793">
        <v>0</v>
      </c>
    </row>
    <row r="1794" spans="1:5">
      <c r="A1794" s="10" t="str">
        <f t="shared" si="40"/>
        <v>Vulva - C51Male1</v>
      </c>
      <c r="B1794" s="10" t="s">
        <v>318</v>
      </c>
      <c r="C1794" t="s">
        <v>1</v>
      </c>
      <c r="D1794">
        <v>1</v>
      </c>
      <c r="E1794" t="s">
        <v>271</v>
      </c>
    </row>
    <row r="1795" spans="1:5">
      <c r="A1795" s="10" t="str">
        <f t="shared" si="40"/>
        <v>Vulva - C51Male2</v>
      </c>
      <c r="B1795" s="10" t="s">
        <v>318</v>
      </c>
      <c r="C1795" t="s">
        <v>1</v>
      </c>
      <c r="D1795">
        <v>2</v>
      </c>
      <c r="E1795" s="10" t="s">
        <v>271</v>
      </c>
    </row>
    <row r="1796" spans="1:5">
      <c r="A1796" s="10" t="str">
        <f t="shared" si="40"/>
        <v>Vulva - C51Male3</v>
      </c>
      <c r="B1796" s="10" t="s">
        <v>318</v>
      </c>
      <c r="C1796" t="s">
        <v>1</v>
      </c>
      <c r="D1796">
        <v>3</v>
      </c>
      <c r="E1796" s="10" t="s">
        <v>271</v>
      </c>
    </row>
    <row r="1797" spans="1:5">
      <c r="A1797" s="10" t="str">
        <f t="shared" si="40"/>
        <v>Vulva - C51Male4</v>
      </c>
      <c r="B1797" s="10" t="s">
        <v>318</v>
      </c>
      <c r="C1797" t="s">
        <v>1</v>
      </c>
      <c r="D1797">
        <v>4</v>
      </c>
      <c r="E1797" s="10" t="s">
        <v>271</v>
      </c>
    </row>
    <row r="1798" spans="1:5">
      <c r="A1798" s="10" t="str">
        <f t="shared" si="40"/>
        <v>Vulva - C51Male5</v>
      </c>
      <c r="B1798" s="10" t="s">
        <v>318</v>
      </c>
      <c r="C1798" t="s">
        <v>1</v>
      </c>
      <c r="D1798">
        <v>5</v>
      </c>
      <c r="E1798" s="10" t="s">
        <v>271</v>
      </c>
    </row>
    <row r="1799" spans="1:5">
      <c r="A1799" s="10" t="str">
        <f t="shared" si="40"/>
        <v>Vulva - C51Male99</v>
      </c>
      <c r="B1799" s="10" t="s">
        <v>318</v>
      </c>
      <c r="C1799" t="s">
        <v>1</v>
      </c>
      <c r="D1799">
        <v>99</v>
      </c>
      <c r="E1799" s="10" t="s">
        <v>271</v>
      </c>
    </row>
    <row r="1800" spans="1:5">
      <c r="A1800" s="10" t="str">
        <f t="shared" si="40"/>
        <v>Vagina - C52Female1</v>
      </c>
      <c r="B1800" s="10" t="s">
        <v>319</v>
      </c>
      <c r="C1800" t="s">
        <v>0</v>
      </c>
      <c r="D1800">
        <v>1</v>
      </c>
      <c r="E1800">
        <v>6</v>
      </c>
    </row>
    <row r="1801" spans="1:5">
      <c r="A1801" s="10" t="str">
        <f t="shared" si="40"/>
        <v>Vagina - C52Female2</v>
      </c>
      <c r="B1801" s="10" t="s">
        <v>319</v>
      </c>
      <c r="C1801" t="s">
        <v>0</v>
      </c>
      <c r="D1801">
        <v>2</v>
      </c>
      <c r="E1801">
        <v>2</v>
      </c>
    </row>
    <row r="1802" spans="1:5">
      <c r="A1802" s="10" t="str">
        <f t="shared" si="40"/>
        <v>Vagina - C52Female3</v>
      </c>
      <c r="B1802" s="10" t="s">
        <v>319</v>
      </c>
      <c r="C1802" t="s">
        <v>0</v>
      </c>
      <c r="D1802">
        <v>3</v>
      </c>
      <c r="E1802">
        <v>4</v>
      </c>
    </row>
    <row r="1803" spans="1:5">
      <c r="A1803" s="10" t="str">
        <f t="shared" si="40"/>
        <v>Vagina - C52Female4</v>
      </c>
      <c r="B1803" s="10" t="s">
        <v>319</v>
      </c>
      <c r="C1803" t="s">
        <v>0</v>
      </c>
      <c r="D1803">
        <v>4</v>
      </c>
      <c r="E1803">
        <v>6</v>
      </c>
    </row>
    <row r="1804" spans="1:5">
      <c r="A1804" s="10" t="str">
        <f t="shared" si="40"/>
        <v>Vagina - C52Female5</v>
      </c>
      <c r="B1804" s="10" t="s">
        <v>319</v>
      </c>
      <c r="C1804" t="s">
        <v>0</v>
      </c>
      <c r="D1804">
        <v>5</v>
      </c>
      <c r="E1804">
        <v>5</v>
      </c>
    </row>
    <row r="1805" spans="1:5">
      <c r="A1805" s="10" t="str">
        <f t="shared" ref="A1805:A1868" si="41">B1805&amp;C1805&amp;D1805</f>
        <v>Vagina - C52Female99</v>
      </c>
      <c r="B1805" s="10" t="s">
        <v>319</v>
      </c>
      <c r="C1805" t="s">
        <v>0</v>
      </c>
      <c r="D1805">
        <v>99</v>
      </c>
      <c r="E1805">
        <v>0</v>
      </c>
    </row>
    <row r="1806" spans="1:5">
      <c r="A1806" s="10" t="str">
        <f t="shared" si="41"/>
        <v>Vagina - C52Male1</v>
      </c>
      <c r="B1806" s="10" t="s">
        <v>319</v>
      </c>
      <c r="C1806" t="s">
        <v>1</v>
      </c>
      <c r="D1806">
        <v>1</v>
      </c>
      <c r="E1806" s="10" t="s">
        <v>271</v>
      </c>
    </row>
    <row r="1807" spans="1:5">
      <c r="A1807" s="10" t="str">
        <f t="shared" si="41"/>
        <v>Vagina - C52Male2</v>
      </c>
      <c r="B1807" s="10" t="s">
        <v>319</v>
      </c>
      <c r="C1807" t="s">
        <v>1</v>
      </c>
      <c r="D1807">
        <v>2</v>
      </c>
      <c r="E1807" s="10" t="s">
        <v>271</v>
      </c>
    </row>
    <row r="1808" spans="1:5">
      <c r="A1808" s="10" t="str">
        <f t="shared" si="41"/>
        <v>Vagina - C52Male3</v>
      </c>
      <c r="B1808" s="10" t="s">
        <v>319</v>
      </c>
      <c r="C1808" t="s">
        <v>1</v>
      </c>
      <c r="D1808">
        <v>3</v>
      </c>
      <c r="E1808" s="10" t="s">
        <v>271</v>
      </c>
    </row>
    <row r="1809" spans="1:5">
      <c r="A1809" s="10" t="str">
        <f t="shared" si="41"/>
        <v>Vagina - C52Male4</v>
      </c>
      <c r="B1809" s="10" t="s">
        <v>319</v>
      </c>
      <c r="C1809" t="s">
        <v>1</v>
      </c>
      <c r="D1809">
        <v>4</v>
      </c>
      <c r="E1809" s="10" t="s">
        <v>271</v>
      </c>
    </row>
    <row r="1810" spans="1:5">
      <c r="A1810" s="10" t="str">
        <f t="shared" si="41"/>
        <v>Vagina - C52Male5</v>
      </c>
      <c r="B1810" s="10" t="s">
        <v>319</v>
      </c>
      <c r="C1810" t="s">
        <v>1</v>
      </c>
      <c r="D1810">
        <v>5</v>
      </c>
      <c r="E1810" s="10" t="s">
        <v>271</v>
      </c>
    </row>
    <row r="1811" spans="1:5">
      <c r="A1811" s="10" t="str">
        <f t="shared" si="41"/>
        <v>Vagina - C52Male99</v>
      </c>
      <c r="B1811" s="10" t="s">
        <v>319</v>
      </c>
      <c r="C1811" t="s">
        <v>1</v>
      </c>
      <c r="D1811">
        <v>99</v>
      </c>
      <c r="E1811" s="10" t="s">
        <v>271</v>
      </c>
    </row>
    <row r="1812" spans="1:5">
      <c r="A1812" s="10" t="str">
        <f t="shared" si="41"/>
        <v>Cervix - C53Female1</v>
      </c>
      <c r="B1812" s="10" t="s">
        <v>320</v>
      </c>
      <c r="C1812" t="s">
        <v>0</v>
      </c>
      <c r="D1812">
        <v>1</v>
      </c>
      <c r="E1812">
        <v>20</v>
      </c>
    </row>
    <row r="1813" spans="1:5">
      <c r="A1813" s="10" t="str">
        <f t="shared" si="41"/>
        <v>Cervix - C53Female2</v>
      </c>
      <c r="B1813" s="10" t="s">
        <v>320</v>
      </c>
      <c r="C1813" t="s">
        <v>0</v>
      </c>
      <c r="D1813">
        <v>2</v>
      </c>
      <c r="E1813">
        <v>25</v>
      </c>
    </row>
    <row r="1814" spans="1:5">
      <c r="A1814" s="10" t="str">
        <f t="shared" si="41"/>
        <v>Cervix - C53Female3</v>
      </c>
      <c r="B1814" s="10" t="s">
        <v>320</v>
      </c>
      <c r="C1814" t="s">
        <v>0</v>
      </c>
      <c r="D1814">
        <v>3</v>
      </c>
      <c r="E1814">
        <v>35</v>
      </c>
    </row>
    <row r="1815" spans="1:5">
      <c r="A1815" s="10" t="str">
        <f t="shared" si="41"/>
        <v>Cervix - C53Female4</v>
      </c>
      <c r="B1815" s="10" t="s">
        <v>320</v>
      </c>
      <c r="C1815" t="s">
        <v>0</v>
      </c>
      <c r="D1815">
        <v>4</v>
      </c>
      <c r="E1815">
        <v>42</v>
      </c>
    </row>
    <row r="1816" spans="1:5">
      <c r="A1816" s="10" t="str">
        <f t="shared" si="41"/>
        <v>Cervix - C53Female5</v>
      </c>
      <c r="B1816" s="10" t="s">
        <v>320</v>
      </c>
      <c r="C1816" t="s">
        <v>0</v>
      </c>
      <c r="D1816">
        <v>5</v>
      </c>
      <c r="E1816">
        <v>36</v>
      </c>
    </row>
    <row r="1817" spans="1:5">
      <c r="A1817" s="10" t="str">
        <f t="shared" si="41"/>
        <v>Cervix - C53Female99</v>
      </c>
      <c r="B1817" s="10" t="s">
        <v>320</v>
      </c>
      <c r="C1817" t="s">
        <v>0</v>
      </c>
      <c r="D1817">
        <v>99</v>
      </c>
      <c r="E1817">
        <v>0</v>
      </c>
    </row>
    <row r="1818" spans="1:5">
      <c r="A1818" s="10" t="str">
        <f t="shared" si="41"/>
        <v>Cervix - C53Male1</v>
      </c>
      <c r="B1818" s="10" t="s">
        <v>320</v>
      </c>
      <c r="C1818" t="s">
        <v>1</v>
      </c>
      <c r="D1818">
        <v>1</v>
      </c>
      <c r="E1818" s="10" t="s">
        <v>271</v>
      </c>
    </row>
    <row r="1819" spans="1:5">
      <c r="A1819" s="10" t="str">
        <f t="shared" si="41"/>
        <v>Cervix - C53Male2</v>
      </c>
      <c r="B1819" s="10" t="s">
        <v>320</v>
      </c>
      <c r="C1819" t="s">
        <v>1</v>
      </c>
      <c r="D1819">
        <v>2</v>
      </c>
      <c r="E1819" s="10" t="s">
        <v>271</v>
      </c>
    </row>
    <row r="1820" spans="1:5">
      <c r="A1820" s="10" t="str">
        <f t="shared" si="41"/>
        <v>Cervix - C53Male3</v>
      </c>
      <c r="B1820" s="10" t="s">
        <v>320</v>
      </c>
      <c r="C1820" t="s">
        <v>1</v>
      </c>
      <c r="D1820">
        <v>3</v>
      </c>
      <c r="E1820" s="10" t="s">
        <v>271</v>
      </c>
    </row>
    <row r="1821" spans="1:5">
      <c r="A1821" s="10" t="str">
        <f t="shared" si="41"/>
        <v>Cervix - C53Male4</v>
      </c>
      <c r="B1821" s="10" t="s">
        <v>320</v>
      </c>
      <c r="C1821" t="s">
        <v>1</v>
      </c>
      <c r="D1821">
        <v>4</v>
      </c>
      <c r="E1821" s="10" t="s">
        <v>271</v>
      </c>
    </row>
    <row r="1822" spans="1:5">
      <c r="A1822" s="10" t="str">
        <f t="shared" si="41"/>
        <v>Cervix - C53Male5</v>
      </c>
      <c r="B1822" s="10" t="s">
        <v>320</v>
      </c>
      <c r="C1822" t="s">
        <v>1</v>
      </c>
      <c r="D1822">
        <v>5</v>
      </c>
      <c r="E1822" s="10" t="s">
        <v>271</v>
      </c>
    </row>
    <row r="1823" spans="1:5">
      <c r="A1823" s="10" t="str">
        <f t="shared" si="41"/>
        <v>Cervix - C53Male99</v>
      </c>
      <c r="B1823" s="10" t="s">
        <v>320</v>
      </c>
      <c r="C1823" t="s">
        <v>1</v>
      </c>
      <c r="D1823">
        <v>99</v>
      </c>
      <c r="E1823" s="10" t="s">
        <v>271</v>
      </c>
    </row>
    <row r="1824" spans="1:5">
      <c r="A1824" s="10" t="str">
        <f t="shared" si="41"/>
        <v>Uterus - C54–C55Female1</v>
      </c>
      <c r="B1824" s="10" t="s">
        <v>321</v>
      </c>
      <c r="C1824" t="s">
        <v>0</v>
      </c>
      <c r="D1824">
        <v>1</v>
      </c>
      <c r="E1824">
        <v>86</v>
      </c>
    </row>
    <row r="1825" spans="1:5">
      <c r="A1825" s="10" t="str">
        <f t="shared" si="41"/>
        <v>Uterus - C54–C55Female2</v>
      </c>
      <c r="B1825" s="10" t="s">
        <v>321</v>
      </c>
      <c r="C1825" t="s">
        <v>0</v>
      </c>
      <c r="D1825">
        <v>2</v>
      </c>
      <c r="E1825">
        <v>78</v>
      </c>
    </row>
    <row r="1826" spans="1:5">
      <c r="A1826" s="10" t="str">
        <f t="shared" si="41"/>
        <v>Uterus - C54–C55Female3</v>
      </c>
      <c r="B1826" s="10" t="s">
        <v>321</v>
      </c>
      <c r="C1826" t="s">
        <v>0</v>
      </c>
      <c r="D1826">
        <v>3</v>
      </c>
      <c r="E1826">
        <v>120</v>
      </c>
    </row>
    <row r="1827" spans="1:5">
      <c r="A1827" s="10" t="str">
        <f t="shared" si="41"/>
        <v>Uterus - C54–C55Female4</v>
      </c>
      <c r="B1827" s="10" t="s">
        <v>321</v>
      </c>
      <c r="C1827" t="s">
        <v>0</v>
      </c>
      <c r="D1827">
        <v>4</v>
      </c>
      <c r="E1827">
        <v>105</v>
      </c>
    </row>
    <row r="1828" spans="1:5">
      <c r="A1828" s="10" t="str">
        <f t="shared" si="41"/>
        <v>Uterus - C54–C55Female5</v>
      </c>
      <c r="B1828" s="10" t="s">
        <v>321</v>
      </c>
      <c r="C1828" t="s">
        <v>0</v>
      </c>
      <c r="D1828">
        <v>5</v>
      </c>
      <c r="E1828">
        <v>153</v>
      </c>
    </row>
    <row r="1829" spans="1:5">
      <c r="A1829" s="10" t="str">
        <f t="shared" si="41"/>
        <v>Uterus - C54–C55Female99</v>
      </c>
      <c r="B1829" s="10" t="s">
        <v>321</v>
      </c>
      <c r="C1829" t="s">
        <v>0</v>
      </c>
      <c r="D1829">
        <v>99</v>
      </c>
      <c r="E1829">
        <v>0</v>
      </c>
    </row>
    <row r="1830" spans="1:5">
      <c r="A1830" s="10" t="str">
        <f t="shared" si="41"/>
        <v>Uterus - C54–C55Male1</v>
      </c>
      <c r="B1830" s="10" t="s">
        <v>321</v>
      </c>
      <c r="C1830" t="s">
        <v>1</v>
      </c>
      <c r="D1830">
        <v>1</v>
      </c>
      <c r="E1830" s="10" t="s">
        <v>271</v>
      </c>
    </row>
    <row r="1831" spans="1:5">
      <c r="A1831" s="10" t="str">
        <f t="shared" si="41"/>
        <v>Uterus - C54–C55Male2</v>
      </c>
      <c r="B1831" s="10" t="s">
        <v>321</v>
      </c>
      <c r="C1831" t="s">
        <v>1</v>
      </c>
      <c r="D1831">
        <v>2</v>
      </c>
      <c r="E1831" s="10" t="s">
        <v>271</v>
      </c>
    </row>
    <row r="1832" spans="1:5">
      <c r="A1832" s="10" t="str">
        <f t="shared" si="41"/>
        <v>Uterus - C54–C55Male3</v>
      </c>
      <c r="B1832" s="10" t="s">
        <v>321</v>
      </c>
      <c r="C1832" t="s">
        <v>1</v>
      </c>
      <c r="D1832">
        <v>3</v>
      </c>
      <c r="E1832" s="10" t="s">
        <v>271</v>
      </c>
    </row>
    <row r="1833" spans="1:5">
      <c r="A1833" s="10" t="str">
        <f t="shared" si="41"/>
        <v>Uterus - C54–C55Male4</v>
      </c>
      <c r="B1833" s="10" t="s">
        <v>321</v>
      </c>
      <c r="C1833" t="s">
        <v>1</v>
      </c>
      <c r="D1833">
        <v>4</v>
      </c>
      <c r="E1833" s="10" t="s">
        <v>271</v>
      </c>
    </row>
    <row r="1834" spans="1:5">
      <c r="A1834" s="10" t="str">
        <f t="shared" si="41"/>
        <v>Uterus - C54–C55Male5</v>
      </c>
      <c r="B1834" s="10" t="s">
        <v>321</v>
      </c>
      <c r="C1834" t="s">
        <v>1</v>
      </c>
      <c r="D1834">
        <v>5</v>
      </c>
      <c r="E1834" s="10" t="s">
        <v>271</v>
      </c>
    </row>
    <row r="1835" spans="1:5">
      <c r="A1835" s="10" t="str">
        <f t="shared" si="41"/>
        <v>Uterus - C54–C55Male99</v>
      </c>
      <c r="B1835" s="10" t="s">
        <v>321</v>
      </c>
      <c r="C1835" t="s">
        <v>1</v>
      </c>
      <c r="D1835">
        <v>99</v>
      </c>
      <c r="E1835" s="10" t="s">
        <v>271</v>
      </c>
    </row>
    <row r="1836" spans="1:5">
      <c r="A1836" s="10" t="str">
        <f t="shared" si="41"/>
        <v>Ovary - C56Female1</v>
      </c>
      <c r="B1836" s="10" t="s">
        <v>322</v>
      </c>
      <c r="C1836" t="s">
        <v>0</v>
      </c>
      <c r="D1836">
        <v>1</v>
      </c>
      <c r="E1836">
        <v>55</v>
      </c>
    </row>
    <row r="1837" spans="1:5">
      <c r="A1837" s="10" t="str">
        <f t="shared" si="41"/>
        <v>Ovary - C56Female2</v>
      </c>
      <c r="B1837" s="10" t="s">
        <v>322</v>
      </c>
      <c r="C1837" t="s">
        <v>0</v>
      </c>
      <c r="D1837">
        <v>2</v>
      </c>
      <c r="E1837">
        <v>46</v>
      </c>
    </row>
    <row r="1838" spans="1:5">
      <c r="A1838" s="10" t="str">
        <f t="shared" si="41"/>
        <v>Ovary - C56Female3</v>
      </c>
      <c r="B1838" s="10" t="s">
        <v>322</v>
      </c>
      <c r="C1838" t="s">
        <v>0</v>
      </c>
      <c r="D1838">
        <v>3</v>
      </c>
      <c r="E1838">
        <v>58</v>
      </c>
    </row>
    <row r="1839" spans="1:5">
      <c r="A1839" s="10" t="str">
        <f t="shared" si="41"/>
        <v>Ovary - C56Female4</v>
      </c>
      <c r="B1839" s="10" t="s">
        <v>322</v>
      </c>
      <c r="C1839" t="s">
        <v>0</v>
      </c>
      <c r="D1839">
        <v>4</v>
      </c>
      <c r="E1839">
        <v>71</v>
      </c>
    </row>
    <row r="1840" spans="1:5">
      <c r="A1840" s="10" t="str">
        <f t="shared" si="41"/>
        <v>Ovary - C56Female5</v>
      </c>
      <c r="B1840" s="10" t="s">
        <v>322</v>
      </c>
      <c r="C1840" t="s">
        <v>0</v>
      </c>
      <c r="D1840">
        <v>5</v>
      </c>
      <c r="E1840">
        <v>60</v>
      </c>
    </row>
    <row r="1841" spans="1:5">
      <c r="A1841" s="10" t="str">
        <f t="shared" si="41"/>
        <v>Ovary - C56Female99</v>
      </c>
      <c r="B1841" s="10" t="s">
        <v>322</v>
      </c>
      <c r="C1841" t="s">
        <v>0</v>
      </c>
      <c r="D1841">
        <v>99</v>
      </c>
      <c r="E1841">
        <v>0</v>
      </c>
    </row>
    <row r="1842" spans="1:5">
      <c r="A1842" s="10" t="str">
        <f t="shared" si="41"/>
        <v>Ovary - C56Male1</v>
      </c>
      <c r="B1842" s="10" t="s">
        <v>322</v>
      </c>
      <c r="C1842" t="s">
        <v>1</v>
      </c>
      <c r="D1842">
        <v>1</v>
      </c>
      <c r="E1842" s="10" t="s">
        <v>271</v>
      </c>
    </row>
    <row r="1843" spans="1:5">
      <c r="A1843" s="10" t="str">
        <f t="shared" si="41"/>
        <v>Ovary - C56Male2</v>
      </c>
      <c r="B1843" s="10" t="s">
        <v>322</v>
      </c>
      <c r="C1843" t="s">
        <v>1</v>
      </c>
      <c r="D1843">
        <v>2</v>
      </c>
      <c r="E1843" s="10" t="s">
        <v>271</v>
      </c>
    </row>
    <row r="1844" spans="1:5">
      <c r="A1844" s="10" t="str">
        <f t="shared" si="41"/>
        <v>Ovary - C56Male3</v>
      </c>
      <c r="B1844" s="10" t="s">
        <v>322</v>
      </c>
      <c r="C1844" t="s">
        <v>1</v>
      </c>
      <c r="D1844">
        <v>3</v>
      </c>
      <c r="E1844" s="10" t="s">
        <v>271</v>
      </c>
    </row>
    <row r="1845" spans="1:5">
      <c r="A1845" s="10" t="str">
        <f t="shared" si="41"/>
        <v>Ovary - C56Male4</v>
      </c>
      <c r="B1845" s="10" t="s">
        <v>322</v>
      </c>
      <c r="C1845" t="s">
        <v>1</v>
      </c>
      <c r="D1845">
        <v>4</v>
      </c>
      <c r="E1845" s="10" t="s">
        <v>271</v>
      </c>
    </row>
    <row r="1846" spans="1:5">
      <c r="A1846" s="10" t="str">
        <f t="shared" si="41"/>
        <v>Ovary - C56Male5</v>
      </c>
      <c r="B1846" s="10" t="s">
        <v>322</v>
      </c>
      <c r="C1846" t="s">
        <v>1</v>
      </c>
      <c r="D1846">
        <v>5</v>
      </c>
      <c r="E1846" s="10" t="s">
        <v>271</v>
      </c>
    </row>
    <row r="1847" spans="1:5">
      <c r="A1847" s="10" t="str">
        <f t="shared" si="41"/>
        <v>Ovary - C56Male99</v>
      </c>
      <c r="B1847" s="10" t="s">
        <v>322</v>
      </c>
      <c r="C1847" t="s">
        <v>1</v>
      </c>
      <c r="D1847">
        <v>99</v>
      </c>
      <c r="E1847" s="10" t="s">
        <v>271</v>
      </c>
    </row>
    <row r="1848" spans="1:5">
      <c r="A1848" s="10" t="str">
        <f t="shared" si="41"/>
        <v>Other female genital organs - C57Female1</v>
      </c>
      <c r="B1848" s="10" t="s">
        <v>323</v>
      </c>
      <c r="C1848" t="s">
        <v>0</v>
      </c>
      <c r="D1848">
        <v>1</v>
      </c>
      <c r="E1848">
        <v>7</v>
      </c>
    </row>
    <row r="1849" spans="1:5">
      <c r="A1849" s="10" t="str">
        <f t="shared" si="41"/>
        <v>Other female genital organs - C57Female2</v>
      </c>
      <c r="B1849" s="10" t="s">
        <v>323</v>
      </c>
      <c r="C1849" t="s">
        <v>0</v>
      </c>
      <c r="D1849">
        <v>2</v>
      </c>
      <c r="E1849">
        <v>12</v>
      </c>
    </row>
    <row r="1850" spans="1:5">
      <c r="A1850" s="10" t="str">
        <f t="shared" si="41"/>
        <v>Other female genital organs - C57Female3</v>
      </c>
      <c r="B1850" s="10" t="s">
        <v>323</v>
      </c>
      <c r="C1850" t="s">
        <v>0</v>
      </c>
      <c r="D1850">
        <v>3</v>
      </c>
      <c r="E1850">
        <v>12</v>
      </c>
    </row>
    <row r="1851" spans="1:5">
      <c r="A1851" s="10" t="str">
        <f t="shared" si="41"/>
        <v>Other female genital organs - C57Female4</v>
      </c>
      <c r="B1851" s="10" t="s">
        <v>323</v>
      </c>
      <c r="C1851" t="s">
        <v>0</v>
      </c>
      <c r="D1851">
        <v>4</v>
      </c>
      <c r="E1851">
        <v>12</v>
      </c>
    </row>
    <row r="1852" spans="1:5">
      <c r="A1852" s="10" t="str">
        <f t="shared" si="41"/>
        <v>Other female genital organs - C57Female5</v>
      </c>
      <c r="B1852" s="10" t="s">
        <v>323</v>
      </c>
      <c r="C1852" t="s">
        <v>0</v>
      </c>
      <c r="D1852">
        <v>5</v>
      </c>
      <c r="E1852">
        <v>12</v>
      </c>
    </row>
    <row r="1853" spans="1:5">
      <c r="A1853" s="10" t="str">
        <f t="shared" si="41"/>
        <v>Other female genital organs - C57Female99</v>
      </c>
      <c r="B1853" s="10" t="s">
        <v>323</v>
      </c>
      <c r="C1853" t="s">
        <v>0</v>
      </c>
      <c r="D1853">
        <v>99</v>
      </c>
      <c r="E1853">
        <v>0</v>
      </c>
    </row>
    <row r="1854" spans="1:5">
      <c r="A1854" s="10" t="str">
        <f t="shared" si="41"/>
        <v>Other female genital organs - C57Male1</v>
      </c>
      <c r="B1854" s="10" t="s">
        <v>323</v>
      </c>
      <c r="C1854" t="s">
        <v>1</v>
      </c>
      <c r="D1854">
        <v>1</v>
      </c>
      <c r="E1854" s="10" t="s">
        <v>271</v>
      </c>
    </row>
    <row r="1855" spans="1:5">
      <c r="A1855" s="10" t="str">
        <f t="shared" si="41"/>
        <v>Other female genital organs - C57Male2</v>
      </c>
      <c r="B1855" s="10" t="s">
        <v>323</v>
      </c>
      <c r="C1855" t="s">
        <v>1</v>
      </c>
      <c r="D1855">
        <v>2</v>
      </c>
      <c r="E1855" s="10" t="s">
        <v>271</v>
      </c>
    </row>
    <row r="1856" spans="1:5">
      <c r="A1856" s="10" t="str">
        <f t="shared" si="41"/>
        <v>Other female genital organs - C57Male3</v>
      </c>
      <c r="B1856" s="10" t="s">
        <v>323</v>
      </c>
      <c r="C1856" t="s">
        <v>1</v>
      </c>
      <c r="D1856">
        <v>3</v>
      </c>
      <c r="E1856" s="10" t="s">
        <v>271</v>
      </c>
    </row>
    <row r="1857" spans="1:5">
      <c r="A1857" s="10" t="str">
        <f t="shared" si="41"/>
        <v>Other female genital organs - C57Male4</v>
      </c>
      <c r="B1857" s="10" t="s">
        <v>323</v>
      </c>
      <c r="C1857" t="s">
        <v>1</v>
      </c>
      <c r="D1857">
        <v>4</v>
      </c>
      <c r="E1857" s="10" t="s">
        <v>271</v>
      </c>
    </row>
    <row r="1858" spans="1:5">
      <c r="A1858" s="10" t="str">
        <f t="shared" si="41"/>
        <v>Other female genital organs - C57Male5</v>
      </c>
      <c r="B1858" s="10" t="s">
        <v>323</v>
      </c>
      <c r="C1858" t="s">
        <v>1</v>
      </c>
      <c r="D1858">
        <v>5</v>
      </c>
      <c r="E1858" s="10" t="s">
        <v>271</v>
      </c>
    </row>
    <row r="1859" spans="1:5">
      <c r="A1859" s="10" t="str">
        <f t="shared" si="41"/>
        <v>Other female genital organs - C57Male99</v>
      </c>
      <c r="B1859" s="10" t="s">
        <v>323</v>
      </c>
      <c r="C1859" t="s">
        <v>1</v>
      </c>
      <c r="D1859">
        <v>99</v>
      </c>
      <c r="E1859" s="10" t="s">
        <v>271</v>
      </c>
    </row>
    <row r="1860" spans="1:5">
      <c r="A1860" s="10" t="str">
        <f t="shared" si="41"/>
        <v>Placenta - C58Female1</v>
      </c>
      <c r="B1860" s="10" t="s">
        <v>324</v>
      </c>
      <c r="C1860" t="s">
        <v>0</v>
      </c>
      <c r="D1860">
        <v>1</v>
      </c>
      <c r="E1860">
        <v>0</v>
      </c>
    </row>
    <row r="1861" spans="1:5">
      <c r="A1861" s="10" t="str">
        <f t="shared" si="41"/>
        <v>Placenta - C58Female2</v>
      </c>
      <c r="B1861" s="10" t="s">
        <v>324</v>
      </c>
      <c r="C1861" t="s">
        <v>0</v>
      </c>
      <c r="D1861">
        <v>2</v>
      </c>
      <c r="E1861">
        <v>0</v>
      </c>
    </row>
    <row r="1862" spans="1:5">
      <c r="A1862" s="10" t="str">
        <f t="shared" si="41"/>
        <v>Placenta - C58Female3</v>
      </c>
      <c r="B1862" s="10" t="s">
        <v>324</v>
      </c>
      <c r="C1862" t="s">
        <v>0</v>
      </c>
      <c r="D1862">
        <v>3</v>
      </c>
      <c r="E1862">
        <v>0</v>
      </c>
    </row>
    <row r="1863" spans="1:5">
      <c r="A1863" s="10" t="str">
        <f t="shared" si="41"/>
        <v>Placenta - C58Female4</v>
      </c>
      <c r="B1863" s="10" t="s">
        <v>324</v>
      </c>
      <c r="C1863" t="s">
        <v>0</v>
      </c>
      <c r="D1863">
        <v>4</v>
      </c>
      <c r="E1863">
        <v>0</v>
      </c>
    </row>
    <row r="1864" spans="1:5">
      <c r="A1864" s="10" t="str">
        <f t="shared" si="41"/>
        <v>Placenta - C58Female5</v>
      </c>
      <c r="B1864" s="10" t="s">
        <v>324</v>
      </c>
      <c r="C1864" t="s">
        <v>0</v>
      </c>
      <c r="D1864">
        <v>5</v>
      </c>
      <c r="E1864">
        <v>2</v>
      </c>
    </row>
    <row r="1865" spans="1:5">
      <c r="A1865" s="10" t="str">
        <f t="shared" si="41"/>
        <v>Placenta - C58Female99</v>
      </c>
      <c r="B1865" s="10" t="s">
        <v>324</v>
      </c>
      <c r="C1865" t="s">
        <v>0</v>
      </c>
      <c r="D1865">
        <v>99</v>
      </c>
      <c r="E1865">
        <v>0</v>
      </c>
    </row>
    <row r="1866" spans="1:5">
      <c r="A1866" s="10" t="str">
        <f t="shared" si="41"/>
        <v>Placenta - C58Male1</v>
      </c>
      <c r="B1866" s="10" t="s">
        <v>324</v>
      </c>
      <c r="C1866" t="s">
        <v>1</v>
      </c>
      <c r="D1866">
        <v>1</v>
      </c>
      <c r="E1866" s="10" t="s">
        <v>271</v>
      </c>
    </row>
    <row r="1867" spans="1:5">
      <c r="A1867" s="10" t="str">
        <f t="shared" si="41"/>
        <v>Placenta - C58Male2</v>
      </c>
      <c r="B1867" s="10" t="s">
        <v>324</v>
      </c>
      <c r="C1867" t="s">
        <v>1</v>
      </c>
      <c r="D1867">
        <v>2</v>
      </c>
      <c r="E1867" s="10" t="s">
        <v>271</v>
      </c>
    </row>
    <row r="1868" spans="1:5">
      <c r="A1868" s="10" t="str">
        <f t="shared" si="41"/>
        <v>Placenta - C58Male3</v>
      </c>
      <c r="B1868" s="10" t="s">
        <v>324</v>
      </c>
      <c r="C1868" t="s">
        <v>1</v>
      </c>
      <c r="D1868">
        <v>3</v>
      </c>
      <c r="E1868" s="10" t="s">
        <v>271</v>
      </c>
    </row>
    <row r="1869" spans="1:5">
      <c r="A1869" s="10" t="str">
        <f t="shared" ref="A1869:A1932" si="42">B1869&amp;C1869&amp;D1869</f>
        <v>Placenta - C58Male4</v>
      </c>
      <c r="B1869" s="10" t="s">
        <v>324</v>
      </c>
      <c r="C1869" t="s">
        <v>1</v>
      </c>
      <c r="D1869">
        <v>4</v>
      </c>
      <c r="E1869" s="10" t="s">
        <v>271</v>
      </c>
    </row>
    <row r="1870" spans="1:5">
      <c r="A1870" s="10" t="str">
        <f t="shared" si="42"/>
        <v>Placenta - C58Male5</v>
      </c>
      <c r="B1870" s="10" t="s">
        <v>324</v>
      </c>
      <c r="C1870" t="s">
        <v>1</v>
      </c>
      <c r="D1870">
        <v>5</v>
      </c>
      <c r="E1870" s="10" t="s">
        <v>271</v>
      </c>
    </row>
    <row r="1871" spans="1:5">
      <c r="A1871" s="10" t="str">
        <f t="shared" si="42"/>
        <v>Placenta - C58Male99</v>
      </c>
      <c r="B1871" s="10" t="s">
        <v>324</v>
      </c>
      <c r="C1871" t="s">
        <v>1</v>
      </c>
      <c r="D1871">
        <v>99</v>
      </c>
      <c r="E1871" s="10" t="s">
        <v>271</v>
      </c>
    </row>
    <row r="1872" spans="1:5">
      <c r="A1872" s="10" t="str">
        <f t="shared" si="42"/>
        <v>Penis - C60Female1</v>
      </c>
      <c r="B1872" s="10" t="s">
        <v>325</v>
      </c>
      <c r="C1872" t="s">
        <v>0</v>
      </c>
      <c r="D1872">
        <v>1</v>
      </c>
      <c r="E1872" s="10" t="s">
        <v>271</v>
      </c>
    </row>
    <row r="1873" spans="1:5">
      <c r="A1873" s="10" t="str">
        <f t="shared" si="42"/>
        <v>Penis - C60Female2</v>
      </c>
      <c r="B1873" s="10" t="s">
        <v>325</v>
      </c>
      <c r="C1873" t="s">
        <v>0</v>
      </c>
      <c r="D1873">
        <v>2</v>
      </c>
      <c r="E1873" s="10" t="s">
        <v>271</v>
      </c>
    </row>
    <row r="1874" spans="1:5">
      <c r="A1874" s="10" t="str">
        <f t="shared" si="42"/>
        <v>Penis - C60Female3</v>
      </c>
      <c r="B1874" s="10" t="s">
        <v>325</v>
      </c>
      <c r="C1874" t="s">
        <v>0</v>
      </c>
      <c r="D1874">
        <v>3</v>
      </c>
      <c r="E1874" s="10" t="s">
        <v>271</v>
      </c>
    </row>
    <row r="1875" spans="1:5">
      <c r="A1875" s="10" t="str">
        <f t="shared" si="42"/>
        <v>Penis - C60Female4</v>
      </c>
      <c r="B1875" s="10" t="s">
        <v>325</v>
      </c>
      <c r="C1875" t="s">
        <v>0</v>
      </c>
      <c r="D1875">
        <v>4</v>
      </c>
      <c r="E1875" s="10" t="s">
        <v>271</v>
      </c>
    </row>
    <row r="1876" spans="1:5">
      <c r="A1876" s="10" t="str">
        <f t="shared" si="42"/>
        <v>Penis - C60Female5</v>
      </c>
      <c r="B1876" s="10" t="s">
        <v>325</v>
      </c>
      <c r="C1876" t="s">
        <v>0</v>
      </c>
      <c r="D1876">
        <v>5</v>
      </c>
      <c r="E1876" s="10" t="s">
        <v>271</v>
      </c>
    </row>
    <row r="1877" spans="1:5">
      <c r="A1877" s="10" t="str">
        <f t="shared" si="42"/>
        <v>Penis - C60Female99</v>
      </c>
      <c r="B1877" s="10" t="s">
        <v>325</v>
      </c>
      <c r="C1877" t="s">
        <v>0</v>
      </c>
      <c r="D1877">
        <v>99</v>
      </c>
      <c r="E1877" s="10" t="s">
        <v>271</v>
      </c>
    </row>
    <row r="1878" spans="1:5">
      <c r="A1878" s="10" t="str">
        <f t="shared" si="42"/>
        <v>Penis - C60Male1</v>
      </c>
      <c r="B1878" s="10" t="s">
        <v>325</v>
      </c>
      <c r="C1878" t="s">
        <v>1</v>
      </c>
      <c r="D1878">
        <v>1</v>
      </c>
      <c r="E1878">
        <v>1</v>
      </c>
    </row>
    <row r="1879" spans="1:5">
      <c r="A1879" s="10" t="str">
        <f t="shared" si="42"/>
        <v>Penis - C60Male2</v>
      </c>
      <c r="B1879" s="10" t="s">
        <v>325</v>
      </c>
      <c r="C1879" t="s">
        <v>1</v>
      </c>
      <c r="D1879">
        <v>2</v>
      </c>
      <c r="E1879">
        <v>5</v>
      </c>
    </row>
    <row r="1880" spans="1:5">
      <c r="A1880" s="10" t="str">
        <f t="shared" si="42"/>
        <v>Penis - C60Male3</v>
      </c>
      <c r="B1880" s="10" t="s">
        <v>325</v>
      </c>
      <c r="C1880" t="s">
        <v>1</v>
      </c>
      <c r="D1880">
        <v>3</v>
      </c>
      <c r="E1880">
        <v>3</v>
      </c>
    </row>
    <row r="1881" spans="1:5">
      <c r="A1881" s="10" t="str">
        <f t="shared" si="42"/>
        <v>Penis - C60Male4</v>
      </c>
      <c r="B1881" s="10" t="s">
        <v>325</v>
      </c>
      <c r="C1881" t="s">
        <v>1</v>
      </c>
      <c r="D1881">
        <v>4</v>
      </c>
      <c r="E1881">
        <v>5</v>
      </c>
    </row>
    <row r="1882" spans="1:5">
      <c r="A1882" s="10" t="str">
        <f t="shared" si="42"/>
        <v>Penis - C60Male5</v>
      </c>
      <c r="B1882" s="10" t="s">
        <v>325</v>
      </c>
      <c r="C1882" t="s">
        <v>1</v>
      </c>
      <c r="D1882">
        <v>5</v>
      </c>
      <c r="E1882">
        <v>5</v>
      </c>
    </row>
    <row r="1883" spans="1:5">
      <c r="A1883" s="10" t="str">
        <f t="shared" si="42"/>
        <v>Penis - C60Male99</v>
      </c>
      <c r="B1883" s="10" t="s">
        <v>325</v>
      </c>
      <c r="C1883" t="s">
        <v>1</v>
      </c>
      <c r="D1883">
        <v>99</v>
      </c>
      <c r="E1883">
        <v>0</v>
      </c>
    </row>
    <row r="1884" spans="1:5">
      <c r="A1884" s="10" t="str">
        <f t="shared" si="42"/>
        <v>Prostate - C61Female1</v>
      </c>
      <c r="B1884" s="10" t="s">
        <v>326</v>
      </c>
      <c r="C1884" t="s">
        <v>0</v>
      </c>
      <c r="D1884">
        <v>1</v>
      </c>
      <c r="E1884" s="10" t="s">
        <v>271</v>
      </c>
    </row>
    <row r="1885" spans="1:5">
      <c r="A1885" s="10" t="str">
        <f t="shared" si="42"/>
        <v>Prostate - C61Female2</v>
      </c>
      <c r="B1885" s="10" t="s">
        <v>326</v>
      </c>
      <c r="C1885" t="s">
        <v>0</v>
      </c>
      <c r="D1885">
        <v>2</v>
      </c>
      <c r="E1885" s="10" t="s">
        <v>271</v>
      </c>
    </row>
    <row r="1886" spans="1:5">
      <c r="A1886" s="10" t="str">
        <f t="shared" si="42"/>
        <v>Prostate - C61Female3</v>
      </c>
      <c r="B1886" s="10" t="s">
        <v>326</v>
      </c>
      <c r="C1886" t="s">
        <v>0</v>
      </c>
      <c r="D1886">
        <v>3</v>
      </c>
      <c r="E1886" s="10" t="s">
        <v>271</v>
      </c>
    </row>
    <row r="1887" spans="1:5">
      <c r="A1887" s="10" t="str">
        <f t="shared" si="42"/>
        <v>Prostate - C61Female4</v>
      </c>
      <c r="B1887" s="10" t="s">
        <v>326</v>
      </c>
      <c r="C1887" t="s">
        <v>0</v>
      </c>
      <c r="D1887">
        <v>4</v>
      </c>
      <c r="E1887" s="10" t="s">
        <v>271</v>
      </c>
    </row>
    <row r="1888" spans="1:5">
      <c r="A1888" s="10" t="str">
        <f t="shared" si="42"/>
        <v>Prostate - C61Female5</v>
      </c>
      <c r="B1888" s="10" t="s">
        <v>326</v>
      </c>
      <c r="C1888" t="s">
        <v>0</v>
      </c>
      <c r="D1888">
        <v>5</v>
      </c>
      <c r="E1888" s="10" t="s">
        <v>271</v>
      </c>
    </row>
    <row r="1889" spans="1:5">
      <c r="A1889" s="10" t="str">
        <f t="shared" si="42"/>
        <v>Prostate - C61Female99</v>
      </c>
      <c r="B1889" s="10" t="s">
        <v>326</v>
      </c>
      <c r="C1889" t="s">
        <v>0</v>
      </c>
      <c r="D1889">
        <v>99</v>
      </c>
      <c r="E1889" s="10" t="s">
        <v>271</v>
      </c>
    </row>
    <row r="1890" spans="1:5">
      <c r="A1890" s="10" t="str">
        <f t="shared" si="42"/>
        <v>Prostate - C61Male1</v>
      </c>
      <c r="B1890" s="10" t="s">
        <v>326</v>
      </c>
      <c r="C1890" t="s">
        <v>1</v>
      </c>
      <c r="D1890">
        <v>1</v>
      </c>
      <c r="E1890">
        <v>673</v>
      </c>
    </row>
    <row r="1891" spans="1:5">
      <c r="A1891" s="10" t="str">
        <f t="shared" si="42"/>
        <v>Prostate - C61Male2</v>
      </c>
      <c r="B1891" s="10" t="s">
        <v>326</v>
      </c>
      <c r="C1891" t="s">
        <v>1</v>
      </c>
      <c r="D1891">
        <v>2</v>
      </c>
      <c r="E1891">
        <v>650</v>
      </c>
    </row>
    <row r="1892" spans="1:5">
      <c r="A1892" s="10" t="str">
        <f t="shared" si="42"/>
        <v>Prostate - C61Male3</v>
      </c>
      <c r="B1892" s="10" t="s">
        <v>326</v>
      </c>
      <c r="C1892" t="s">
        <v>1</v>
      </c>
      <c r="D1892">
        <v>3</v>
      </c>
      <c r="E1892">
        <v>661</v>
      </c>
    </row>
    <row r="1893" spans="1:5">
      <c r="A1893" s="10" t="str">
        <f t="shared" si="42"/>
        <v>Prostate - C61Male4</v>
      </c>
      <c r="B1893" s="10" t="s">
        <v>326</v>
      </c>
      <c r="C1893" t="s">
        <v>1</v>
      </c>
      <c r="D1893">
        <v>4</v>
      </c>
      <c r="E1893">
        <v>641</v>
      </c>
    </row>
    <row r="1894" spans="1:5">
      <c r="A1894" s="10" t="str">
        <f t="shared" si="42"/>
        <v>Prostate - C61Male5</v>
      </c>
      <c r="B1894" s="10" t="s">
        <v>326</v>
      </c>
      <c r="C1894" t="s">
        <v>1</v>
      </c>
      <c r="D1894">
        <v>5</v>
      </c>
      <c r="E1894">
        <v>494</v>
      </c>
    </row>
    <row r="1895" spans="1:5">
      <c r="A1895" s="10" t="str">
        <f t="shared" si="42"/>
        <v>Prostate - C61Male99</v>
      </c>
      <c r="B1895" s="10" t="s">
        <v>326</v>
      </c>
      <c r="C1895" t="s">
        <v>1</v>
      </c>
      <c r="D1895">
        <v>99</v>
      </c>
      <c r="E1895">
        <v>10</v>
      </c>
    </row>
    <row r="1896" spans="1:5">
      <c r="A1896" s="10" t="str">
        <f t="shared" si="42"/>
        <v>Testis - C62Female1</v>
      </c>
      <c r="B1896" s="10" t="s">
        <v>327</v>
      </c>
      <c r="C1896" t="s">
        <v>0</v>
      </c>
      <c r="D1896">
        <v>1</v>
      </c>
      <c r="E1896" s="10" t="s">
        <v>271</v>
      </c>
    </row>
    <row r="1897" spans="1:5">
      <c r="A1897" s="10" t="str">
        <f t="shared" si="42"/>
        <v>Testis - C62Female2</v>
      </c>
      <c r="B1897" s="10" t="s">
        <v>327</v>
      </c>
      <c r="C1897" t="s">
        <v>0</v>
      </c>
      <c r="D1897">
        <v>2</v>
      </c>
      <c r="E1897" s="10" t="s">
        <v>271</v>
      </c>
    </row>
    <row r="1898" spans="1:5">
      <c r="A1898" s="10" t="str">
        <f t="shared" si="42"/>
        <v>Testis - C62Female3</v>
      </c>
      <c r="B1898" s="10" t="s">
        <v>327</v>
      </c>
      <c r="C1898" t="s">
        <v>0</v>
      </c>
      <c r="D1898">
        <v>3</v>
      </c>
      <c r="E1898" s="10" t="s">
        <v>271</v>
      </c>
    </row>
    <row r="1899" spans="1:5">
      <c r="A1899" s="10" t="str">
        <f t="shared" si="42"/>
        <v>Testis - C62Female4</v>
      </c>
      <c r="B1899" s="10" t="s">
        <v>327</v>
      </c>
      <c r="C1899" t="s">
        <v>0</v>
      </c>
      <c r="D1899">
        <v>4</v>
      </c>
      <c r="E1899" s="10" t="s">
        <v>271</v>
      </c>
    </row>
    <row r="1900" spans="1:5">
      <c r="A1900" s="10" t="str">
        <f t="shared" si="42"/>
        <v>Testis - C62Female5</v>
      </c>
      <c r="B1900" s="10" t="s">
        <v>327</v>
      </c>
      <c r="C1900" t="s">
        <v>0</v>
      </c>
      <c r="D1900">
        <v>5</v>
      </c>
      <c r="E1900" s="10" t="s">
        <v>271</v>
      </c>
    </row>
    <row r="1901" spans="1:5">
      <c r="A1901" s="10" t="str">
        <f t="shared" si="42"/>
        <v>Testis - C62Female99</v>
      </c>
      <c r="B1901" s="10" t="s">
        <v>327</v>
      </c>
      <c r="C1901" t="s">
        <v>0</v>
      </c>
      <c r="D1901">
        <v>99</v>
      </c>
      <c r="E1901" s="10" t="s">
        <v>271</v>
      </c>
    </row>
    <row r="1902" spans="1:5">
      <c r="A1902" s="10" t="str">
        <f t="shared" si="42"/>
        <v>Testis - C62Male1</v>
      </c>
      <c r="B1902" s="10" t="s">
        <v>327</v>
      </c>
      <c r="C1902" t="s">
        <v>1</v>
      </c>
      <c r="D1902">
        <v>1</v>
      </c>
      <c r="E1902">
        <v>25</v>
      </c>
    </row>
    <row r="1903" spans="1:5">
      <c r="A1903" s="10" t="str">
        <f t="shared" si="42"/>
        <v>Testis - C62Male2</v>
      </c>
      <c r="B1903" s="10" t="s">
        <v>327</v>
      </c>
      <c r="C1903" t="s">
        <v>1</v>
      </c>
      <c r="D1903">
        <v>2</v>
      </c>
      <c r="E1903">
        <v>22</v>
      </c>
    </row>
    <row r="1904" spans="1:5">
      <c r="A1904" s="10" t="str">
        <f t="shared" si="42"/>
        <v>Testis - C62Male3</v>
      </c>
      <c r="B1904" s="10" t="s">
        <v>327</v>
      </c>
      <c r="C1904" t="s">
        <v>1</v>
      </c>
      <c r="D1904">
        <v>3</v>
      </c>
      <c r="E1904">
        <v>32</v>
      </c>
    </row>
    <row r="1905" spans="1:5">
      <c r="A1905" s="10" t="str">
        <f t="shared" si="42"/>
        <v>Testis - C62Male4</v>
      </c>
      <c r="B1905" s="10" t="s">
        <v>327</v>
      </c>
      <c r="C1905" t="s">
        <v>1</v>
      </c>
      <c r="D1905">
        <v>4</v>
      </c>
      <c r="E1905">
        <v>31</v>
      </c>
    </row>
    <row r="1906" spans="1:5">
      <c r="A1906" s="10" t="str">
        <f t="shared" si="42"/>
        <v>Testis - C62Male5</v>
      </c>
      <c r="B1906" s="10" t="s">
        <v>327</v>
      </c>
      <c r="C1906" t="s">
        <v>1</v>
      </c>
      <c r="D1906">
        <v>5</v>
      </c>
      <c r="E1906">
        <v>27</v>
      </c>
    </row>
    <row r="1907" spans="1:5">
      <c r="A1907" s="10" t="str">
        <f t="shared" si="42"/>
        <v>Testis - C62Male99</v>
      </c>
      <c r="B1907" s="10" t="s">
        <v>327</v>
      </c>
      <c r="C1907" t="s">
        <v>1</v>
      </c>
      <c r="D1907">
        <v>99</v>
      </c>
      <c r="E1907">
        <v>0</v>
      </c>
    </row>
    <row r="1908" spans="1:5">
      <c r="A1908" s="10" t="str">
        <f t="shared" si="42"/>
        <v>Other male genital organs - C63Female1</v>
      </c>
      <c r="B1908" s="10" t="s">
        <v>328</v>
      </c>
      <c r="C1908" t="s">
        <v>0</v>
      </c>
      <c r="D1908">
        <v>1</v>
      </c>
      <c r="E1908" s="10" t="s">
        <v>271</v>
      </c>
    </row>
    <row r="1909" spans="1:5">
      <c r="A1909" s="10" t="str">
        <f t="shared" si="42"/>
        <v>Other male genital organs - C63Female2</v>
      </c>
      <c r="B1909" s="10" t="s">
        <v>328</v>
      </c>
      <c r="C1909" t="s">
        <v>0</v>
      </c>
      <c r="D1909">
        <v>2</v>
      </c>
      <c r="E1909" s="10" t="s">
        <v>271</v>
      </c>
    </row>
    <row r="1910" spans="1:5">
      <c r="A1910" s="10" t="str">
        <f t="shared" si="42"/>
        <v>Other male genital organs - C63Female3</v>
      </c>
      <c r="B1910" s="10" t="s">
        <v>328</v>
      </c>
      <c r="C1910" t="s">
        <v>0</v>
      </c>
      <c r="D1910">
        <v>3</v>
      </c>
      <c r="E1910" s="10" t="s">
        <v>271</v>
      </c>
    </row>
    <row r="1911" spans="1:5">
      <c r="A1911" s="10" t="str">
        <f t="shared" si="42"/>
        <v>Other male genital organs - C63Female4</v>
      </c>
      <c r="B1911" s="10" t="s">
        <v>328</v>
      </c>
      <c r="C1911" t="s">
        <v>0</v>
      </c>
      <c r="D1911">
        <v>4</v>
      </c>
      <c r="E1911" s="10" t="s">
        <v>271</v>
      </c>
    </row>
    <row r="1912" spans="1:5">
      <c r="A1912" s="10" t="str">
        <f t="shared" si="42"/>
        <v>Other male genital organs - C63Female5</v>
      </c>
      <c r="B1912" s="10" t="s">
        <v>328</v>
      </c>
      <c r="C1912" t="s">
        <v>0</v>
      </c>
      <c r="D1912">
        <v>5</v>
      </c>
      <c r="E1912" s="10" t="s">
        <v>271</v>
      </c>
    </row>
    <row r="1913" spans="1:5">
      <c r="A1913" s="10" t="str">
        <f t="shared" si="42"/>
        <v>Other male genital organs - C63Female99</v>
      </c>
      <c r="B1913" s="10" t="s">
        <v>328</v>
      </c>
      <c r="C1913" t="s">
        <v>0</v>
      </c>
      <c r="D1913">
        <v>99</v>
      </c>
      <c r="E1913" s="10" t="s">
        <v>271</v>
      </c>
    </row>
    <row r="1914" spans="1:5">
      <c r="A1914" s="10" t="str">
        <f t="shared" si="42"/>
        <v>Other male genital organs - C63Male1</v>
      </c>
      <c r="B1914" s="10" t="s">
        <v>328</v>
      </c>
      <c r="C1914" t="s">
        <v>1</v>
      </c>
      <c r="D1914">
        <v>1</v>
      </c>
      <c r="E1914">
        <v>1</v>
      </c>
    </row>
    <row r="1915" spans="1:5">
      <c r="A1915" s="10" t="str">
        <f t="shared" si="42"/>
        <v>Other male genital organs - C63Male2</v>
      </c>
      <c r="B1915" s="10" t="s">
        <v>328</v>
      </c>
      <c r="C1915" t="s">
        <v>1</v>
      </c>
      <c r="D1915">
        <v>2</v>
      </c>
      <c r="E1915">
        <v>0</v>
      </c>
    </row>
    <row r="1916" spans="1:5">
      <c r="A1916" s="10" t="str">
        <f t="shared" si="42"/>
        <v>Other male genital organs - C63Male3</v>
      </c>
      <c r="B1916" s="10" t="s">
        <v>328</v>
      </c>
      <c r="C1916" t="s">
        <v>1</v>
      </c>
      <c r="D1916">
        <v>3</v>
      </c>
      <c r="E1916">
        <v>0</v>
      </c>
    </row>
    <row r="1917" spans="1:5">
      <c r="A1917" s="10" t="str">
        <f t="shared" si="42"/>
        <v>Other male genital organs - C63Male4</v>
      </c>
      <c r="B1917" s="10" t="s">
        <v>328</v>
      </c>
      <c r="C1917" t="s">
        <v>1</v>
      </c>
      <c r="D1917">
        <v>4</v>
      </c>
      <c r="E1917">
        <v>1</v>
      </c>
    </row>
    <row r="1918" spans="1:5">
      <c r="A1918" s="10" t="str">
        <f t="shared" si="42"/>
        <v>Other male genital organs - C63Male5</v>
      </c>
      <c r="B1918" s="10" t="s">
        <v>328</v>
      </c>
      <c r="C1918" t="s">
        <v>1</v>
      </c>
      <c r="D1918">
        <v>5</v>
      </c>
      <c r="E1918">
        <v>1</v>
      </c>
    </row>
    <row r="1919" spans="1:5">
      <c r="A1919" s="10" t="str">
        <f t="shared" si="42"/>
        <v>Other male genital organs - C63Male99</v>
      </c>
      <c r="B1919" s="10" t="s">
        <v>328</v>
      </c>
      <c r="C1919" t="s">
        <v>1</v>
      </c>
      <c r="D1919">
        <v>99</v>
      </c>
      <c r="E1919">
        <v>0</v>
      </c>
    </row>
    <row r="1920" spans="1:5">
      <c r="A1920" s="10" t="str">
        <f t="shared" si="42"/>
        <v>Kidney - C64Female1</v>
      </c>
      <c r="B1920" s="10" t="s">
        <v>329</v>
      </c>
      <c r="C1920" t="s">
        <v>0</v>
      </c>
      <c r="D1920">
        <v>1</v>
      </c>
      <c r="E1920">
        <v>27</v>
      </c>
    </row>
    <row r="1921" spans="1:5">
      <c r="A1921" s="10" t="str">
        <f t="shared" si="42"/>
        <v>Kidney - C64Female2</v>
      </c>
      <c r="B1921" s="10" t="s">
        <v>329</v>
      </c>
      <c r="C1921" t="s">
        <v>0</v>
      </c>
      <c r="D1921">
        <v>2</v>
      </c>
      <c r="E1921">
        <v>18</v>
      </c>
    </row>
    <row r="1922" spans="1:5">
      <c r="A1922" s="10" t="str">
        <f t="shared" si="42"/>
        <v>Kidney - C64Female3</v>
      </c>
      <c r="B1922" s="10" t="s">
        <v>329</v>
      </c>
      <c r="C1922" t="s">
        <v>0</v>
      </c>
      <c r="D1922">
        <v>3</v>
      </c>
      <c r="E1922">
        <v>41</v>
      </c>
    </row>
    <row r="1923" spans="1:5">
      <c r="A1923" s="10" t="str">
        <f t="shared" si="42"/>
        <v>Kidney - C64Female4</v>
      </c>
      <c r="B1923" s="10" t="s">
        <v>329</v>
      </c>
      <c r="C1923" t="s">
        <v>0</v>
      </c>
      <c r="D1923">
        <v>4</v>
      </c>
      <c r="E1923">
        <v>47</v>
      </c>
    </row>
    <row r="1924" spans="1:5">
      <c r="A1924" s="10" t="str">
        <f t="shared" si="42"/>
        <v>Kidney - C64Female5</v>
      </c>
      <c r="B1924" s="10" t="s">
        <v>329</v>
      </c>
      <c r="C1924" t="s">
        <v>0</v>
      </c>
      <c r="D1924">
        <v>5</v>
      </c>
      <c r="E1924">
        <v>34</v>
      </c>
    </row>
    <row r="1925" spans="1:5">
      <c r="A1925" s="10" t="str">
        <f t="shared" si="42"/>
        <v>Kidney - C64Female99</v>
      </c>
      <c r="B1925" s="10" t="s">
        <v>329</v>
      </c>
      <c r="C1925" t="s">
        <v>0</v>
      </c>
      <c r="D1925">
        <v>99</v>
      </c>
      <c r="E1925">
        <v>0</v>
      </c>
    </row>
    <row r="1926" spans="1:5">
      <c r="A1926" s="10" t="str">
        <f t="shared" si="42"/>
        <v>Kidney - C64Male1</v>
      </c>
      <c r="B1926" s="10" t="s">
        <v>329</v>
      </c>
      <c r="C1926" t="s">
        <v>1</v>
      </c>
      <c r="D1926">
        <v>1</v>
      </c>
      <c r="E1926">
        <v>60</v>
      </c>
    </row>
    <row r="1927" spans="1:5">
      <c r="A1927" s="10" t="str">
        <f t="shared" si="42"/>
        <v>Kidney - C64Male2</v>
      </c>
      <c r="B1927" s="10" t="s">
        <v>329</v>
      </c>
      <c r="C1927" t="s">
        <v>1</v>
      </c>
      <c r="D1927">
        <v>2</v>
      </c>
      <c r="E1927">
        <v>70</v>
      </c>
    </row>
    <row r="1928" spans="1:5">
      <c r="A1928" s="10" t="str">
        <f t="shared" si="42"/>
        <v>Kidney - C64Male3</v>
      </c>
      <c r="B1928" s="10" t="s">
        <v>329</v>
      </c>
      <c r="C1928" t="s">
        <v>1</v>
      </c>
      <c r="D1928">
        <v>3</v>
      </c>
      <c r="E1928">
        <v>77</v>
      </c>
    </row>
    <row r="1929" spans="1:5">
      <c r="A1929" s="10" t="str">
        <f t="shared" si="42"/>
        <v>Kidney - C64Male4</v>
      </c>
      <c r="B1929" s="10" t="s">
        <v>329</v>
      </c>
      <c r="C1929" t="s">
        <v>1</v>
      </c>
      <c r="D1929">
        <v>4</v>
      </c>
      <c r="E1929">
        <v>84</v>
      </c>
    </row>
    <row r="1930" spans="1:5">
      <c r="A1930" s="10" t="str">
        <f t="shared" si="42"/>
        <v>Kidney - C64Male5</v>
      </c>
      <c r="B1930" s="10" t="s">
        <v>329</v>
      </c>
      <c r="C1930" t="s">
        <v>1</v>
      </c>
      <c r="D1930">
        <v>5</v>
      </c>
      <c r="E1930">
        <v>65</v>
      </c>
    </row>
    <row r="1931" spans="1:5">
      <c r="A1931" s="10" t="str">
        <f t="shared" si="42"/>
        <v>Kidney - C64Male99</v>
      </c>
      <c r="B1931" s="10" t="s">
        <v>329</v>
      </c>
      <c r="C1931" t="s">
        <v>1</v>
      </c>
      <c r="D1931">
        <v>99</v>
      </c>
      <c r="E1931">
        <v>2</v>
      </c>
    </row>
    <row r="1932" spans="1:5">
      <c r="A1932" s="10" t="str">
        <f t="shared" si="42"/>
        <v>Renal pelvis - C65Female1</v>
      </c>
      <c r="B1932" s="10" t="s">
        <v>330</v>
      </c>
      <c r="C1932" t="s">
        <v>0</v>
      </c>
      <c r="D1932">
        <v>1</v>
      </c>
      <c r="E1932">
        <v>3</v>
      </c>
    </row>
    <row r="1933" spans="1:5">
      <c r="A1933" s="10" t="str">
        <f t="shared" ref="A1933:A1996" si="43">B1933&amp;C1933&amp;D1933</f>
        <v>Renal pelvis - C65Female2</v>
      </c>
      <c r="B1933" s="10" t="s">
        <v>330</v>
      </c>
      <c r="C1933" t="s">
        <v>0</v>
      </c>
      <c r="D1933">
        <v>2</v>
      </c>
      <c r="E1933">
        <v>1</v>
      </c>
    </row>
    <row r="1934" spans="1:5">
      <c r="A1934" s="10" t="str">
        <f t="shared" si="43"/>
        <v>Renal pelvis - C65Female3</v>
      </c>
      <c r="B1934" s="10" t="s">
        <v>330</v>
      </c>
      <c r="C1934" t="s">
        <v>0</v>
      </c>
      <c r="D1934">
        <v>3</v>
      </c>
      <c r="E1934">
        <v>6</v>
      </c>
    </row>
    <row r="1935" spans="1:5">
      <c r="A1935" s="10" t="str">
        <f t="shared" si="43"/>
        <v>Renal pelvis - C65Female4</v>
      </c>
      <c r="B1935" s="10" t="s">
        <v>330</v>
      </c>
      <c r="C1935" t="s">
        <v>0</v>
      </c>
      <c r="D1935">
        <v>4</v>
      </c>
      <c r="E1935">
        <v>5</v>
      </c>
    </row>
    <row r="1936" spans="1:5">
      <c r="A1936" s="10" t="str">
        <f t="shared" si="43"/>
        <v>Renal pelvis - C65Female5</v>
      </c>
      <c r="B1936" s="10" t="s">
        <v>330</v>
      </c>
      <c r="C1936" t="s">
        <v>0</v>
      </c>
      <c r="D1936">
        <v>5</v>
      </c>
      <c r="E1936">
        <v>0</v>
      </c>
    </row>
    <row r="1937" spans="1:5">
      <c r="A1937" s="10" t="str">
        <f t="shared" si="43"/>
        <v>Renal pelvis - C65Female99</v>
      </c>
      <c r="B1937" s="10" t="s">
        <v>330</v>
      </c>
      <c r="C1937" t="s">
        <v>0</v>
      </c>
      <c r="D1937">
        <v>99</v>
      </c>
      <c r="E1937">
        <v>0</v>
      </c>
    </row>
    <row r="1938" spans="1:5">
      <c r="A1938" s="10" t="str">
        <f t="shared" si="43"/>
        <v>Renal pelvis - C65Male1</v>
      </c>
      <c r="B1938" s="10" t="s">
        <v>330</v>
      </c>
      <c r="C1938" t="s">
        <v>1</v>
      </c>
      <c r="D1938">
        <v>1</v>
      </c>
      <c r="E1938">
        <v>5</v>
      </c>
    </row>
    <row r="1939" spans="1:5">
      <c r="A1939" s="10" t="str">
        <f t="shared" si="43"/>
        <v>Renal pelvis - C65Male2</v>
      </c>
      <c r="B1939" s="10" t="s">
        <v>330</v>
      </c>
      <c r="C1939" t="s">
        <v>1</v>
      </c>
      <c r="D1939">
        <v>2</v>
      </c>
      <c r="E1939">
        <v>2</v>
      </c>
    </row>
    <row r="1940" spans="1:5">
      <c r="A1940" s="10" t="str">
        <f t="shared" si="43"/>
        <v>Renal pelvis - C65Male3</v>
      </c>
      <c r="B1940" s="10" t="s">
        <v>330</v>
      </c>
      <c r="C1940" t="s">
        <v>1</v>
      </c>
      <c r="D1940">
        <v>3</v>
      </c>
      <c r="E1940">
        <v>8</v>
      </c>
    </row>
    <row r="1941" spans="1:5">
      <c r="A1941" s="10" t="str">
        <f t="shared" si="43"/>
        <v>Renal pelvis - C65Male4</v>
      </c>
      <c r="B1941" s="10" t="s">
        <v>330</v>
      </c>
      <c r="C1941" t="s">
        <v>1</v>
      </c>
      <c r="D1941">
        <v>4</v>
      </c>
      <c r="E1941">
        <v>1</v>
      </c>
    </row>
    <row r="1942" spans="1:5">
      <c r="A1942" s="10" t="str">
        <f t="shared" si="43"/>
        <v>Renal pelvis - C65Male5</v>
      </c>
      <c r="B1942" s="10" t="s">
        <v>330</v>
      </c>
      <c r="C1942" t="s">
        <v>1</v>
      </c>
      <c r="D1942">
        <v>5</v>
      </c>
      <c r="E1942">
        <v>2</v>
      </c>
    </row>
    <row r="1943" spans="1:5">
      <c r="A1943" s="10" t="str">
        <f t="shared" si="43"/>
        <v>Renal pelvis - C65Male99</v>
      </c>
      <c r="B1943" s="10" t="s">
        <v>330</v>
      </c>
      <c r="C1943" t="s">
        <v>1</v>
      </c>
      <c r="D1943">
        <v>99</v>
      </c>
      <c r="E1943">
        <v>0</v>
      </c>
    </row>
    <row r="1944" spans="1:5">
      <c r="A1944" s="10" t="str">
        <f t="shared" si="43"/>
        <v>Ureter - C66Female1</v>
      </c>
      <c r="B1944" s="10" t="s">
        <v>331</v>
      </c>
      <c r="C1944" t="s">
        <v>0</v>
      </c>
      <c r="D1944">
        <v>1</v>
      </c>
      <c r="E1944">
        <v>0</v>
      </c>
    </row>
    <row r="1945" spans="1:5">
      <c r="A1945" s="10" t="str">
        <f t="shared" si="43"/>
        <v>Ureter - C66Female2</v>
      </c>
      <c r="B1945" s="10" t="s">
        <v>331</v>
      </c>
      <c r="C1945" t="s">
        <v>0</v>
      </c>
      <c r="D1945">
        <v>2</v>
      </c>
      <c r="E1945">
        <v>2</v>
      </c>
    </row>
    <row r="1946" spans="1:5">
      <c r="A1946" s="10" t="str">
        <f t="shared" si="43"/>
        <v>Ureter - C66Female3</v>
      </c>
      <c r="B1946" s="10" t="s">
        <v>331</v>
      </c>
      <c r="C1946" t="s">
        <v>0</v>
      </c>
      <c r="D1946">
        <v>3</v>
      </c>
      <c r="E1946">
        <v>2</v>
      </c>
    </row>
    <row r="1947" spans="1:5">
      <c r="A1947" s="10" t="str">
        <f t="shared" si="43"/>
        <v>Ureter - C66Female4</v>
      </c>
      <c r="B1947" s="10" t="s">
        <v>331</v>
      </c>
      <c r="C1947" t="s">
        <v>0</v>
      </c>
      <c r="D1947">
        <v>4</v>
      </c>
      <c r="E1947">
        <v>3</v>
      </c>
    </row>
    <row r="1948" spans="1:5">
      <c r="A1948" s="10" t="str">
        <f t="shared" si="43"/>
        <v>Ureter - C66Female5</v>
      </c>
      <c r="B1948" s="10" t="s">
        <v>331</v>
      </c>
      <c r="C1948" t="s">
        <v>0</v>
      </c>
      <c r="D1948">
        <v>5</v>
      </c>
      <c r="E1948">
        <v>1</v>
      </c>
    </row>
    <row r="1949" spans="1:5">
      <c r="A1949" s="10" t="str">
        <f t="shared" si="43"/>
        <v>Ureter - C66Female99</v>
      </c>
      <c r="B1949" s="10" t="s">
        <v>331</v>
      </c>
      <c r="C1949" t="s">
        <v>0</v>
      </c>
      <c r="D1949">
        <v>99</v>
      </c>
      <c r="E1949">
        <v>0</v>
      </c>
    </row>
    <row r="1950" spans="1:5">
      <c r="A1950" s="10" t="str">
        <f t="shared" si="43"/>
        <v>Ureter - C66Male1</v>
      </c>
      <c r="B1950" s="10" t="s">
        <v>331</v>
      </c>
      <c r="C1950" t="s">
        <v>1</v>
      </c>
      <c r="D1950">
        <v>1</v>
      </c>
      <c r="E1950">
        <v>4</v>
      </c>
    </row>
    <row r="1951" spans="1:5">
      <c r="A1951" s="10" t="str">
        <f t="shared" si="43"/>
        <v>Ureter - C66Male2</v>
      </c>
      <c r="B1951" s="10" t="s">
        <v>331</v>
      </c>
      <c r="C1951" t="s">
        <v>1</v>
      </c>
      <c r="D1951">
        <v>2</v>
      </c>
      <c r="E1951">
        <v>3</v>
      </c>
    </row>
    <row r="1952" spans="1:5">
      <c r="A1952" s="10" t="str">
        <f t="shared" si="43"/>
        <v>Ureter - C66Male3</v>
      </c>
      <c r="B1952" s="10" t="s">
        <v>331</v>
      </c>
      <c r="C1952" t="s">
        <v>1</v>
      </c>
      <c r="D1952">
        <v>3</v>
      </c>
      <c r="E1952">
        <v>3</v>
      </c>
    </row>
    <row r="1953" spans="1:5">
      <c r="A1953" s="10" t="str">
        <f t="shared" si="43"/>
        <v>Ureter - C66Male4</v>
      </c>
      <c r="B1953" s="10" t="s">
        <v>331</v>
      </c>
      <c r="C1953" t="s">
        <v>1</v>
      </c>
      <c r="D1953">
        <v>4</v>
      </c>
      <c r="E1953">
        <v>6</v>
      </c>
    </row>
    <row r="1954" spans="1:5">
      <c r="A1954" s="10" t="str">
        <f t="shared" si="43"/>
        <v>Ureter - C66Male5</v>
      </c>
      <c r="B1954" s="10" t="s">
        <v>331</v>
      </c>
      <c r="C1954" t="s">
        <v>1</v>
      </c>
      <c r="D1954">
        <v>5</v>
      </c>
      <c r="E1954">
        <v>3</v>
      </c>
    </row>
    <row r="1955" spans="1:5">
      <c r="A1955" s="10" t="str">
        <f t="shared" si="43"/>
        <v>Ureter - C66Male99</v>
      </c>
      <c r="B1955" s="10" t="s">
        <v>331</v>
      </c>
      <c r="C1955" t="s">
        <v>1</v>
      </c>
      <c r="D1955">
        <v>99</v>
      </c>
      <c r="E1955">
        <v>0</v>
      </c>
    </row>
    <row r="1956" spans="1:5">
      <c r="A1956" s="10" t="str">
        <f t="shared" si="43"/>
        <v>Bladder - C67Female1</v>
      </c>
      <c r="B1956" s="10" t="s">
        <v>332</v>
      </c>
      <c r="C1956" t="s">
        <v>0</v>
      </c>
      <c r="D1956">
        <v>1</v>
      </c>
      <c r="E1956">
        <v>18</v>
      </c>
    </row>
    <row r="1957" spans="1:5">
      <c r="A1957" s="10" t="str">
        <f t="shared" si="43"/>
        <v>Bladder - C67Female2</v>
      </c>
      <c r="B1957" s="10" t="s">
        <v>332</v>
      </c>
      <c r="C1957" t="s">
        <v>0</v>
      </c>
      <c r="D1957">
        <v>2</v>
      </c>
      <c r="E1957">
        <v>22</v>
      </c>
    </row>
    <row r="1958" spans="1:5">
      <c r="A1958" s="10" t="str">
        <f t="shared" si="43"/>
        <v>Bladder - C67Female3</v>
      </c>
      <c r="B1958" s="10" t="s">
        <v>332</v>
      </c>
      <c r="C1958" t="s">
        <v>0</v>
      </c>
      <c r="D1958">
        <v>3</v>
      </c>
      <c r="E1958">
        <v>25</v>
      </c>
    </row>
    <row r="1959" spans="1:5">
      <c r="A1959" s="10" t="str">
        <f t="shared" si="43"/>
        <v>Bladder - C67Female4</v>
      </c>
      <c r="B1959" s="10" t="s">
        <v>332</v>
      </c>
      <c r="C1959" t="s">
        <v>0</v>
      </c>
      <c r="D1959">
        <v>4</v>
      </c>
      <c r="E1959">
        <v>13</v>
      </c>
    </row>
    <row r="1960" spans="1:5">
      <c r="A1960" s="10" t="str">
        <f t="shared" si="43"/>
        <v>Bladder - C67Female5</v>
      </c>
      <c r="B1960" s="10" t="s">
        <v>332</v>
      </c>
      <c r="C1960" t="s">
        <v>0</v>
      </c>
      <c r="D1960">
        <v>5</v>
      </c>
      <c r="E1960">
        <v>21</v>
      </c>
    </row>
    <row r="1961" spans="1:5">
      <c r="A1961" s="10" t="str">
        <f t="shared" si="43"/>
        <v>Bladder - C67Female99</v>
      </c>
      <c r="B1961" s="10" t="s">
        <v>332</v>
      </c>
      <c r="C1961" t="s">
        <v>0</v>
      </c>
      <c r="D1961">
        <v>99</v>
      </c>
      <c r="E1961">
        <v>0</v>
      </c>
    </row>
    <row r="1962" spans="1:5">
      <c r="A1962" s="10" t="str">
        <f t="shared" si="43"/>
        <v>Bladder - C67Male1</v>
      </c>
      <c r="B1962" s="10" t="s">
        <v>332</v>
      </c>
      <c r="C1962" t="s">
        <v>1</v>
      </c>
      <c r="D1962">
        <v>1</v>
      </c>
      <c r="E1962">
        <v>51</v>
      </c>
    </row>
    <row r="1963" spans="1:5">
      <c r="A1963" s="10" t="str">
        <f t="shared" si="43"/>
        <v>Bladder - C67Male2</v>
      </c>
      <c r="B1963" s="10" t="s">
        <v>332</v>
      </c>
      <c r="C1963" t="s">
        <v>1</v>
      </c>
      <c r="D1963">
        <v>2</v>
      </c>
      <c r="E1963">
        <v>43</v>
      </c>
    </row>
    <row r="1964" spans="1:5">
      <c r="A1964" s="10" t="str">
        <f t="shared" si="43"/>
        <v>Bladder - C67Male3</v>
      </c>
      <c r="B1964" s="10" t="s">
        <v>332</v>
      </c>
      <c r="C1964" t="s">
        <v>1</v>
      </c>
      <c r="D1964">
        <v>3</v>
      </c>
      <c r="E1964">
        <v>60</v>
      </c>
    </row>
    <row r="1965" spans="1:5">
      <c r="A1965" s="10" t="str">
        <f t="shared" si="43"/>
        <v>Bladder - C67Male4</v>
      </c>
      <c r="B1965" s="10" t="s">
        <v>332</v>
      </c>
      <c r="C1965" t="s">
        <v>1</v>
      </c>
      <c r="D1965">
        <v>4</v>
      </c>
      <c r="E1965">
        <v>66</v>
      </c>
    </row>
    <row r="1966" spans="1:5">
      <c r="A1966" s="10" t="str">
        <f t="shared" si="43"/>
        <v>Bladder - C67Male5</v>
      </c>
      <c r="B1966" s="10" t="s">
        <v>332</v>
      </c>
      <c r="C1966" t="s">
        <v>1</v>
      </c>
      <c r="D1966">
        <v>5</v>
      </c>
      <c r="E1966">
        <v>50</v>
      </c>
    </row>
    <row r="1967" spans="1:5">
      <c r="A1967" s="10" t="str">
        <f t="shared" si="43"/>
        <v>Bladder - C67Male99</v>
      </c>
      <c r="B1967" s="10" t="s">
        <v>332</v>
      </c>
      <c r="C1967" t="s">
        <v>1</v>
      </c>
      <c r="D1967">
        <v>99</v>
      </c>
      <c r="E1967">
        <v>0</v>
      </c>
    </row>
    <row r="1968" spans="1:5">
      <c r="A1968" s="10" t="str">
        <f t="shared" si="43"/>
        <v>Other urinary organs - C68Female1</v>
      </c>
      <c r="B1968" s="10" t="s">
        <v>333</v>
      </c>
      <c r="C1968" t="s">
        <v>0</v>
      </c>
      <c r="D1968">
        <v>1</v>
      </c>
      <c r="E1968">
        <v>0</v>
      </c>
    </row>
    <row r="1969" spans="1:5">
      <c r="A1969" s="10" t="str">
        <f t="shared" si="43"/>
        <v>Other urinary organs - C68Female2</v>
      </c>
      <c r="B1969" s="10" t="s">
        <v>333</v>
      </c>
      <c r="C1969" t="s">
        <v>0</v>
      </c>
      <c r="D1969">
        <v>2</v>
      </c>
      <c r="E1969">
        <v>3</v>
      </c>
    </row>
    <row r="1970" spans="1:5">
      <c r="A1970" s="10" t="str">
        <f t="shared" si="43"/>
        <v>Other urinary organs - C68Female3</v>
      </c>
      <c r="B1970" s="10" t="s">
        <v>333</v>
      </c>
      <c r="C1970" t="s">
        <v>0</v>
      </c>
      <c r="D1970">
        <v>3</v>
      </c>
      <c r="E1970">
        <v>1</v>
      </c>
    </row>
    <row r="1971" spans="1:5">
      <c r="A1971" s="10" t="str">
        <f t="shared" si="43"/>
        <v>Other urinary organs - C68Female4</v>
      </c>
      <c r="B1971" s="10" t="s">
        <v>333</v>
      </c>
      <c r="C1971" t="s">
        <v>0</v>
      </c>
      <c r="D1971">
        <v>4</v>
      </c>
      <c r="E1971">
        <v>3</v>
      </c>
    </row>
    <row r="1972" spans="1:5">
      <c r="A1972" s="10" t="str">
        <f t="shared" si="43"/>
        <v>Other urinary organs - C68Female5</v>
      </c>
      <c r="B1972" s="10" t="s">
        <v>333</v>
      </c>
      <c r="C1972" t="s">
        <v>0</v>
      </c>
      <c r="D1972">
        <v>5</v>
      </c>
      <c r="E1972">
        <v>0</v>
      </c>
    </row>
    <row r="1973" spans="1:5">
      <c r="A1973" s="10" t="str">
        <f t="shared" si="43"/>
        <v>Other urinary organs - C68Female99</v>
      </c>
      <c r="B1973" s="10" t="s">
        <v>333</v>
      </c>
      <c r="C1973" t="s">
        <v>0</v>
      </c>
      <c r="D1973">
        <v>99</v>
      </c>
      <c r="E1973">
        <v>0</v>
      </c>
    </row>
    <row r="1974" spans="1:5">
      <c r="A1974" s="10" t="str">
        <f t="shared" si="43"/>
        <v>Other urinary organs - C68Male1</v>
      </c>
      <c r="B1974" s="10" t="s">
        <v>333</v>
      </c>
      <c r="C1974" t="s">
        <v>1</v>
      </c>
      <c r="D1974">
        <v>1</v>
      </c>
      <c r="E1974">
        <v>3</v>
      </c>
    </row>
    <row r="1975" spans="1:5">
      <c r="A1975" s="10" t="str">
        <f t="shared" si="43"/>
        <v>Other urinary organs - C68Male2</v>
      </c>
      <c r="B1975" s="10" t="s">
        <v>333</v>
      </c>
      <c r="C1975" t="s">
        <v>1</v>
      </c>
      <c r="D1975">
        <v>2</v>
      </c>
      <c r="E1975">
        <v>3</v>
      </c>
    </row>
    <row r="1976" spans="1:5">
      <c r="A1976" s="10" t="str">
        <f t="shared" si="43"/>
        <v>Other urinary organs - C68Male3</v>
      </c>
      <c r="B1976" s="10" t="s">
        <v>333</v>
      </c>
      <c r="C1976" t="s">
        <v>1</v>
      </c>
      <c r="D1976">
        <v>3</v>
      </c>
      <c r="E1976">
        <v>0</v>
      </c>
    </row>
    <row r="1977" spans="1:5">
      <c r="A1977" s="10" t="str">
        <f t="shared" si="43"/>
        <v>Other urinary organs - C68Male4</v>
      </c>
      <c r="B1977" s="10" t="s">
        <v>333</v>
      </c>
      <c r="C1977" t="s">
        <v>1</v>
      </c>
      <c r="D1977">
        <v>4</v>
      </c>
      <c r="E1977">
        <v>3</v>
      </c>
    </row>
    <row r="1978" spans="1:5">
      <c r="A1978" s="10" t="str">
        <f t="shared" si="43"/>
        <v>Other urinary organs - C68Male5</v>
      </c>
      <c r="B1978" s="10" t="s">
        <v>333</v>
      </c>
      <c r="C1978" t="s">
        <v>1</v>
      </c>
      <c r="D1978">
        <v>5</v>
      </c>
      <c r="E1978">
        <v>4</v>
      </c>
    </row>
    <row r="1979" spans="1:5">
      <c r="A1979" s="10" t="str">
        <f t="shared" si="43"/>
        <v>Other urinary organs - C68Male99</v>
      </c>
      <c r="B1979" s="10" t="s">
        <v>333</v>
      </c>
      <c r="C1979" t="s">
        <v>1</v>
      </c>
      <c r="D1979">
        <v>99</v>
      </c>
      <c r="E1979">
        <v>1</v>
      </c>
    </row>
    <row r="1980" spans="1:5">
      <c r="A1980" s="10" t="str">
        <f t="shared" si="43"/>
        <v>Eye - C69Female1</v>
      </c>
      <c r="B1980" s="10" t="s">
        <v>334</v>
      </c>
      <c r="C1980" t="s">
        <v>0</v>
      </c>
      <c r="D1980">
        <v>1</v>
      </c>
      <c r="E1980">
        <v>8</v>
      </c>
    </row>
    <row r="1981" spans="1:5">
      <c r="A1981" s="10" t="str">
        <f t="shared" si="43"/>
        <v>Eye - C69Female2</v>
      </c>
      <c r="B1981" s="10" t="s">
        <v>334</v>
      </c>
      <c r="C1981" t="s">
        <v>0</v>
      </c>
      <c r="D1981">
        <v>2</v>
      </c>
      <c r="E1981">
        <v>5</v>
      </c>
    </row>
    <row r="1982" spans="1:5">
      <c r="A1982" s="10" t="str">
        <f t="shared" si="43"/>
        <v>Eye - C69Female3</v>
      </c>
      <c r="B1982" s="10" t="s">
        <v>334</v>
      </c>
      <c r="C1982" t="s">
        <v>0</v>
      </c>
      <c r="D1982">
        <v>3</v>
      </c>
      <c r="E1982">
        <v>8</v>
      </c>
    </row>
    <row r="1983" spans="1:5">
      <c r="A1983" s="10" t="str">
        <f t="shared" si="43"/>
        <v>Eye - C69Female4</v>
      </c>
      <c r="B1983" s="10" t="s">
        <v>334</v>
      </c>
      <c r="C1983" t="s">
        <v>0</v>
      </c>
      <c r="D1983">
        <v>4</v>
      </c>
      <c r="E1983">
        <v>10</v>
      </c>
    </row>
    <row r="1984" spans="1:5">
      <c r="A1984" s="10" t="str">
        <f t="shared" si="43"/>
        <v>Eye - C69Female5</v>
      </c>
      <c r="B1984" s="10" t="s">
        <v>334</v>
      </c>
      <c r="C1984" t="s">
        <v>0</v>
      </c>
      <c r="D1984">
        <v>5</v>
      </c>
      <c r="E1984">
        <v>3</v>
      </c>
    </row>
    <row r="1985" spans="1:5">
      <c r="A1985" s="10" t="str">
        <f t="shared" si="43"/>
        <v>Eye - C69Female99</v>
      </c>
      <c r="B1985" s="10" t="s">
        <v>334</v>
      </c>
      <c r="C1985" t="s">
        <v>0</v>
      </c>
      <c r="D1985">
        <v>99</v>
      </c>
      <c r="E1985">
        <v>0</v>
      </c>
    </row>
    <row r="1986" spans="1:5">
      <c r="A1986" s="10" t="str">
        <f t="shared" si="43"/>
        <v>Eye - C69Male1</v>
      </c>
      <c r="B1986" s="10" t="s">
        <v>334</v>
      </c>
      <c r="C1986" t="s">
        <v>1</v>
      </c>
      <c r="D1986">
        <v>1</v>
      </c>
      <c r="E1986">
        <v>7</v>
      </c>
    </row>
    <row r="1987" spans="1:5">
      <c r="A1987" s="10" t="str">
        <f t="shared" si="43"/>
        <v>Eye - C69Male2</v>
      </c>
      <c r="B1987" s="10" t="s">
        <v>334</v>
      </c>
      <c r="C1987" t="s">
        <v>1</v>
      </c>
      <c r="D1987">
        <v>2</v>
      </c>
      <c r="E1987">
        <v>6</v>
      </c>
    </row>
    <row r="1988" spans="1:5">
      <c r="A1988" s="10" t="str">
        <f t="shared" si="43"/>
        <v>Eye - C69Male3</v>
      </c>
      <c r="B1988" s="10" t="s">
        <v>334</v>
      </c>
      <c r="C1988" t="s">
        <v>1</v>
      </c>
      <c r="D1988">
        <v>3</v>
      </c>
      <c r="E1988">
        <v>11</v>
      </c>
    </row>
    <row r="1989" spans="1:5">
      <c r="A1989" s="10" t="str">
        <f t="shared" si="43"/>
        <v>Eye - C69Male4</v>
      </c>
      <c r="B1989" s="10" t="s">
        <v>334</v>
      </c>
      <c r="C1989" t="s">
        <v>1</v>
      </c>
      <c r="D1989">
        <v>4</v>
      </c>
      <c r="E1989">
        <v>5</v>
      </c>
    </row>
    <row r="1990" spans="1:5">
      <c r="A1990" s="10" t="str">
        <f t="shared" si="43"/>
        <v>Eye - C69Male5</v>
      </c>
      <c r="B1990" s="10" t="s">
        <v>334</v>
      </c>
      <c r="C1990" t="s">
        <v>1</v>
      </c>
      <c r="D1990">
        <v>5</v>
      </c>
      <c r="E1990">
        <v>7</v>
      </c>
    </row>
    <row r="1991" spans="1:5">
      <c r="A1991" s="10" t="str">
        <f t="shared" si="43"/>
        <v>Eye - C69Male99</v>
      </c>
      <c r="B1991" s="10" t="s">
        <v>334</v>
      </c>
      <c r="C1991" t="s">
        <v>1</v>
      </c>
      <c r="D1991">
        <v>99</v>
      </c>
      <c r="E1991">
        <v>0</v>
      </c>
    </row>
    <row r="1992" spans="1:5">
      <c r="A1992" s="10" t="str">
        <f t="shared" si="43"/>
        <v>Meninges - C70Female1</v>
      </c>
      <c r="B1992" s="10" t="s">
        <v>335</v>
      </c>
      <c r="C1992" t="s">
        <v>0</v>
      </c>
      <c r="D1992">
        <v>1</v>
      </c>
      <c r="E1992">
        <v>0</v>
      </c>
    </row>
    <row r="1993" spans="1:5">
      <c r="A1993" s="10" t="str">
        <f t="shared" si="43"/>
        <v>Meninges - C70Female2</v>
      </c>
      <c r="B1993" s="10" t="s">
        <v>335</v>
      </c>
      <c r="C1993" t="s">
        <v>0</v>
      </c>
      <c r="D1993">
        <v>2</v>
      </c>
      <c r="E1993">
        <v>0</v>
      </c>
    </row>
    <row r="1994" spans="1:5">
      <c r="A1994" s="10" t="str">
        <f t="shared" si="43"/>
        <v>Meninges - C70Female3</v>
      </c>
      <c r="B1994" s="10" t="s">
        <v>335</v>
      </c>
      <c r="C1994" t="s">
        <v>0</v>
      </c>
      <c r="D1994">
        <v>3</v>
      </c>
      <c r="E1994">
        <v>1</v>
      </c>
    </row>
    <row r="1995" spans="1:5">
      <c r="A1995" s="10" t="str">
        <f t="shared" si="43"/>
        <v>Meninges - C70Female4</v>
      </c>
      <c r="B1995" s="10" t="s">
        <v>335</v>
      </c>
      <c r="C1995" t="s">
        <v>0</v>
      </c>
      <c r="D1995">
        <v>4</v>
      </c>
      <c r="E1995">
        <v>2</v>
      </c>
    </row>
    <row r="1996" spans="1:5">
      <c r="A1996" s="10" t="str">
        <f t="shared" si="43"/>
        <v>Meninges - C70Female5</v>
      </c>
      <c r="B1996" s="10" t="s">
        <v>335</v>
      </c>
      <c r="C1996" t="s">
        <v>0</v>
      </c>
      <c r="D1996">
        <v>5</v>
      </c>
      <c r="E1996">
        <v>0</v>
      </c>
    </row>
    <row r="1997" spans="1:5">
      <c r="A1997" s="10" t="str">
        <f t="shared" ref="A1997:A2060" si="44">B1997&amp;C1997&amp;D1997</f>
        <v>Meninges - C70Female99</v>
      </c>
      <c r="B1997" s="10" t="s">
        <v>335</v>
      </c>
      <c r="C1997" t="s">
        <v>0</v>
      </c>
      <c r="D1997">
        <v>99</v>
      </c>
      <c r="E1997">
        <v>0</v>
      </c>
    </row>
    <row r="1998" spans="1:5">
      <c r="A1998" s="10" t="str">
        <f t="shared" si="44"/>
        <v>Meninges - C70Male1</v>
      </c>
      <c r="B1998" s="10" t="s">
        <v>335</v>
      </c>
      <c r="C1998" t="s">
        <v>1</v>
      </c>
      <c r="D1998">
        <v>1</v>
      </c>
      <c r="E1998">
        <v>0</v>
      </c>
    </row>
    <row r="1999" spans="1:5">
      <c r="A1999" s="10" t="str">
        <f t="shared" si="44"/>
        <v>Meninges - C70Male2</v>
      </c>
      <c r="B1999" s="10" t="s">
        <v>335</v>
      </c>
      <c r="C1999" t="s">
        <v>1</v>
      </c>
      <c r="D1999">
        <v>2</v>
      </c>
      <c r="E1999">
        <v>1</v>
      </c>
    </row>
    <row r="2000" spans="1:5">
      <c r="A2000" s="10" t="str">
        <f t="shared" si="44"/>
        <v>Meninges - C70Male3</v>
      </c>
      <c r="B2000" s="10" t="s">
        <v>335</v>
      </c>
      <c r="C2000" t="s">
        <v>1</v>
      </c>
      <c r="D2000">
        <v>3</v>
      </c>
      <c r="E2000">
        <v>0</v>
      </c>
    </row>
    <row r="2001" spans="1:5">
      <c r="A2001" s="10" t="str">
        <f t="shared" si="44"/>
        <v>Meninges - C70Male4</v>
      </c>
      <c r="B2001" s="10" t="s">
        <v>335</v>
      </c>
      <c r="C2001" t="s">
        <v>1</v>
      </c>
      <c r="D2001">
        <v>4</v>
      </c>
      <c r="E2001">
        <v>1</v>
      </c>
    </row>
    <row r="2002" spans="1:5">
      <c r="A2002" s="10" t="str">
        <f t="shared" si="44"/>
        <v>Meninges - C70Male5</v>
      </c>
      <c r="B2002" s="10" t="s">
        <v>335</v>
      </c>
      <c r="C2002" t="s">
        <v>1</v>
      </c>
      <c r="D2002">
        <v>5</v>
      </c>
      <c r="E2002">
        <v>0</v>
      </c>
    </row>
    <row r="2003" spans="1:5">
      <c r="A2003" s="10" t="str">
        <f t="shared" si="44"/>
        <v>Meninges - C70Male99</v>
      </c>
      <c r="B2003" s="10" t="s">
        <v>335</v>
      </c>
      <c r="C2003" t="s">
        <v>1</v>
      </c>
      <c r="D2003">
        <v>99</v>
      </c>
      <c r="E2003">
        <v>0</v>
      </c>
    </row>
    <row r="2004" spans="1:5">
      <c r="A2004" s="10" t="str">
        <f t="shared" si="44"/>
        <v>Brain - C71Female1</v>
      </c>
      <c r="B2004" s="10" t="s">
        <v>336</v>
      </c>
      <c r="C2004" t="s">
        <v>0</v>
      </c>
      <c r="D2004">
        <v>1</v>
      </c>
      <c r="E2004">
        <v>24</v>
      </c>
    </row>
    <row r="2005" spans="1:5">
      <c r="A2005" s="10" t="str">
        <f t="shared" si="44"/>
        <v>Brain - C71Female2</v>
      </c>
      <c r="B2005" s="10" t="s">
        <v>336</v>
      </c>
      <c r="C2005" t="s">
        <v>0</v>
      </c>
      <c r="D2005">
        <v>2</v>
      </c>
      <c r="E2005">
        <v>26</v>
      </c>
    </row>
    <row r="2006" spans="1:5">
      <c r="A2006" s="10" t="str">
        <f t="shared" si="44"/>
        <v>Brain - C71Female3</v>
      </c>
      <c r="B2006" s="10" t="s">
        <v>336</v>
      </c>
      <c r="C2006" t="s">
        <v>0</v>
      </c>
      <c r="D2006">
        <v>3</v>
      </c>
      <c r="E2006">
        <v>31</v>
      </c>
    </row>
    <row r="2007" spans="1:5">
      <c r="A2007" s="10" t="str">
        <f t="shared" si="44"/>
        <v>Brain - C71Female4</v>
      </c>
      <c r="B2007" s="10" t="s">
        <v>336</v>
      </c>
      <c r="C2007" t="s">
        <v>0</v>
      </c>
      <c r="D2007">
        <v>4</v>
      </c>
      <c r="E2007">
        <v>29</v>
      </c>
    </row>
    <row r="2008" spans="1:5">
      <c r="A2008" s="10" t="str">
        <f t="shared" si="44"/>
        <v>Brain - C71Female5</v>
      </c>
      <c r="B2008" s="10" t="s">
        <v>336</v>
      </c>
      <c r="C2008" t="s">
        <v>0</v>
      </c>
      <c r="D2008">
        <v>5</v>
      </c>
      <c r="E2008">
        <v>25</v>
      </c>
    </row>
    <row r="2009" spans="1:5">
      <c r="A2009" s="10" t="str">
        <f t="shared" si="44"/>
        <v>Brain - C71Female99</v>
      </c>
      <c r="B2009" s="10" t="s">
        <v>336</v>
      </c>
      <c r="C2009" t="s">
        <v>0</v>
      </c>
      <c r="D2009">
        <v>99</v>
      </c>
      <c r="E2009">
        <v>2</v>
      </c>
    </row>
    <row r="2010" spans="1:5">
      <c r="A2010" s="10" t="str">
        <f t="shared" si="44"/>
        <v>Brain - C71Male1</v>
      </c>
      <c r="B2010" s="10" t="s">
        <v>336</v>
      </c>
      <c r="C2010" t="s">
        <v>1</v>
      </c>
      <c r="D2010">
        <v>1</v>
      </c>
      <c r="E2010">
        <v>37</v>
      </c>
    </row>
    <row r="2011" spans="1:5">
      <c r="A2011" s="10" t="str">
        <f t="shared" si="44"/>
        <v>Brain - C71Male2</v>
      </c>
      <c r="B2011" s="10" t="s">
        <v>336</v>
      </c>
      <c r="C2011" t="s">
        <v>1</v>
      </c>
      <c r="D2011">
        <v>2</v>
      </c>
      <c r="E2011">
        <v>39</v>
      </c>
    </row>
    <row r="2012" spans="1:5">
      <c r="A2012" s="10" t="str">
        <f t="shared" si="44"/>
        <v>Brain - C71Male3</v>
      </c>
      <c r="B2012" s="10" t="s">
        <v>336</v>
      </c>
      <c r="C2012" t="s">
        <v>1</v>
      </c>
      <c r="D2012">
        <v>3</v>
      </c>
      <c r="E2012">
        <v>40</v>
      </c>
    </row>
    <row r="2013" spans="1:5">
      <c r="A2013" s="10" t="str">
        <f t="shared" si="44"/>
        <v>Brain - C71Male4</v>
      </c>
      <c r="B2013" s="10" t="s">
        <v>336</v>
      </c>
      <c r="C2013" t="s">
        <v>1</v>
      </c>
      <c r="D2013">
        <v>4</v>
      </c>
      <c r="E2013">
        <v>36</v>
      </c>
    </row>
    <row r="2014" spans="1:5">
      <c r="A2014" s="10" t="str">
        <f t="shared" si="44"/>
        <v>Brain - C71Male5</v>
      </c>
      <c r="B2014" s="10" t="s">
        <v>336</v>
      </c>
      <c r="C2014" t="s">
        <v>1</v>
      </c>
      <c r="D2014">
        <v>5</v>
      </c>
      <c r="E2014">
        <v>32</v>
      </c>
    </row>
    <row r="2015" spans="1:5">
      <c r="A2015" s="10" t="str">
        <f t="shared" si="44"/>
        <v>Brain - C71Male99</v>
      </c>
      <c r="B2015" s="10" t="s">
        <v>336</v>
      </c>
      <c r="C2015" t="s">
        <v>1</v>
      </c>
      <c r="D2015">
        <v>99</v>
      </c>
      <c r="E2015">
        <v>1</v>
      </c>
    </row>
    <row r="2016" spans="1:5">
      <c r="A2016" s="10" t="str">
        <f t="shared" si="44"/>
        <v>Other central nervous system - C72Female1</v>
      </c>
      <c r="B2016" s="10" t="s">
        <v>337</v>
      </c>
      <c r="C2016" t="s">
        <v>0</v>
      </c>
      <c r="D2016">
        <v>1</v>
      </c>
      <c r="E2016">
        <v>0</v>
      </c>
    </row>
    <row r="2017" spans="1:5">
      <c r="A2017" s="10" t="str">
        <f t="shared" si="44"/>
        <v>Other central nervous system - C72Female2</v>
      </c>
      <c r="B2017" s="10" t="s">
        <v>337</v>
      </c>
      <c r="C2017" t="s">
        <v>0</v>
      </c>
      <c r="D2017">
        <v>2</v>
      </c>
      <c r="E2017">
        <v>0</v>
      </c>
    </row>
    <row r="2018" spans="1:5">
      <c r="A2018" s="10" t="str">
        <f t="shared" si="44"/>
        <v>Other central nervous system - C72Female3</v>
      </c>
      <c r="B2018" s="10" t="s">
        <v>337</v>
      </c>
      <c r="C2018" t="s">
        <v>0</v>
      </c>
      <c r="D2018">
        <v>3</v>
      </c>
      <c r="E2018">
        <v>1</v>
      </c>
    </row>
    <row r="2019" spans="1:5">
      <c r="A2019" s="10" t="str">
        <f t="shared" si="44"/>
        <v>Other central nervous system - C72Female4</v>
      </c>
      <c r="B2019" s="10" t="s">
        <v>337</v>
      </c>
      <c r="C2019" t="s">
        <v>0</v>
      </c>
      <c r="D2019">
        <v>4</v>
      </c>
      <c r="E2019">
        <v>2</v>
      </c>
    </row>
    <row r="2020" spans="1:5">
      <c r="A2020" s="10" t="str">
        <f t="shared" si="44"/>
        <v>Other central nervous system - C72Female5</v>
      </c>
      <c r="B2020" s="10" t="s">
        <v>337</v>
      </c>
      <c r="C2020" t="s">
        <v>0</v>
      </c>
      <c r="D2020">
        <v>5</v>
      </c>
      <c r="E2020">
        <v>1</v>
      </c>
    </row>
    <row r="2021" spans="1:5">
      <c r="A2021" s="10" t="str">
        <f t="shared" si="44"/>
        <v>Other central nervous system - C72Female99</v>
      </c>
      <c r="B2021" s="10" t="s">
        <v>337</v>
      </c>
      <c r="C2021" t="s">
        <v>0</v>
      </c>
      <c r="D2021">
        <v>99</v>
      </c>
      <c r="E2021">
        <v>0</v>
      </c>
    </row>
    <row r="2022" spans="1:5">
      <c r="A2022" s="10" t="str">
        <f t="shared" si="44"/>
        <v>Other central nervous system - C72Male1</v>
      </c>
      <c r="B2022" s="10" t="s">
        <v>337</v>
      </c>
      <c r="C2022" t="s">
        <v>1</v>
      </c>
      <c r="D2022">
        <v>1</v>
      </c>
      <c r="E2022">
        <v>0</v>
      </c>
    </row>
    <row r="2023" spans="1:5">
      <c r="A2023" s="10" t="str">
        <f t="shared" si="44"/>
        <v>Other central nervous system - C72Male2</v>
      </c>
      <c r="B2023" s="10" t="s">
        <v>337</v>
      </c>
      <c r="C2023" t="s">
        <v>1</v>
      </c>
      <c r="D2023">
        <v>2</v>
      </c>
      <c r="E2023">
        <v>0</v>
      </c>
    </row>
    <row r="2024" spans="1:5">
      <c r="A2024" s="10" t="str">
        <f t="shared" si="44"/>
        <v>Other central nervous system - C72Male3</v>
      </c>
      <c r="B2024" s="10" t="s">
        <v>337</v>
      </c>
      <c r="C2024" t="s">
        <v>1</v>
      </c>
      <c r="D2024">
        <v>3</v>
      </c>
      <c r="E2024">
        <v>0</v>
      </c>
    </row>
    <row r="2025" spans="1:5">
      <c r="A2025" s="10" t="str">
        <f t="shared" si="44"/>
        <v>Other central nervous system - C72Male4</v>
      </c>
      <c r="B2025" s="10" t="s">
        <v>337</v>
      </c>
      <c r="C2025" t="s">
        <v>1</v>
      </c>
      <c r="D2025">
        <v>4</v>
      </c>
      <c r="E2025">
        <v>2</v>
      </c>
    </row>
    <row r="2026" spans="1:5">
      <c r="A2026" s="10" t="str">
        <f t="shared" si="44"/>
        <v>Other central nervous system - C72Male5</v>
      </c>
      <c r="B2026" s="10" t="s">
        <v>337</v>
      </c>
      <c r="C2026" t="s">
        <v>1</v>
      </c>
      <c r="D2026">
        <v>5</v>
      </c>
      <c r="E2026">
        <v>3</v>
      </c>
    </row>
    <row r="2027" spans="1:5">
      <c r="A2027" s="10" t="str">
        <f t="shared" si="44"/>
        <v>Other central nervous system - C72Male99</v>
      </c>
      <c r="B2027" s="10" t="s">
        <v>337</v>
      </c>
      <c r="C2027" t="s">
        <v>1</v>
      </c>
      <c r="D2027">
        <v>99</v>
      </c>
      <c r="E2027">
        <v>0</v>
      </c>
    </row>
    <row r="2028" spans="1:5">
      <c r="A2028" s="10" t="str">
        <f t="shared" si="44"/>
        <v>Thyroid - C73Female1</v>
      </c>
      <c r="B2028" s="10" t="s">
        <v>338</v>
      </c>
      <c r="C2028" t="s">
        <v>0</v>
      </c>
      <c r="D2028">
        <v>1</v>
      </c>
      <c r="E2028">
        <v>35</v>
      </c>
    </row>
    <row r="2029" spans="1:5">
      <c r="A2029" s="10" t="str">
        <f t="shared" si="44"/>
        <v>Thyroid - C73Female2</v>
      </c>
      <c r="B2029" s="10" t="s">
        <v>338</v>
      </c>
      <c r="C2029" t="s">
        <v>0</v>
      </c>
      <c r="D2029">
        <v>2</v>
      </c>
      <c r="E2029">
        <v>40</v>
      </c>
    </row>
    <row r="2030" spans="1:5">
      <c r="A2030" s="10" t="str">
        <f t="shared" si="44"/>
        <v>Thyroid - C73Female3</v>
      </c>
      <c r="B2030" s="10" t="s">
        <v>338</v>
      </c>
      <c r="C2030" t="s">
        <v>0</v>
      </c>
      <c r="D2030">
        <v>3</v>
      </c>
      <c r="E2030">
        <v>34</v>
      </c>
    </row>
    <row r="2031" spans="1:5">
      <c r="A2031" s="10" t="str">
        <f t="shared" si="44"/>
        <v>Thyroid - C73Female4</v>
      </c>
      <c r="B2031" s="10" t="s">
        <v>338</v>
      </c>
      <c r="C2031" t="s">
        <v>0</v>
      </c>
      <c r="D2031">
        <v>4</v>
      </c>
      <c r="E2031">
        <v>50</v>
      </c>
    </row>
    <row r="2032" spans="1:5">
      <c r="A2032" s="10" t="str">
        <f t="shared" si="44"/>
        <v>Thyroid - C73Female5</v>
      </c>
      <c r="B2032" s="10" t="s">
        <v>338</v>
      </c>
      <c r="C2032" t="s">
        <v>0</v>
      </c>
      <c r="D2032">
        <v>5</v>
      </c>
      <c r="E2032">
        <v>53</v>
      </c>
    </row>
    <row r="2033" spans="1:5">
      <c r="A2033" s="10" t="str">
        <f t="shared" si="44"/>
        <v>Thyroid - C73Female99</v>
      </c>
      <c r="B2033" s="10" t="s">
        <v>338</v>
      </c>
      <c r="C2033" t="s">
        <v>0</v>
      </c>
      <c r="D2033">
        <v>99</v>
      </c>
      <c r="E2033">
        <v>1</v>
      </c>
    </row>
    <row r="2034" spans="1:5">
      <c r="A2034" s="10" t="str">
        <f t="shared" si="44"/>
        <v>Thyroid - C73Male1</v>
      </c>
      <c r="B2034" s="10" t="s">
        <v>338</v>
      </c>
      <c r="C2034" t="s">
        <v>1</v>
      </c>
      <c r="D2034">
        <v>1</v>
      </c>
      <c r="E2034">
        <v>17</v>
      </c>
    </row>
    <row r="2035" spans="1:5">
      <c r="A2035" s="10" t="str">
        <f t="shared" si="44"/>
        <v>Thyroid - C73Male2</v>
      </c>
      <c r="B2035" s="10" t="s">
        <v>338</v>
      </c>
      <c r="C2035" t="s">
        <v>1</v>
      </c>
      <c r="D2035">
        <v>2</v>
      </c>
      <c r="E2035">
        <v>13</v>
      </c>
    </row>
    <row r="2036" spans="1:5">
      <c r="A2036" s="10" t="str">
        <f t="shared" si="44"/>
        <v>Thyroid - C73Male3</v>
      </c>
      <c r="B2036" s="10" t="s">
        <v>338</v>
      </c>
      <c r="C2036" t="s">
        <v>1</v>
      </c>
      <c r="D2036">
        <v>3</v>
      </c>
      <c r="E2036">
        <v>13</v>
      </c>
    </row>
    <row r="2037" spans="1:5">
      <c r="A2037" s="10" t="str">
        <f t="shared" si="44"/>
        <v>Thyroid - C73Male4</v>
      </c>
      <c r="B2037" s="10" t="s">
        <v>338</v>
      </c>
      <c r="C2037" t="s">
        <v>1</v>
      </c>
      <c r="D2037">
        <v>4</v>
      </c>
      <c r="E2037">
        <v>20</v>
      </c>
    </row>
    <row r="2038" spans="1:5">
      <c r="A2038" s="10" t="str">
        <f t="shared" si="44"/>
        <v>Thyroid - C73Male5</v>
      </c>
      <c r="B2038" s="10" t="s">
        <v>338</v>
      </c>
      <c r="C2038" t="s">
        <v>1</v>
      </c>
      <c r="D2038">
        <v>5</v>
      </c>
      <c r="E2038">
        <v>21</v>
      </c>
    </row>
    <row r="2039" spans="1:5">
      <c r="A2039" s="10" t="str">
        <f t="shared" si="44"/>
        <v>Thyroid - C73Male99</v>
      </c>
      <c r="B2039" s="10" t="s">
        <v>338</v>
      </c>
      <c r="C2039" t="s">
        <v>1</v>
      </c>
      <c r="D2039">
        <v>99</v>
      </c>
      <c r="E2039">
        <v>1</v>
      </c>
    </row>
    <row r="2040" spans="1:5">
      <c r="A2040" s="10" t="str">
        <f t="shared" si="44"/>
        <v>Adrenal gland - C74Female1</v>
      </c>
      <c r="B2040" s="10" t="s">
        <v>339</v>
      </c>
      <c r="C2040" t="s">
        <v>0</v>
      </c>
      <c r="D2040">
        <v>1</v>
      </c>
      <c r="E2040">
        <v>1</v>
      </c>
    </row>
    <row r="2041" spans="1:5">
      <c r="A2041" s="10" t="str">
        <f t="shared" si="44"/>
        <v>Adrenal gland - C74Female2</v>
      </c>
      <c r="B2041" s="10" t="s">
        <v>339</v>
      </c>
      <c r="C2041" t="s">
        <v>0</v>
      </c>
      <c r="D2041">
        <v>2</v>
      </c>
      <c r="E2041">
        <v>0</v>
      </c>
    </row>
    <row r="2042" spans="1:5">
      <c r="A2042" s="10" t="str">
        <f t="shared" si="44"/>
        <v>Adrenal gland - C74Female3</v>
      </c>
      <c r="B2042" s="10" t="s">
        <v>339</v>
      </c>
      <c r="C2042" t="s">
        <v>0</v>
      </c>
      <c r="D2042">
        <v>3</v>
      </c>
      <c r="E2042">
        <v>1</v>
      </c>
    </row>
    <row r="2043" spans="1:5">
      <c r="A2043" s="10" t="str">
        <f t="shared" si="44"/>
        <v>Adrenal gland - C74Female4</v>
      </c>
      <c r="B2043" s="10" t="s">
        <v>339</v>
      </c>
      <c r="C2043" t="s">
        <v>0</v>
      </c>
      <c r="D2043">
        <v>4</v>
      </c>
      <c r="E2043">
        <v>5</v>
      </c>
    </row>
    <row r="2044" spans="1:5">
      <c r="A2044" s="10" t="str">
        <f t="shared" si="44"/>
        <v>Adrenal gland - C74Female5</v>
      </c>
      <c r="B2044" s="10" t="s">
        <v>339</v>
      </c>
      <c r="C2044" t="s">
        <v>0</v>
      </c>
      <c r="D2044">
        <v>5</v>
      </c>
      <c r="E2044">
        <v>4</v>
      </c>
    </row>
    <row r="2045" spans="1:5">
      <c r="A2045" s="10" t="str">
        <f t="shared" si="44"/>
        <v>Adrenal gland - C74Female99</v>
      </c>
      <c r="B2045" s="10" t="s">
        <v>339</v>
      </c>
      <c r="C2045" t="s">
        <v>0</v>
      </c>
      <c r="D2045">
        <v>99</v>
      </c>
      <c r="E2045">
        <v>0</v>
      </c>
    </row>
    <row r="2046" spans="1:5">
      <c r="A2046" s="10" t="str">
        <f t="shared" si="44"/>
        <v>Adrenal gland - C74Male1</v>
      </c>
      <c r="B2046" s="10" t="s">
        <v>339</v>
      </c>
      <c r="C2046" t="s">
        <v>1</v>
      </c>
      <c r="D2046">
        <v>1</v>
      </c>
      <c r="E2046">
        <v>3</v>
      </c>
    </row>
    <row r="2047" spans="1:5">
      <c r="A2047" s="10" t="str">
        <f t="shared" si="44"/>
        <v>Adrenal gland - C74Male2</v>
      </c>
      <c r="B2047" s="10" t="s">
        <v>339</v>
      </c>
      <c r="C2047" t="s">
        <v>1</v>
      </c>
      <c r="D2047">
        <v>2</v>
      </c>
      <c r="E2047">
        <v>0</v>
      </c>
    </row>
    <row r="2048" spans="1:5">
      <c r="A2048" s="10" t="str">
        <f t="shared" si="44"/>
        <v>Adrenal gland - C74Male3</v>
      </c>
      <c r="B2048" s="10" t="s">
        <v>339</v>
      </c>
      <c r="C2048" t="s">
        <v>1</v>
      </c>
      <c r="D2048">
        <v>3</v>
      </c>
      <c r="E2048">
        <v>2</v>
      </c>
    </row>
    <row r="2049" spans="1:5">
      <c r="A2049" s="10" t="str">
        <f t="shared" si="44"/>
        <v>Adrenal gland - C74Male4</v>
      </c>
      <c r="B2049" s="10" t="s">
        <v>339</v>
      </c>
      <c r="C2049" t="s">
        <v>1</v>
      </c>
      <c r="D2049">
        <v>4</v>
      </c>
      <c r="E2049">
        <v>4</v>
      </c>
    </row>
    <row r="2050" spans="1:5">
      <c r="A2050" s="10" t="str">
        <f t="shared" si="44"/>
        <v>Adrenal gland - C74Male5</v>
      </c>
      <c r="B2050" s="10" t="s">
        <v>339</v>
      </c>
      <c r="C2050" t="s">
        <v>1</v>
      </c>
      <c r="D2050">
        <v>5</v>
      </c>
      <c r="E2050">
        <v>1</v>
      </c>
    </row>
    <row r="2051" spans="1:5">
      <c r="A2051" s="10" t="str">
        <f t="shared" si="44"/>
        <v>Adrenal gland - C74Male99</v>
      </c>
      <c r="B2051" s="10" t="s">
        <v>339</v>
      </c>
      <c r="C2051" t="s">
        <v>1</v>
      </c>
      <c r="D2051">
        <v>99</v>
      </c>
      <c r="E2051">
        <v>0</v>
      </c>
    </row>
    <row r="2052" spans="1:5">
      <c r="A2052" s="10" t="str">
        <f t="shared" si="44"/>
        <v>Other endocrine glands - C75Female1</v>
      </c>
      <c r="B2052" s="10" t="s">
        <v>340</v>
      </c>
      <c r="C2052" t="s">
        <v>0</v>
      </c>
      <c r="D2052">
        <v>1</v>
      </c>
      <c r="E2052">
        <v>1</v>
      </c>
    </row>
    <row r="2053" spans="1:5">
      <c r="A2053" s="10" t="str">
        <f t="shared" si="44"/>
        <v>Other endocrine glands - C75Female2</v>
      </c>
      <c r="B2053" s="10" t="s">
        <v>340</v>
      </c>
      <c r="C2053" t="s">
        <v>0</v>
      </c>
      <c r="D2053">
        <v>2</v>
      </c>
      <c r="E2053">
        <v>0</v>
      </c>
    </row>
    <row r="2054" spans="1:5">
      <c r="A2054" s="10" t="str">
        <f t="shared" si="44"/>
        <v>Other endocrine glands - C75Female3</v>
      </c>
      <c r="B2054" s="10" t="s">
        <v>340</v>
      </c>
      <c r="C2054" t="s">
        <v>0</v>
      </c>
      <c r="D2054">
        <v>3</v>
      </c>
      <c r="E2054">
        <v>0</v>
      </c>
    </row>
    <row r="2055" spans="1:5">
      <c r="A2055" s="10" t="str">
        <f t="shared" si="44"/>
        <v>Other endocrine glands - C75Female4</v>
      </c>
      <c r="B2055" s="10" t="s">
        <v>340</v>
      </c>
      <c r="C2055" t="s">
        <v>0</v>
      </c>
      <c r="D2055">
        <v>4</v>
      </c>
      <c r="E2055">
        <v>0</v>
      </c>
    </row>
    <row r="2056" spans="1:5">
      <c r="A2056" s="10" t="str">
        <f t="shared" si="44"/>
        <v>Other endocrine glands - C75Female5</v>
      </c>
      <c r="B2056" s="10" t="s">
        <v>340</v>
      </c>
      <c r="C2056" t="s">
        <v>0</v>
      </c>
      <c r="D2056">
        <v>5</v>
      </c>
      <c r="E2056">
        <v>1</v>
      </c>
    </row>
    <row r="2057" spans="1:5">
      <c r="A2057" s="10" t="str">
        <f t="shared" si="44"/>
        <v>Other endocrine glands - C75Female99</v>
      </c>
      <c r="B2057" s="10" t="s">
        <v>340</v>
      </c>
      <c r="C2057" t="s">
        <v>0</v>
      </c>
      <c r="D2057">
        <v>99</v>
      </c>
      <c r="E2057">
        <v>0</v>
      </c>
    </row>
    <row r="2058" spans="1:5">
      <c r="A2058" s="10" t="str">
        <f t="shared" si="44"/>
        <v>Other endocrine glands - C75Male1</v>
      </c>
      <c r="B2058" s="10" t="s">
        <v>340</v>
      </c>
      <c r="C2058" t="s">
        <v>1</v>
      </c>
      <c r="D2058">
        <v>1</v>
      </c>
      <c r="E2058">
        <v>1</v>
      </c>
    </row>
    <row r="2059" spans="1:5">
      <c r="A2059" s="10" t="str">
        <f t="shared" si="44"/>
        <v>Other endocrine glands - C75Male2</v>
      </c>
      <c r="B2059" s="10" t="s">
        <v>340</v>
      </c>
      <c r="C2059" t="s">
        <v>1</v>
      </c>
      <c r="D2059">
        <v>2</v>
      </c>
      <c r="E2059">
        <v>0</v>
      </c>
    </row>
    <row r="2060" spans="1:5">
      <c r="A2060" s="10" t="str">
        <f t="shared" si="44"/>
        <v>Other endocrine glands - C75Male3</v>
      </c>
      <c r="B2060" s="10" t="s">
        <v>340</v>
      </c>
      <c r="C2060" t="s">
        <v>1</v>
      </c>
      <c r="D2060">
        <v>3</v>
      </c>
      <c r="E2060">
        <v>0</v>
      </c>
    </row>
    <row r="2061" spans="1:5">
      <c r="A2061" s="10" t="str">
        <f t="shared" ref="A2061:A2124" si="45">B2061&amp;C2061&amp;D2061</f>
        <v>Other endocrine glands - C75Male4</v>
      </c>
      <c r="B2061" s="10" t="s">
        <v>340</v>
      </c>
      <c r="C2061" t="s">
        <v>1</v>
      </c>
      <c r="D2061">
        <v>4</v>
      </c>
      <c r="E2061">
        <v>0</v>
      </c>
    </row>
    <row r="2062" spans="1:5">
      <c r="A2062" s="10" t="str">
        <f t="shared" si="45"/>
        <v>Other endocrine glands - C75Male5</v>
      </c>
      <c r="B2062" s="10" t="s">
        <v>340</v>
      </c>
      <c r="C2062" t="s">
        <v>1</v>
      </c>
      <c r="D2062">
        <v>5</v>
      </c>
      <c r="E2062">
        <v>1</v>
      </c>
    </row>
    <row r="2063" spans="1:5">
      <c r="A2063" s="10" t="str">
        <f t="shared" si="45"/>
        <v>Other endocrine glands - C75Male99</v>
      </c>
      <c r="B2063" s="10" t="s">
        <v>340</v>
      </c>
      <c r="C2063" t="s">
        <v>1</v>
      </c>
      <c r="D2063">
        <v>99</v>
      </c>
      <c r="E2063">
        <v>0</v>
      </c>
    </row>
    <row r="2064" spans="1:5">
      <c r="A2064" s="10" t="str">
        <f t="shared" si="45"/>
        <v>Other and ill-defined sites - C76Female1</v>
      </c>
      <c r="B2064" s="10" t="s">
        <v>341</v>
      </c>
      <c r="C2064" t="s">
        <v>0</v>
      </c>
      <c r="D2064">
        <v>1</v>
      </c>
      <c r="E2064">
        <v>1</v>
      </c>
    </row>
    <row r="2065" spans="1:5">
      <c r="A2065" s="10" t="str">
        <f t="shared" si="45"/>
        <v>Other and ill-defined sites - C76Female2</v>
      </c>
      <c r="B2065" s="10" t="s">
        <v>341</v>
      </c>
      <c r="C2065" t="s">
        <v>0</v>
      </c>
      <c r="D2065">
        <v>2</v>
      </c>
      <c r="E2065">
        <v>5</v>
      </c>
    </row>
    <row r="2066" spans="1:5">
      <c r="A2066" s="10" t="str">
        <f t="shared" si="45"/>
        <v>Other and ill-defined sites - C76Female3</v>
      </c>
      <c r="B2066" s="10" t="s">
        <v>341</v>
      </c>
      <c r="C2066" t="s">
        <v>0</v>
      </c>
      <c r="D2066">
        <v>3</v>
      </c>
      <c r="E2066">
        <v>2</v>
      </c>
    </row>
    <row r="2067" spans="1:5">
      <c r="A2067" s="10" t="str">
        <f t="shared" si="45"/>
        <v>Other and ill-defined sites - C76Female4</v>
      </c>
      <c r="B2067" s="10" t="s">
        <v>341</v>
      </c>
      <c r="C2067" t="s">
        <v>0</v>
      </c>
      <c r="D2067">
        <v>4</v>
      </c>
      <c r="E2067">
        <v>2</v>
      </c>
    </row>
    <row r="2068" spans="1:5">
      <c r="A2068" s="10" t="str">
        <f t="shared" si="45"/>
        <v>Other and ill-defined sites - C76Female5</v>
      </c>
      <c r="B2068" s="10" t="s">
        <v>341</v>
      </c>
      <c r="C2068" t="s">
        <v>0</v>
      </c>
      <c r="D2068">
        <v>5</v>
      </c>
      <c r="E2068">
        <v>1</v>
      </c>
    </row>
    <row r="2069" spans="1:5">
      <c r="A2069" s="10" t="str">
        <f t="shared" si="45"/>
        <v>Other and ill-defined sites - C76Female99</v>
      </c>
      <c r="B2069" s="10" t="s">
        <v>341</v>
      </c>
      <c r="C2069" t="s">
        <v>0</v>
      </c>
      <c r="D2069">
        <v>99</v>
      </c>
      <c r="E2069">
        <v>0</v>
      </c>
    </row>
    <row r="2070" spans="1:5">
      <c r="A2070" s="10" t="str">
        <f t="shared" si="45"/>
        <v>Other and ill-defined sites - C76Male1</v>
      </c>
      <c r="B2070" s="10" t="s">
        <v>341</v>
      </c>
      <c r="C2070" t="s">
        <v>1</v>
      </c>
      <c r="D2070">
        <v>1</v>
      </c>
      <c r="E2070">
        <v>2</v>
      </c>
    </row>
    <row r="2071" spans="1:5">
      <c r="A2071" s="10" t="str">
        <f t="shared" si="45"/>
        <v>Other and ill-defined sites - C76Male2</v>
      </c>
      <c r="B2071" s="10" t="s">
        <v>341</v>
      </c>
      <c r="C2071" t="s">
        <v>1</v>
      </c>
      <c r="D2071">
        <v>2</v>
      </c>
      <c r="E2071">
        <v>1</v>
      </c>
    </row>
    <row r="2072" spans="1:5">
      <c r="A2072" s="10" t="str">
        <f t="shared" si="45"/>
        <v>Other and ill-defined sites - C76Male3</v>
      </c>
      <c r="B2072" s="10" t="s">
        <v>341</v>
      </c>
      <c r="C2072" t="s">
        <v>1</v>
      </c>
      <c r="D2072">
        <v>3</v>
      </c>
      <c r="E2072">
        <v>1</v>
      </c>
    </row>
    <row r="2073" spans="1:5">
      <c r="A2073" s="10" t="str">
        <f t="shared" si="45"/>
        <v>Other and ill-defined sites - C76Male4</v>
      </c>
      <c r="B2073" s="10" t="s">
        <v>341</v>
      </c>
      <c r="C2073" t="s">
        <v>1</v>
      </c>
      <c r="D2073">
        <v>4</v>
      </c>
      <c r="E2073">
        <v>0</v>
      </c>
    </row>
    <row r="2074" spans="1:5">
      <c r="A2074" s="10" t="str">
        <f t="shared" si="45"/>
        <v>Other and ill-defined sites - C76Male5</v>
      </c>
      <c r="B2074" s="10" t="s">
        <v>341</v>
      </c>
      <c r="C2074" t="s">
        <v>1</v>
      </c>
      <c r="D2074">
        <v>5</v>
      </c>
      <c r="E2074">
        <v>3</v>
      </c>
    </row>
    <row r="2075" spans="1:5">
      <c r="A2075" s="10" t="str">
        <f t="shared" si="45"/>
        <v>Other and ill-defined sites - C76Male99</v>
      </c>
      <c r="B2075" s="10" t="s">
        <v>341</v>
      </c>
      <c r="C2075" t="s">
        <v>1</v>
      </c>
      <c r="D2075">
        <v>99</v>
      </c>
      <c r="E2075">
        <v>0</v>
      </c>
    </row>
    <row r="2076" spans="1:5">
      <c r="A2076" s="10" t="str">
        <f t="shared" si="45"/>
        <v>Unknown primary - C77–C79Female1</v>
      </c>
      <c r="B2076" s="10" t="s">
        <v>356</v>
      </c>
      <c r="C2076" t="s">
        <v>0</v>
      </c>
      <c r="D2076">
        <v>1</v>
      </c>
      <c r="E2076">
        <v>21</v>
      </c>
    </row>
    <row r="2077" spans="1:5">
      <c r="A2077" s="10" t="str">
        <f t="shared" si="45"/>
        <v>Unknown primary - C77–C79Female2</v>
      </c>
      <c r="B2077" s="10" t="s">
        <v>356</v>
      </c>
      <c r="C2077" t="s">
        <v>0</v>
      </c>
      <c r="D2077">
        <v>2</v>
      </c>
      <c r="E2077">
        <v>33</v>
      </c>
    </row>
    <row r="2078" spans="1:5">
      <c r="A2078" s="10" t="str">
        <f t="shared" si="45"/>
        <v>Unknown primary - C77–C79Female3</v>
      </c>
      <c r="B2078" s="10" t="s">
        <v>356</v>
      </c>
      <c r="C2078" t="s">
        <v>0</v>
      </c>
      <c r="D2078">
        <v>3</v>
      </c>
      <c r="E2078">
        <v>28</v>
      </c>
    </row>
    <row r="2079" spans="1:5">
      <c r="A2079" s="10" t="str">
        <f t="shared" si="45"/>
        <v>Unknown primary - C77–C79Female4</v>
      </c>
      <c r="B2079" s="10" t="s">
        <v>356</v>
      </c>
      <c r="C2079" t="s">
        <v>0</v>
      </c>
      <c r="D2079">
        <v>4</v>
      </c>
      <c r="E2079">
        <v>56</v>
      </c>
    </row>
    <row r="2080" spans="1:5">
      <c r="A2080" s="10" t="str">
        <f t="shared" si="45"/>
        <v>Unknown primary - C77–C79Female5</v>
      </c>
      <c r="B2080" s="10" t="s">
        <v>356</v>
      </c>
      <c r="C2080" t="s">
        <v>0</v>
      </c>
      <c r="D2080">
        <v>5</v>
      </c>
      <c r="E2080">
        <v>47</v>
      </c>
    </row>
    <row r="2081" spans="1:5">
      <c r="A2081" s="10" t="str">
        <f t="shared" si="45"/>
        <v>Unknown primary - C77–C79Female99</v>
      </c>
      <c r="B2081" s="10" t="s">
        <v>356</v>
      </c>
      <c r="C2081" t="s">
        <v>0</v>
      </c>
      <c r="D2081">
        <v>99</v>
      </c>
      <c r="E2081">
        <v>1</v>
      </c>
    </row>
    <row r="2082" spans="1:5">
      <c r="A2082" s="10" t="str">
        <f t="shared" si="45"/>
        <v>Unknown primary - C77–C79Male1</v>
      </c>
      <c r="B2082" s="10" t="s">
        <v>356</v>
      </c>
      <c r="C2082" t="s">
        <v>1</v>
      </c>
      <c r="D2082">
        <v>1</v>
      </c>
      <c r="E2082">
        <v>25</v>
      </c>
    </row>
    <row r="2083" spans="1:5">
      <c r="A2083" s="10" t="str">
        <f t="shared" si="45"/>
        <v>Unknown primary - C77–C79Male2</v>
      </c>
      <c r="B2083" s="10" t="s">
        <v>356</v>
      </c>
      <c r="C2083" t="s">
        <v>1</v>
      </c>
      <c r="D2083">
        <v>2</v>
      </c>
      <c r="E2083">
        <v>33</v>
      </c>
    </row>
    <row r="2084" spans="1:5">
      <c r="A2084" s="10" t="str">
        <f t="shared" si="45"/>
        <v>Unknown primary - C77–C79Male3</v>
      </c>
      <c r="B2084" s="10" t="s">
        <v>356</v>
      </c>
      <c r="C2084" t="s">
        <v>1</v>
      </c>
      <c r="D2084">
        <v>3</v>
      </c>
      <c r="E2084">
        <v>28</v>
      </c>
    </row>
    <row r="2085" spans="1:5">
      <c r="A2085" s="10" t="str">
        <f t="shared" si="45"/>
        <v>Unknown primary - C77–C79Male4</v>
      </c>
      <c r="B2085" s="10" t="s">
        <v>356</v>
      </c>
      <c r="C2085" t="s">
        <v>1</v>
      </c>
      <c r="D2085">
        <v>4</v>
      </c>
      <c r="E2085">
        <v>56</v>
      </c>
    </row>
    <row r="2086" spans="1:5">
      <c r="A2086" s="10" t="str">
        <f t="shared" si="45"/>
        <v>Unknown primary - C77–C79Male5</v>
      </c>
      <c r="B2086" s="10" t="s">
        <v>356</v>
      </c>
      <c r="C2086" t="s">
        <v>1</v>
      </c>
      <c r="D2086">
        <v>5</v>
      </c>
      <c r="E2086">
        <v>41</v>
      </c>
    </row>
    <row r="2087" spans="1:5">
      <c r="A2087" s="10" t="str">
        <f t="shared" si="45"/>
        <v>Unknown primary - C77–C79Male99</v>
      </c>
      <c r="B2087" s="10" t="s">
        <v>356</v>
      </c>
      <c r="C2087" t="s">
        <v>1</v>
      </c>
      <c r="D2087">
        <v>99</v>
      </c>
      <c r="E2087">
        <v>2</v>
      </c>
    </row>
    <row r="2088" spans="1:5">
      <c r="A2088" s="10" t="str">
        <f t="shared" si="45"/>
        <v>Unspecified site - C80Female1</v>
      </c>
      <c r="B2088" s="10" t="s">
        <v>342</v>
      </c>
      <c r="C2088" t="s">
        <v>0</v>
      </c>
      <c r="D2088">
        <v>1</v>
      </c>
      <c r="E2088">
        <v>6</v>
      </c>
    </row>
    <row r="2089" spans="1:5">
      <c r="A2089" s="10" t="str">
        <f t="shared" si="45"/>
        <v>Unspecified site - C80Female2</v>
      </c>
      <c r="B2089" s="10" t="s">
        <v>342</v>
      </c>
      <c r="C2089" t="s">
        <v>0</v>
      </c>
      <c r="D2089">
        <v>2</v>
      </c>
      <c r="E2089">
        <v>4</v>
      </c>
    </row>
    <row r="2090" spans="1:5">
      <c r="A2090" s="10" t="str">
        <f t="shared" si="45"/>
        <v>Unspecified site - C80Female3</v>
      </c>
      <c r="B2090" s="10" t="s">
        <v>342</v>
      </c>
      <c r="C2090" t="s">
        <v>0</v>
      </c>
      <c r="D2090">
        <v>3</v>
      </c>
      <c r="E2090">
        <v>7</v>
      </c>
    </row>
    <row r="2091" spans="1:5">
      <c r="A2091" s="10" t="str">
        <f t="shared" si="45"/>
        <v>Unspecified site - C80Female4</v>
      </c>
      <c r="B2091" s="10" t="s">
        <v>342</v>
      </c>
      <c r="C2091" t="s">
        <v>0</v>
      </c>
      <c r="D2091">
        <v>4</v>
      </c>
      <c r="E2091">
        <v>6</v>
      </c>
    </row>
    <row r="2092" spans="1:5">
      <c r="A2092" s="10" t="str">
        <f t="shared" si="45"/>
        <v>Unspecified site - C80Female5</v>
      </c>
      <c r="B2092" s="10" t="s">
        <v>342</v>
      </c>
      <c r="C2092" t="s">
        <v>0</v>
      </c>
      <c r="D2092">
        <v>5</v>
      </c>
      <c r="E2092">
        <v>8</v>
      </c>
    </row>
    <row r="2093" spans="1:5">
      <c r="A2093" s="10" t="str">
        <f t="shared" si="45"/>
        <v>Unspecified site - C80Female99</v>
      </c>
      <c r="B2093" s="10" t="s">
        <v>342</v>
      </c>
      <c r="C2093" t="s">
        <v>0</v>
      </c>
      <c r="D2093">
        <v>99</v>
      </c>
      <c r="E2093">
        <v>0</v>
      </c>
    </row>
    <row r="2094" spans="1:5">
      <c r="A2094" s="10" t="str">
        <f t="shared" si="45"/>
        <v>Unspecified site - C80Male1</v>
      </c>
      <c r="B2094" s="10" t="s">
        <v>342</v>
      </c>
      <c r="C2094" t="s">
        <v>1</v>
      </c>
      <c r="D2094">
        <v>1</v>
      </c>
      <c r="E2094">
        <v>5</v>
      </c>
    </row>
    <row r="2095" spans="1:5">
      <c r="A2095" s="10" t="str">
        <f t="shared" si="45"/>
        <v>Unspecified site - C80Male2</v>
      </c>
      <c r="B2095" s="10" t="s">
        <v>342</v>
      </c>
      <c r="C2095" t="s">
        <v>1</v>
      </c>
      <c r="D2095">
        <v>2</v>
      </c>
      <c r="E2095">
        <v>2</v>
      </c>
    </row>
    <row r="2096" spans="1:5">
      <c r="A2096" s="10" t="str">
        <f t="shared" si="45"/>
        <v>Unspecified site - C80Male3</v>
      </c>
      <c r="B2096" s="10" t="s">
        <v>342</v>
      </c>
      <c r="C2096" t="s">
        <v>1</v>
      </c>
      <c r="D2096">
        <v>3</v>
      </c>
      <c r="E2096">
        <v>4</v>
      </c>
    </row>
    <row r="2097" spans="1:5">
      <c r="A2097" s="10" t="str">
        <f t="shared" si="45"/>
        <v>Unspecified site - C80Male4</v>
      </c>
      <c r="B2097" s="10" t="s">
        <v>342</v>
      </c>
      <c r="C2097" t="s">
        <v>1</v>
      </c>
      <c r="D2097">
        <v>4</v>
      </c>
      <c r="E2097">
        <v>0</v>
      </c>
    </row>
    <row r="2098" spans="1:5">
      <c r="A2098" s="10" t="str">
        <f t="shared" si="45"/>
        <v>Unspecified site - C80Male5</v>
      </c>
      <c r="B2098" s="10" t="s">
        <v>342</v>
      </c>
      <c r="C2098" t="s">
        <v>1</v>
      </c>
      <c r="D2098">
        <v>5</v>
      </c>
      <c r="E2098">
        <v>4</v>
      </c>
    </row>
    <row r="2099" spans="1:5">
      <c r="A2099" s="10" t="str">
        <f t="shared" si="45"/>
        <v>Unspecified site - C80Male99</v>
      </c>
      <c r="B2099" s="10" t="s">
        <v>342</v>
      </c>
      <c r="C2099" t="s">
        <v>1</v>
      </c>
      <c r="D2099">
        <v>99</v>
      </c>
      <c r="E2099">
        <v>0</v>
      </c>
    </row>
    <row r="2100" spans="1:5">
      <c r="A2100" s="10" t="str">
        <f t="shared" si="45"/>
        <v>Hodgkin lymphoma - C81Female1</v>
      </c>
      <c r="B2100" s="10" t="s">
        <v>343</v>
      </c>
      <c r="C2100" t="s">
        <v>0</v>
      </c>
      <c r="D2100">
        <v>1</v>
      </c>
      <c r="E2100">
        <v>5</v>
      </c>
    </row>
    <row r="2101" spans="1:5">
      <c r="A2101" s="10" t="str">
        <f t="shared" si="45"/>
        <v>Hodgkin lymphoma - C81Female2</v>
      </c>
      <c r="B2101" s="10" t="s">
        <v>343</v>
      </c>
      <c r="C2101" t="s">
        <v>0</v>
      </c>
      <c r="D2101">
        <v>2</v>
      </c>
      <c r="E2101">
        <v>6</v>
      </c>
    </row>
    <row r="2102" spans="1:5">
      <c r="A2102" s="10" t="str">
        <f t="shared" si="45"/>
        <v>Hodgkin lymphoma - C81Female3</v>
      </c>
      <c r="B2102" s="10" t="s">
        <v>343</v>
      </c>
      <c r="C2102" t="s">
        <v>0</v>
      </c>
      <c r="D2102">
        <v>3</v>
      </c>
      <c r="E2102">
        <v>15</v>
      </c>
    </row>
    <row r="2103" spans="1:5">
      <c r="A2103" s="10" t="str">
        <f t="shared" si="45"/>
        <v>Hodgkin lymphoma - C81Female4</v>
      </c>
      <c r="B2103" s="10" t="s">
        <v>343</v>
      </c>
      <c r="C2103" t="s">
        <v>0</v>
      </c>
      <c r="D2103">
        <v>4</v>
      </c>
      <c r="E2103">
        <v>10</v>
      </c>
    </row>
    <row r="2104" spans="1:5">
      <c r="A2104" s="10" t="str">
        <f t="shared" si="45"/>
        <v>Hodgkin lymphoma - C81Female5</v>
      </c>
      <c r="B2104" s="10" t="s">
        <v>343</v>
      </c>
      <c r="C2104" t="s">
        <v>0</v>
      </c>
      <c r="D2104">
        <v>5</v>
      </c>
      <c r="E2104">
        <v>15</v>
      </c>
    </row>
    <row r="2105" spans="1:5">
      <c r="A2105" s="10" t="str">
        <f t="shared" si="45"/>
        <v>Hodgkin lymphoma - C81Female99</v>
      </c>
      <c r="B2105" s="10" t="s">
        <v>343</v>
      </c>
      <c r="C2105" t="s">
        <v>0</v>
      </c>
      <c r="D2105">
        <v>99</v>
      </c>
      <c r="E2105">
        <v>0</v>
      </c>
    </row>
    <row r="2106" spans="1:5">
      <c r="A2106" s="10" t="str">
        <f t="shared" si="45"/>
        <v>Hodgkin lymphoma - C81Male1</v>
      </c>
      <c r="B2106" s="10" t="s">
        <v>343</v>
      </c>
      <c r="C2106" t="s">
        <v>1</v>
      </c>
      <c r="D2106">
        <v>1</v>
      </c>
      <c r="E2106">
        <v>12</v>
      </c>
    </row>
    <row r="2107" spans="1:5">
      <c r="A2107" s="10" t="str">
        <f t="shared" si="45"/>
        <v>Hodgkin lymphoma - C81Male2</v>
      </c>
      <c r="B2107" s="10" t="s">
        <v>343</v>
      </c>
      <c r="C2107" t="s">
        <v>1</v>
      </c>
      <c r="D2107">
        <v>2</v>
      </c>
      <c r="E2107">
        <v>12</v>
      </c>
    </row>
    <row r="2108" spans="1:5">
      <c r="A2108" s="10" t="str">
        <f t="shared" si="45"/>
        <v>Hodgkin lymphoma - C81Male3</v>
      </c>
      <c r="B2108" s="10" t="s">
        <v>343</v>
      </c>
      <c r="C2108" t="s">
        <v>1</v>
      </c>
      <c r="D2108">
        <v>3</v>
      </c>
      <c r="E2108">
        <v>9</v>
      </c>
    </row>
    <row r="2109" spans="1:5">
      <c r="A2109" s="10" t="str">
        <f t="shared" si="45"/>
        <v>Hodgkin lymphoma - C81Male4</v>
      </c>
      <c r="B2109" s="10" t="s">
        <v>343</v>
      </c>
      <c r="C2109" t="s">
        <v>1</v>
      </c>
      <c r="D2109">
        <v>4</v>
      </c>
      <c r="E2109">
        <v>16</v>
      </c>
    </row>
    <row r="2110" spans="1:5">
      <c r="A2110" s="10" t="str">
        <f t="shared" si="45"/>
        <v>Hodgkin lymphoma - C81Male5</v>
      </c>
      <c r="B2110" s="10" t="s">
        <v>343</v>
      </c>
      <c r="C2110" t="s">
        <v>1</v>
      </c>
      <c r="D2110">
        <v>5</v>
      </c>
      <c r="E2110">
        <v>17</v>
      </c>
    </row>
    <row r="2111" spans="1:5">
      <c r="A2111" s="10" t="str">
        <f t="shared" si="45"/>
        <v>Hodgkin lymphoma - C81Male99</v>
      </c>
      <c r="B2111" s="10" t="s">
        <v>343</v>
      </c>
      <c r="C2111" t="s">
        <v>1</v>
      </c>
      <c r="D2111">
        <v>99</v>
      </c>
      <c r="E2111">
        <v>0</v>
      </c>
    </row>
    <row r="2112" spans="1:5">
      <c r="A2112" s="10" t="str">
        <f t="shared" si="45"/>
        <v>Non-hodgkin lymphoma - C82–C85Female1</v>
      </c>
      <c r="B2112" s="10" t="s">
        <v>344</v>
      </c>
      <c r="C2112" t="s">
        <v>0</v>
      </c>
      <c r="D2112">
        <v>1</v>
      </c>
      <c r="E2112">
        <v>59</v>
      </c>
    </row>
    <row r="2113" spans="1:5">
      <c r="A2113" s="10" t="str">
        <f t="shared" si="45"/>
        <v>Non-hodgkin lymphoma - C82–C85Female2</v>
      </c>
      <c r="B2113" s="10" t="s">
        <v>344</v>
      </c>
      <c r="C2113" t="s">
        <v>0</v>
      </c>
      <c r="D2113">
        <v>2</v>
      </c>
      <c r="E2113">
        <v>65</v>
      </c>
    </row>
    <row r="2114" spans="1:5">
      <c r="A2114" s="10" t="str">
        <f t="shared" si="45"/>
        <v>Non-hodgkin lymphoma - C82–C85Female3</v>
      </c>
      <c r="B2114" s="10" t="s">
        <v>344</v>
      </c>
      <c r="C2114" t="s">
        <v>0</v>
      </c>
      <c r="D2114">
        <v>3</v>
      </c>
      <c r="E2114">
        <v>77</v>
      </c>
    </row>
    <row r="2115" spans="1:5">
      <c r="A2115" s="10" t="str">
        <f t="shared" si="45"/>
        <v>Non-hodgkin lymphoma - C82–C85Female4</v>
      </c>
      <c r="B2115" s="10" t="s">
        <v>344</v>
      </c>
      <c r="C2115" t="s">
        <v>0</v>
      </c>
      <c r="D2115">
        <v>4</v>
      </c>
      <c r="E2115">
        <v>75</v>
      </c>
    </row>
    <row r="2116" spans="1:5">
      <c r="A2116" s="10" t="str">
        <f t="shared" si="45"/>
        <v>Non-hodgkin lymphoma - C82–C85Female5</v>
      </c>
      <c r="B2116" s="10" t="s">
        <v>344</v>
      </c>
      <c r="C2116" t="s">
        <v>0</v>
      </c>
      <c r="D2116">
        <v>5</v>
      </c>
      <c r="E2116">
        <v>48</v>
      </c>
    </row>
    <row r="2117" spans="1:5">
      <c r="A2117" s="10" t="str">
        <f t="shared" si="45"/>
        <v>Non-hodgkin lymphoma - C82–C85Female99</v>
      </c>
      <c r="B2117" s="10" t="s">
        <v>344</v>
      </c>
      <c r="C2117" t="s">
        <v>0</v>
      </c>
      <c r="D2117">
        <v>99</v>
      </c>
      <c r="E2117">
        <v>0</v>
      </c>
    </row>
    <row r="2118" spans="1:5">
      <c r="A2118" s="10" t="str">
        <f t="shared" si="45"/>
        <v>Non-hodgkin lymphoma - C82–C85Male1</v>
      </c>
      <c r="B2118" s="10" t="s">
        <v>344</v>
      </c>
      <c r="C2118" t="s">
        <v>1</v>
      </c>
      <c r="D2118">
        <v>1</v>
      </c>
      <c r="E2118">
        <v>95</v>
      </c>
    </row>
    <row r="2119" spans="1:5">
      <c r="A2119" s="10" t="str">
        <f t="shared" si="45"/>
        <v>Non-hodgkin lymphoma - C82–C85Male2</v>
      </c>
      <c r="B2119" s="10" t="s">
        <v>344</v>
      </c>
      <c r="C2119" t="s">
        <v>1</v>
      </c>
      <c r="D2119">
        <v>2</v>
      </c>
      <c r="E2119">
        <v>101</v>
      </c>
    </row>
    <row r="2120" spans="1:5">
      <c r="A2120" s="10" t="str">
        <f t="shared" si="45"/>
        <v>Non-hodgkin lymphoma - C82–C85Male3</v>
      </c>
      <c r="B2120" s="10" t="s">
        <v>344</v>
      </c>
      <c r="C2120" t="s">
        <v>1</v>
      </c>
      <c r="D2120">
        <v>3</v>
      </c>
      <c r="E2120">
        <v>82</v>
      </c>
    </row>
    <row r="2121" spans="1:5">
      <c r="A2121" s="10" t="str">
        <f t="shared" si="45"/>
        <v>Non-hodgkin lymphoma - C82–C85Male4</v>
      </c>
      <c r="B2121" s="10" t="s">
        <v>344</v>
      </c>
      <c r="C2121" t="s">
        <v>1</v>
      </c>
      <c r="D2121">
        <v>4</v>
      </c>
      <c r="E2121">
        <v>97</v>
      </c>
    </row>
    <row r="2122" spans="1:5">
      <c r="A2122" s="10" t="str">
        <f t="shared" si="45"/>
        <v>Non-hodgkin lymphoma - C82–C85Male5</v>
      </c>
      <c r="B2122" s="10" t="s">
        <v>344</v>
      </c>
      <c r="C2122" t="s">
        <v>1</v>
      </c>
      <c r="D2122">
        <v>5</v>
      </c>
      <c r="E2122">
        <v>80</v>
      </c>
    </row>
    <row r="2123" spans="1:5">
      <c r="A2123" s="10" t="str">
        <f t="shared" si="45"/>
        <v>Non-hodgkin lymphoma - C82–C85Male99</v>
      </c>
      <c r="B2123" s="10" t="s">
        <v>344</v>
      </c>
      <c r="C2123" t="s">
        <v>1</v>
      </c>
      <c r="D2123">
        <v>99</v>
      </c>
      <c r="E2123">
        <v>2</v>
      </c>
    </row>
    <row r="2124" spans="1:5">
      <c r="A2124" s="10" t="str">
        <f t="shared" si="45"/>
        <v>Immunoproliferative cancers - C88Female1</v>
      </c>
      <c r="B2124" s="10" t="s">
        <v>345</v>
      </c>
      <c r="C2124" t="s">
        <v>0</v>
      </c>
      <c r="D2124">
        <v>1</v>
      </c>
      <c r="E2124">
        <v>0</v>
      </c>
    </row>
    <row r="2125" spans="1:5">
      <c r="A2125" s="10" t="str">
        <f t="shared" ref="A2125:A2188" si="46">B2125&amp;C2125&amp;D2125</f>
        <v>Immunoproliferative cancers - C88Female2</v>
      </c>
      <c r="B2125" s="10" t="s">
        <v>345</v>
      </c>
      <c r="C2125" t="s">
        <v>0</v>
      </c>
      <c r="D2125">
        <v>2</v>
      </c>
      <c r="E2125">
        <v>1</v>
      </c>
    </row>
    <row r="2126" spans="1:5">
      <c r="A2126" s="10" t="str">
        <f t="shared" si="46"/>
        <v>Immunoproliferative cancers - C88Female3</v>
      </c>
      <c r="B2126" s="10" t="s">
        <v>345</v>
      </c>
      <c r="C2126" t="s">
        <v>0</v>
      </c>
      <c r="D2126">
        <v>3</v>
      </c>
      <c r="E2126">
        <v>1</v>
      </c>
    </row>
    <row r="2127" spans="1:5">
      <c r="A2127" s="10" t="str">
        <f t="shared" si="46"/>
        <v>Immunoproliferative cancers - C88Female4</v>
      </c>
      <c r="B2127" s="10" t="s">
        <v>345</v>
      </c>
      <c r="C2127" t="s">
        <v>0</v>
      </c>
      <c r="D2127">
        <v>4</v>
      </c>
      <c r="E2127">
        <v>0</v>
      </c>
    </row>
    <row r="2128" spans="1:5">
      <c r="A2128" s="10" t="str">
        <f t="shared" si="46"/>
        <v>Immunoproliferative cancers - C88Female5</v>
      </c>
      <c r="B2128" s="10" t="s">
        <v>345</v>
      </c>
      <c r="C2128" t="s">
        <v>0</v>
      </c>
      <c r="D2128">
        <v>5</v>
      </c>
      <c r="E2128">
        <v>1</v>
      </c>
    </row>
    <row r="2129" spans="1:5">
      <c r="A2129" s="10" t="str">
        <f t="shared" si="46"/>
        <v>Immunoproliferative cancers - C88Female99</v>
      </c>
      <c r="B2129" s="10" t="s">
        <v>345</v>
      </c>
      <c r="C2129" t="s">
        <v>0</v>
      </c>
      <c r="D2129">
        <v>99</v>
      </c>
      <c r="E2129">
        <v>0</v>
      </c>
    </row>
    <row r="2130" spans="1:5">
      <c r="A2130" s="10" t="str">
        <f t="shared" si="46"/>
        <v>Immunoproliferative cancers - C88Male1</v>
      </c>
      <c r="B2130" s="10" t="s">
        <v>345</v>
      </c>
      <c r="C2130" t="s">
        <v>1</v>
      </c>
      <c r="D2130">
        <v>1</v>
      </c>
      <c r="E2130">
        <v>0</v>
      </c>
    </row>
    <row r="2131" spans="1:5">
      <c r="A2131" s="10" t="str">
        <f t="shared" si="46"/>
        <v>Immunoproliferative cancers - C88Male2</v>
      </c>
      <c r="B2131" s="10" t="s">
        <v>345</v>
      </c>
      <c r="C2131" t="s">
        <v>1</v>
      </c>
      <c r="D2131">
        <v>2</v>
      </c>
      <c r="E2131">
        <v>3</v>
      </c>
    </row>
    <row r="2132" spans="1:5">
      <c r="A2132" s="10" t="str">
        <f t="shared" si="46"/>
        <v>Immunoproliferative cancers - C88Male3</v>
      </c>
      <c r="B2132" s="10" t="s">
        <v>345</v>
      </c>
      <c r="C2132" t="s">
        <v>1</v>
      </c>
      <c r="D2132">
        <v>3</v>
      </c>
      <c r="E2132">
        <v>3</v>
      </c>
    </row>
    <row r="2133" spans="1:5">
      <c r="A2133" s="10" t="str">
        <f t="shared" si="46"/>
        <v>Immunoproliferative cancers - C88Male4</v>
      </c>
      <c r="B2133" s="10" t="s">
        <v>345</v>
      </c>
      <c r="C2133" t="s">
        <v>1</v>
      </c>
      <c r="D2133">
        <v>4</v>
      </c>
      <c r="E2133">
        <v>4</v>
      </c>
    </row>
    <row r="2134" spans="1:5">
      <c r="A2134" s="10" t="str">
        <f t="shared" si="46"/>
        <v>Immunoproliferative cancers - C88Male5</v>
      </c>
      <c r="B2134" s="10" t="s">
        <v>345</v>
      </c>
      <c r="C2134" t="s">
        <v>1</v>
      </c>
      <c r="D2134">
        <v>5</v>
      </c>
      <c r="E2134">
        <v>2</v>
      </c>
    </row>
    <row r="2135" spans="1:5">
      <c r="A2135" s="10" t="str">
        <f t="shared" si="46"/>
        <v>Immunoproliferative cancers - C88Male99</v>
      </c>
      <c r="B2135" s="10" t="s">
        <v>345</v>
      </c>
      <c r="C2135" t="s">
        <v>1</v>
      </c>
      <c r="D2135">
        <v>99</v>
      </c>
      <c r="E2135">
        <v>0</v>
      </c>
    </row>
    <row r="2136" spans="1:5">
      <c r="A2136" s="10" t="str">
        <f t="shared" si="46"/>
        <v>Myeloma - C90Female1</v>
      </c>
      <c r="B2136" s="10" t="s">
        <v>346</v>
      </c>
      <c r="C2136" t="s">
        <v>0</v>
      </c>
      <c r="D2136">
        <v>1</v>
      </c>
      <c r="E2136">
        <v>23</v>
      </c>
    </row>
    <row r="2137" spans="1:5">
      <c r="A2137" s="10" t="str">
        <f t="shared" si="46"/>
        <v>Myeloma - C90Female2</v>
      </c>
      <c r="B2137" s="10" t="s">
        <v>346</v>
      </c>
      <c r="C2137" t="s">
        <v>0</v>
      </c>
      <c r="D2137">
        <v>2</v>
      </c>
      <c r="E2137">
        <v>27</v>
      </c>
    </row>
    <row r="2138" spans="1:5">
      <c r="A2138" s="10" t="str">
        <f t="shared" si="46"/>
        <v>Myeloma - C90Female3</v>
      </c>
      <c r="B2138" s="10" t="s">
        <v>346</v>
      </c>
      <c r="C2138" t="s">
        <v>0</v>
      </c>
      <c r="D2138">
        <v>3</v>
      </c>
      <c r="E2138">
        <v>17</v>
      </c>
    </row>
    <row r="2139" spans="1:5">
      <c r="A2139" s="10" t="str">
        <f t="shared" si="46"/>
        <v>Myeloma - C90Female4</v>
      </c>
      <c r="B2139" s="10" t="s">
        <v>346</v>
      </c>
      <c r="C2139" t="s">
        <v>0</v>
      </c>
      <c r="D2139">
        <v>4</v>
      </c>
      <c r="E2139">
        <v>31</v>
      </c>
    </row>
    <row r="2140" spans="1:5">
      <c r="A2140" s="10" t="str">
        <f t="shared" si="46"/>
        <v>Myeloma - C90Female5</v>
      </c>
      <c r="B2140" s="10" t="s">
        <v>346</v>
      </c>
      <c r="C2140" t="s">
        <v>0</v>
      </c>
      <c r="D2140">
        <v>5</v>
      </c>
      <c r="E2140">
        <v>30</v>
      </c>
    </row>
    <row r="2141" spans="1:5">
      <c r="A2141" s="10" t="str">
        <f t="shared" si="46"/>
        <v>Myeloma - C90Female99</v>
      </c>
      <c r="B2141" s="10" t="s">
        <v>346</v>
      </c>
      <c r="C2141" t="s">
        <v>0</v>
      </c>
      <c r="D2141">
        <v>99</v>
      </c>
      <c r="E2141">
        <v>0</v>
      </c>
    </row>
    <row r="2142" spans="1:5">
      <c r="A2142" s="10" t="str">
        <f t="shared" si="46"/>
        <v>Myeloma - C90Male1</v>
      </c>
      <c r="B2142" s="10" t="s">
        <v>346</v>
      </c>
      <c r="C2142" t="s">
        <v>1</v>
      </c>
      <c r="D2142">
        <v>1</v>
      </c>
      <c r="E2142">
        <v>46</v>
      </c>
    </row>
    <row r="2143" spans="1:5">
      <c r="A2143" s="10" t="str">
        <f t="shared" si="46"/>
        <v>Myeloma - C90Male2</v>
      </c>
      <c r="B2143" s="10" t="s">
        <v>346</v>
      </c>
      <c r="C2143" t="s">
        <v>1</v>
      </c>
      <c r="D2143">
        <v>2</v>
      </c>
      <c r="E2143">
        <v>34</v>
      </c>
    </row>
    <row r="2144" spans="1:5">
      <c r="A2144" s="10" t="str">
        <f t="shared" si="46"/>
        <v>Myeloma - C90Male3</v>
      </c>
      <c r="B2144" s="10" t="s">
        <v>346</v>
      </c>
      <c r="C2144" t="s">
        <v>1</v>
      </c>
      <c r="D2144">
        <v>3</v>
      </c>
      <c r="E2144">
        <v>39</v>
      </c>
    </row>
    <row r="2145" spans="1:5">
      <c r="A2145" s="10" t="str">
        <f t="shared" si="46"/>
        <v>Myeloma - C90Male4</v>
      </c>
      <c r="B2145" s="10" t="s">
        <v>346</v>
      </c>
      <c r="C2145" t="s">
        <v>1</v>
      </c>
      <c r="D2145">
        <v>4</v>
      </c>
      <c r="E2145">
        <v>64</v>
      </c>
    </row>
    <row r="2146" spans="1:5">
      <c r="A2146" s="10" t="str">
        <f t="shared" si="46"/>
        <v>Myeloma - C90Male5</v>
      </c>
      <c r="B2146" s="10" t="s">
        <v>346</v>
      </c>
      <c r="C2146" t="s">
        <v>1</v>
      </c>
      <c r="D2146">
        <v>5</v>
      </c>
      <c r="E2146">
        <v>45</v>
      </c>
    </row>
    <row r="2147" spans="1:5">
      <c r="A2147" s="10" t="str">
        <f t="shared" si="46"/>
        <v>Myeloma - C90Male99</v>
      </c>
      <c r="B2147" s="10" t="s">
        <v>346</v>
      </c>
      <c r="C2147" t="s">
        <v>1</v>
      </c>
      <c r="D2147">
        <v>99</v>
      </c>
      <c r="E2147">
        <v>0</v>
      </c>
    </row>
    <row r="2148" spans="1:5">
      <c r="A2148" s="10" t="str">
        <f t="shared" si="46"/>
        <v>Leukaemia - C91–C95Female1</v>
      </c>
      <c r="B2148" s="10" t="s">
        <v>347</v>
      </c>
      <c r="C2148" t="s">
        <v>0</v>
      </c>
      <c r="D2148">
        <v>1</v>
      </c>
      <c r="E2148">
        <v>50</v>
      </c>
    </row>
    <row r="2149" spans="1:5">
      <c r="A2149" s="10" t="str">
        <f t="shared" si="46"/>
        <v>Leukaemia - C91–C95Female2</v>
      </c>
      <c r="B2149" s="10" t="s">
        <v>347</v>
      </c>
      <c r="C2149" t="s">
        <v>0</v>
      </c>
      <c r="D2149">
        <v>2</v>
      </c>
      <c r="E2149">
        <v>51</v>
      </c>
    </row>
    <row r="2150" spans="1:5">
      <c r="A2150" s="10" t="str">
        <f t="shared" si="46"/>
        <v>Leukaemia - C91–C95Female3</v>
      </c>
      <c r="B2150" s="10" t="s">
        <v>347</v>
      </c>
      <c r="C2150" t="s">
        <v>0</v>
      </c>
      <c r="D2150">
        <v>3</v>
      </c>
      <c r="E2150">
        <v>57</v>
      </c>
    </row>
    <row r="2151" spans="1:5">
      <c r="A2151" s="10" t="str">
        <f t="shared" si="46"/>
        <v>Leukaemia - C91–C95Female4</v>
      </c>
      <c r="B2151" s="10" t="s">
        <v>347</v>
      </c>
      <c r="C2151" t="s">
        <v>0</v>
      </c>
      <c r="D2151">
        <v>4</v>
      </c>
      <c r="E2151">
        <v>49</v>
      </c>
    </row>
    <row r="2152" spans="1:5">
      <c r="A2152" s="10" t="str">
        <f t="shared" si="46"/>
        <v>Leukaemia - C91–C95Female5</v>
      </c>
      <c r="B2152" s="10" t="s">
        <v>347</v>
      </c>
      <c r="C2152" t="s">
        <v>0</v>
      </c>
      <c r="D2152">
        <v>5</v>
      </c>
      <c r="E2152">
        <v>45</v>
      </c>
    </row>
    <row r="2153" spans="1:5">
      <c r="A2153" s="10" t="str">
        <f t="shared" si="46"/>
        <v>Leukaemia - C91–C95Female99</v>
      </c>
      <c r="B2153" s="10" t="s">
        <v>347</v>
      </c>
      <c r="C2153" t="s">
        <v>0</v>
      </c>
      <c r="D2153">
        <v>99</v>
      </c>
      <c r="E2153">
        <v>0</v>
      </c>
    </row>
    <row r="2154" spans="1:5">
      <c r="A2154" s="10" t="str">
        <f t="shared" si="46"/>
        <v>Leukaemia - C91–C95Male1</v>
      </c>
      <c r="B2154" s="10" t="s">
        <v>347</v>
      </c>
      <c r="C2154" t="s">
        <v>1</v>
      </c>
      <c r="D2154">
        <v>1</v>
      </c>
      <c r="E2154">
        <v>63</v>
      </c>
    </row>
    <row r="2155" spans="1:5">
      <c r="A2155" s="10" t="str">
        <f t="shared" si="46"/>
        <v>Leukaemia - C91–C95Male2</v>
      </c>
      <c r="B2155" s="10" t="s">
        <v>347</v>
      </c>
      <c r="C2155" t="s">
        <v>1</v>
      </c>
      <c r="D2155">
        <v>2</v>
      </c>
      <c r="E2155">
        <v>65</v>
      </c>
    </row>
    <row r="2156" spans="1:5">
      <c r="A2156" s="10" t="str">
        <f t="shared" si="46"/>
        <v>Leukaemia - C91–C95Male3</v>
      </c>
      <c r="B2156" s="10" t="s">
        <v>347</v>
      </c>
      <c r="C2156" t="s">
        <v>1</v>
      </c>
      <c r="D2156">
        <v>3</v>
      </c>
      <c r="E2156">
        <v>83</v>
      </c>
    </row>
    <row r="2157" spans="1:5">
      <c r="A2157" s="10" t="str">
        <f t="shared" si="46"/>
        <v>Leukaemia - C91–C95Male4</v>
      </c>
      <c r="B2157" s="10" t="s">
        <v>347</v>
      </c>
      <c r="C2157" t="s">
        <v>1</v>
      </c>
      <c r="D2157">
        <v>4</v>
      </c>
      <c r="E2157">
        <v>108</v>
      </c>
    </row>
    <row r="2158" spans="1:5">
      <c r="A2158" s="10" t="str">
        <f t="shared" si="46"/>
        <v>Leukaemia - C91–C95Male5</v>
      </c>
      <c r="B2158" s="10" t="s">
        <v>347</v>
      </c>
      <c r="C2158" t="s">
        <v>1</v>
      </c>
      <c r="D2158">
        <v>5</v>
      </c>
      <c r="E2158">
        <v>72</v>
      </c>
    </row>
    <row r="2159" spans="1:5">
      <c r="A2159" s="10" t="str">
        <f t="shared" si="46"/>
        <v>Leukaemia - C91–C95Male99</v>
      </c>
      <c r="B2159" s="10" t="s">
        <v>347</v>
      </c>
      <c r="C2159" t="s">
        <v>1</v>
      </c>
      <c r="D2159">
        <v>99</v>
      </c>
      <c r="E2159">
        <v>4</v>
      </c>
    </row>
    <row r="2160" spans="1:5">
      <c r="A2160" s="10" t="str">
        <f t="shared" si="46"/>
        <v>Other lymphoid, haematopoietic and related tissue - C96Female1</v>
      </c>
      <c r="B2160" s="10" t="s">
        <v>348</v>
      </c>
      <c r="C2160" t="s">
        <v>0</v>
      </c>
      <c r="D2160">
        <v>1</v>
      </c>
      <c r="E2160">
        <v>1</v>
      </c>
    </row>
    <row r="2161" spans="1:5">
      <c r="A2161" s="10" t="str">
        <f t="shared" si="46"/>
        <v>Other lymphoid, haematopoietic and related tissue - C96Female2</v>
      </c>
      <c r="B2161" s="10" t="s">
        <v>348</v>
      </c>
      <c r="C2161" t="s">
        <v>0</v>
      </c>
      <c r="D2161">
        <v>2</v>
      </c>
      <c r="E2161">
        <v>2</v>
      </c>
    </row>
    <row r="2162" spans="1:5">
      <c r="A2162" s="10" t="str">
        <f t="shared" si="46"/>
        <v>Other lymphoid, haematopoietic and related tissue - C96Female3</v>
      </c>
      <c r="B2162" s="10" t="s">
        <v>348</v>
      </c>
      <c r="C2162" t="s">
        <v>0</v>
      </c>
      <c r="D2162">
        <v>3</v>
      </c>
      <c r="E2162">
        <v>0</v>
      </c>
    </row>
    <row r="2163" spans="1:5">
      <c r="A2163" s="10" t="str">
        <f t="shared" si="46"/>
        <v>Other lymphoid, haematopoietic and related tissue - C96Female4</v>
      </c>
      <c r="B2163" s="10" t="s">
        <v>348</v>
      </c>
      <c r="C2163" t="s">
        <v>0</v>
      </c>
      <c r="D2163">
        <v>4</v>
      </c>
      <c r="E2163">
        <v>0</v>
      </c>
    </row>
    <row r="2164" spans="1:5">
      <c r="A2164" s="10" t="str">
        <f t="shared" si="46"/>
        <v>Other lymphoid, haematopoietic and related tissue - C96Female5</v>
      </c>
      <c r="B2164" s="10" t="s">
        <v>348</v>
      </c>
      <c r="C2164" t="s">
        <v>0</v>
      </c>
      <c r="D2164">
        <v>5</v>
      </c>
      <c r="E2164">
        <v>0</v>
      </c>
    </row>
    <row r="2165" spans="1:5">
      <c r="A2165" s="10" t="str">
        <f t="shared" si="46"/>
        <v>Other lymphoid, haematopoietic and related tissue - C96Female99</v>
      </c>
      <c r="B2165" s="10" t="s">
        <v>348</v>
      </c>
      <c r="C2165" t="s">
        <v>0</v>
      </c>
      <c r="D2165">
        <v>99</v>
      </c>
      <c r="E2165">
        <v>0</v>
      </c>
    </row>
    <row r="2166" spans="1:5">
      <c r="A2166" s="10" t="str">
        <f t="shared" si="46"/>
        <v>Other lymphoid, haematopoietic and related tissue - C96Male1</v>
      </c>
      <c r="B2166" s="10" t="s">
        <v>348</v>
      </c>
      <c r="C2166" t="s">
        <v>1</v>
      </c>
      <c r="D2166">
        <v>1</v>
      </c>
      <c r="E2166">
        <v>1</v>
      </c>
    </row>
    <row r="2167" spans="1:5">
      <c r="A2167" s="10" t="str">
        <f t="shared" si="46"/>
        <v>Other lymphoid, haematopoietic and related tissue - C96Male2</v>
      </c>
      <c r="B2167" s="10" t="s">
        <v>348</v>
      </c>
      <c r="C2167" t="s">
        <v>1</v>
      </c>
      <c r="D2167">
        <v>2</v>
      </c>
      <c r="E2167">
        <v>1</v>
      </c>
    </row>
    <row r="2168" spans="1:5">
      <c r="A2168" s="10" t="str">
        <f t="shared" si="46"/>
        <v>Other lymphoid, haematopoietic and related tissue - C96Male3</v>
      </c>
      <c r="B2168" s="10" t="s">
        <v>348</v>
      </c>
      <c r="C2168" t="s">
        <v>1</v>
      </c>
      <c r="D2168">
        <v>3</v>
      </c>
      <c r="E2168">
        <v>1</v>
      </c>
    </row>
    <row r="2169" spans="1:5">
      <c r="A2169" s="10" t="str">
        <f t="shared" si="46"/>
        <v>Other lymphoid, haematopoietic and related tissue - C96Male4</v>
      </c>
      <c r="B2169" s="10" t="s">
        <v>348</v>
      </c>
      <c r="C2169" t="s">
        <v>1</v>
      </c>
      <c r="D2169">
        <v>4</v>
      </c>
      <c r="E2169">
        <v>2</v>
      </c>
    </row>
    <row r="2170" spans="1:5">
      <c r="A2170" s="10" t="str">
        <f t="shared" si="46"/>
        <v>Other lymphoid, haematopoietic and related tissue - C96Male5</v>
      </c>
      <c r="B2170" s="10" t="s">
        <v>348</v>
      </c>
      <c r="C2170" t="s">
        <v>1</v>
      </c>
      <c r="D2170">
        <v>5</v>
      </c>
      <c r="E2170">
        <v>0</v>
      </c>
    </row>
    <row r="2171" spans="1:5">
      <c r="A2171" s="10" t="str">
        <f t="shared" si="46"/>
        <v>Other lymphoid, haematopoietic and related tissue - C96Male99</v>
      </c>
      <c r="B2171" s="10" t="s">
        <v>348</v>
      </c>
      <c r="C2171" t="s">
        <v>1</v>
      </c>
      <c r="D2171">
        <v>99</v>
      </c>
      <c r="E2171">
        <v>0</v>
      </c>
    </row>
    <row r="2172" spans="1:5">
      <c r="A2172" s="10" t="str">
        <f t="shared" si="46"/>
        <v>Polycythemia vera - D45Female1</v>
      </c>
      <c r="B2172" s="10" t="s">
        <v>349</v>
      </c>
      <c r="C2172" t="s">
        <v>0</v>
      </c>
      <c r="D2172">
        <v>1</v>
      </c>
      <c r="E2172">
        <v>0</v>
      </c>
    </row>
    <row r="2173" spans="1:5">
      <c r="A2173" s="10" t="str">
        <f t="shared" si="46"/>
        <v>Polycythemia vera - D45Female2</v>
      </c>
      <c r="B2173" s="10" t="s">
        <v>349</v>
      </c>
      <c r="C2173" t="s">
        <v>0</v>
      </c>
      <c r="D2173">
        <v>2</v>
      </c>
      <c r="E2173">
        <v>1</v>
      </c>
    </row>
    <row r="2174" spans="1:5">
      <c r="A2174" s="10" t="str">
        <f t="shared" si="46"/>
        <v>Polycythemia vera - D45Female3</v>
      </c>
      <c r="B2174" s="10" t="s">
        <v>349</v>
      </c>
      <c r="C2174" t="s">
        <v>0</v>
      </c>
      <c r="D2174">
        <v>3</v>
      </c>
      <c r="E2174">
        <v>1</v>
      </c>
    </row>
    <row r="2175" spans="1:5">
      <c r="A2175" s="10" t="str">
        <f t="shared" si="46"/>
        <v>Polycythemia vera - D45Female4</v>
      </c>
      <c r="B2175" s="10" t="s">
        <v>349</v>
      </c>
      <c r="C2175" t="s">
        <v>0</v>
      </c>
      <c r="D2175">
        <v>4</v>
      </c>
      <c r="E2175">
        <v>3</v>
      </c>
    </row>
    <row r="2176" spans="1:5">
      <c r="A2176" s="10" t="str">
        <f t="shared" si="46"/>
        <v>Polycythemia vera - D45Female5</v>
      </c>
      <c r="B2176" s="10" t="s">
        <v>349</v>
      </c>
      <c r="C2176" t="s">
        <v>0</v>
      </c>
      <c r="D2176">
        <v>5</v>
      </c>
      <c r="E2176">
        <v>3</v>
      </c>
    </row>
    <row r="2177" spans="1:5">
      <c r="A2177" s="10" t="str">
        <f t="shared" si="46"/>
        <v>Polycythemia vera - D45Female99</v>
      </c>
      <c r="B2177" s="10" t="s">
        <v>349</v>
      </c>
      <c r="C2177" t="s">
        <v>0</v>
      </c>
      <c r="D2177">
        <v>99</v>
      </c>
      <c r="E2177">
        <v>0</v>
      </c>
    </row>
    <row r="2178" spans="1:5">
      <c r="A2178" s="10" t="str">
        <f t="shared" si="46"/>
        <v>Polycythemia vera - D45Male1</v>
      </c>
      <c r="B2178" s="10" t="s">
        <v>349</v>
      </c>
      <c r="C2178" t="s">
        <v>1</v>
      </c>
      <c r="D2178">
        <v>1</v>
      </c>
      <c r="E2178">
        <v>1</v>
      </c>
    </row>
    <row r="2179" spans="1:5">
      <c r="A2179" s="10" t="str">
        <f t="shared" si="46"/>
        <v>Polycythemia vera - D45Male2</v>
      </c>
      <c r="B2179" s="10" t="s">
        <v>349</v>
      </c>
      <c r="C2179" t="s">
        <v>1</v>
      </c>
      <c r="D2179">
        <v>2</v>
      </c>
      <c r="E2179">
        <v>1</v>
      </c>
    </row>
    <row r="2180" spans="1:5">
      <c r="A2180" s="10" t="str">
        <f t="shared" si="46"/>
        <v>Polycythemia vera - D45Male3</v>
      </c>
      <c r="B2180" s="10" t="s">
        <v>349</v>
      </c>
      <c r="C2180" t="s">
        <v>1</v>
      </c>
      <c r="D2180">
        <v>3</v>
      </c>
      <c r="E2180">
        <v>3</v>
      </c>
    </row>
    <row r="2181" spans="1:5">
      <c r="A2181" s="10" t="str">
        <f t="shared" si="46"/>
        <v>Polycythemia vera - D45Male4</v>
      </c>
      <c r="B2181" s="10" t="s">
        <v>349</v>
      </c>
      <c r="C2181" t="s">
        <v>1</v>
      </c>
      <c r="D2181">
        <v>4</v>
      </c>
      <c r="E2181">
        <v>6</v>
      </c>
    </row>
    <row r="2182" spans="1:5">
      <c r="A2182" s="10" t="str">
        <f t="shared" si="46"/>
        <v>Polycythemia vera - D45Male5</v>
      </c>
      <c r="B2182" s="10" t="s">
        <v>349</v>
      </c>
      <c r="C2182" t="s">
        <v>1</v>
      </c>
      <c r="D2182">
        <v>5</v>
      </c>
      <c r="E2182">
        <v>7</v>
      </c>
    </row>
    <row r="2183" spans="1:5">
      <c r="A2183" s="10" t="str">
        <f t="shared" si="46"/>
        <v>Polycythemia vera - D45Male99</v>
      </c>
      <c r="B2183" s="10" t="s">
        <v>349</v>
      </c>
      <c r="C2183" t="s">
        <v>1</v>
      </c>
      <c r="D2183">
        <v>99</v>
      </c>
      <c r="E2183">
        <v>0</v>
      </c>
    </row>
    <row r="2184" spans="1:5">
      <c r="A2184" s="10" t="str">
        <f t="shared" si="46"/>
        <v>Myelodyplastic syndromes - D46Female1</v>
      </c>
      <c r="B2184" s="10" t="s">
        <v>350</v>
      </c>
      <c r="C2184" t="s">
        <v>0</v>
      </c>
      <c r="D2184">
        <v>1</v>
      </c>
      <c r="E2184">
        <v>11</v>
      </c>
    </row>
    <row r="2185" spans="1:5">
      <c r="A2185" s="10" t="str">
        <f t="shared" si="46"/>
        <v>Myelodyplastic syndromes - D46Female2</v>
      </c>
      <c r="B2185" s="10" t="s">
        <v>350</v>
      </c>
      <c r="C2185" t="s">
        <v>0</v>
      </c>
      <c r="D2185">
        <v>2</v>
      </c>
      <c r="E2185">
        <v>18</v>
      </c>
    </row>
    <row r="2186" spans="1:5">
      <c r="A2186" s="10" t="str">
        <f t="shared" si="46"/>
        <v>Myelodyplastic syndromes - D46Female3</v>
      </c>
      <c r="B2186" s="10" t="s">
        <v>350</v>
      </c>
      <c r="C2186" t="s">
        <v>0</v>
      </c>
      <c r="D2186">
        <v>3</v>
      </c>
      <c r="E2186">
        <v>11</v>
      </c>
    </row>
    <row r="2187" spans="1:5">
      <c r="A2187" s="10" t="str">
        <f t="shared" si="46"/>
        <v>Myelodyplastic syndromes - D46Female4</v>
      </c>
      <c r="B2187" s="10" t="s">
        <v>350</v>
      </c>
      <c r="C2187" t="s">
        <v>0</v>
      </c>
      <c r="D2187">
        <v>4</v>
      </c>
      <c r="E2187">
        <v>19</v>
      </c>
    </row>
    <row r="2188" spans="1:5">
      <c r="A2188" s="10" t="str">
        <f t="shared" si="46"/>
        <v>Myelodyplastic syndromes - D46Female5</v>
      </c>
      <c r="B2188" s="10" t="s">
        <v>350</v>
      </c>
      <c r="C2188" t="s">
        <v>0</v>
      </c>
      <c r="D2188">
        <v>5</v>
      </c>
      <c r="E2188">
        <v>16</v>
      </c>
    </row>
    <row r="2189" spans="1:5">
      <c r="A2189" s="10" t="str">
        <f t="shared" ref="A2189:A2207" si="47">B2189&amp;C2189&amp;D2189</f>
        <v>Myelodyplastic syndromes - D46Female99</v>
      </c>
      <c r="B2189" s="10" t="s">
        <v>350</v>
      </c>
      <c r="C2189" t="s">
        <v>0</v>
      </c>
      <c r="D2189">
        <v>99</v>
      </c>
      <c r="E2189">
        <v>1</v>
      </c>
    </row>
    <row r="2190" spans="1:5">
      <c r="A2190" s="10" t="str">
        <f t="shared" si="47"/>
        <v>Myelodyplastic syndromes - D46Male1</v>
      </c>
      <c r="B2190" s="10" t="s">
        <v>350</v>
      </c>
      <c r="C2190" t="s">
        <v>1</v>
      </c>
      <c r="D2190">
        <v>1</v>
      </c>
      <c r="E2190">
        <v>16</v>
      </c>
    </row>
    <row r="2191" spans="1:5">
      <c r="A2191" s="10" t="str">
        <f t="shared" si="47"/>
        <v>Myelodyplastic syndromes - D46Male2</v>
      </c>
      <c r="B2191" s="10" t="s">
        <v>350</v>
      </c>
      <c r="C2191" t="s">
        <v>1</v>
      </c>
      <c r="D2191">
        <v>2</v>
      </c>
      <c r="E2191">
        <v>23</v>
      </c>
    </row>
    <row r="2192" spans="1:5">
      <c r="A2192" s="10" t="str">
        <f t="shared" si="47"/>
        <v>Myelodyplastic syndromes - D46Male3</v>
      </c>
      <c r="B2192" s="10" t="s">
        <v>350</v>
      </c>
      <c r="C2192" t="s">
        <v>1</v>
      </c>
      <c r="D2192">
        <v>3</v>
      </c>
      <c r="E2192">
        <v>34</v>
      </c>
    </row>
    <row r="2193" spans="1:5">
      <c r="A2193" s="10" t="str">
        <f t="shared" si="47"/>
        <v>Myelodyplastic syndromes - D46Male4</v>
      </c>
      <c r="B2193" s="10" t="s">
        <v>350</v>
      </c>
      <c r="C2193" t="s">
        <v>1</v>
      </c>
      <c r="D2193">
        <v>4</v>
      </c>
      <c r="E2193">
        <v>32</v>
      </c>
    </row>
    <row r="2194" spans="1:5">
      <c r="A2194" s="10" t="str">
        <f t="shared" si="47"/>
        <v>Myelodyplastic syndromes - D46Male5</v>
      </c>
      <c r="B2194" s="10" t="s">
        <v>350</v>
      </c>
      <c r="C2194" t="s">
        <v>1</v>
      </c>
      <c r="D2194">
        <v>5</v>
      </c>
      <c r="E2194">
        <v>25</v>
      </c>
    </row>
    <row r="2195" spans="1:5">
      <c r="A2195" s="10" t="str">
        <f t="shared" si="47"/>
        <v>Myelodyplastic syndromes - D46Male99</v>
      </c>
      <c r="B2195" s="10" t="s">
        <v>350</v>
      </c>
      <c r="C2195" t="s">
        <v>1</v>
      </c>
      <c r="D2195">
        <v>99</v>
      </c>
      <c r="E2195">
        <v>0</v>
      </c>
    </row>
    <row r="2196" spans="1:5">
      <c r="A2196" s="10" t="str">
        <f t="shared" si="47"/>
        <v>Uncertain behaviour of lymphoid, haematopoietic and related tissue - D47Female1</v>
      </c>
      <c r="B2196" s="10" t="s">
        <v>351</v>
      </c>
      <c r="C2196" t="s">
        <v>0</v>
      </c>
      <c r="D2196">
        <v>1</v>
      </c>
      <c r="E2196">
        <v>8</v>
      </c>
    </row>
    <row r="2197" spans="1:5">
      <c r="A2197" s="10" t="str">
        <f t="shared" si="47"/>
        <v>Uncertain behaviour of lymphoid, haematopoietic and related tissue - D47Female2</v>
      </c>
      <c r="B2197" s="10" t="s">
        <v>351</v>
      </c>
      <c r="C2197" t="s">
        <v>0</v>
      </c>
      <c r="D2197">
        <v>2</v>
      </c>
      <c r="E2197">
        <v>3</v>
      </c>
    </row>
    <row r="2198" spans="1:5">
      <c r="A2198" s="10" t="str">
        <f t="shared" si="47"/>
        <v>Uncertain behaviour of lymphoid, haematopoietic and related tissue - D47Female3</v>
      </c>
      <c r="B2198" s="10" t="s">
        <v>351</v>
      </c>
      <c r="C2198" t="s">
        <v>0</v>
      </c>
      <c r="D2198">
        <v>3</v>
      </c>
      <c r="E2198">
        <v>7</v>
      </c>
    </row>
    <row r="2199" spans="1:5">
      <c r="A2199" s="10" t="str">
        <f t="shared" si="47"/>
        <v>Uncertain behaviour of lymphoid, haematopoietic and related tissue - D47Female4</v>
      </c>
      <c r="B2199" s="10" t="s">
        <v>351</v>
      </c>
      <c r="C2199" t="s">
        <v>0</v>
      </c>
      <c r="D2199">
        <v>4</v>
      </c>
      <c r="E2199">
        <v>3</v>
      </c>
    </row>
    <row r="2200" spans="1:5">
      <c r="A2200" s="10" t="str">
        <f t="shared" si="47"/>
        <v>Uncertain behaviour of lymphoid, haematopoietic and related tissue - D47Female5</v>
      </c>
      <c r="B2200" s="10" t="s">
        <v>351</v>
      </c>
      <c r="C2200" t="s">
        <v>0</v>
      </c>
      <c r="D2200">
        <v>5</v>
      </c>
      <c r="E2200">
        <v>9</v>
      </c>
    </row>
    <row r="2201" spans="1:5">
      <c r="A2201" s="10" t="str">
        <f t="shared" si="47"/>
        <v>Uncertain behaviour of lymphoid, haematopoietic and related tissue - D47Female99</v>
      </c>
      <c r="B2201" s="10" t="s">
        <v>351</v>
      </c>
      <c r="C2201" t="s">
        <v>0</v>
      </c>
      <c r="D2201">
        <v>99</v>
      </c>
      <c r="E2201">
        <v>0</v>
      </c>
    </row>
    <row r="2202" spans="1:5">
      <c r="A2202" s="10" t="str">
        <f t="shared" si="47"/>
        <v>Uncertain behaviour of lymphoid, haematopoietic and related tissue - D47Male1</v>
      </c>
      <c r="B2202" s="10" t="s">
        <v>351</v>
      </c>
      <c r="C2202" t="s">
        <v>1</v>
      </c>
      <c r="D2202">
        <v>1</v>
      </c>
      <c r="E2202">
        <v>6</v>
      </c>
    </row>
    <row r="2203" spans="1:5">
      <c r="A2203" s="10" t="str">
        <f t="shared" si="47"/>
        <v>Uncertain behaviour of lymphoid, haematopoietic and related tissue - D47Male2</v>
      </c>
      <c r="B2203" s="10" t="s">
        <v>351</v>
      </c>
      <c r="C2203" t="s">
        <v>1</v>
      </c>
      <c r="D2203">
        <v>2</v>
      </c>
      <c r="E2203">
        <v>8</v>
      </c>
    </row>
    <row r="2204" spans="1:5">
      <c r="A2204" s="10" t="str">
        <f t="shared" si="47"/>
        <v>Uncertain behaviour of lymphoid, haematopoietic and related tissue - D47Male3</v>
      </c>
      <c r="B2204" s="10" t="s">
        <v>351</v>
      </c>
      <c r="C2204" t="s">
        <v>1</v>
      </c>
      <c r="D2204">
        <v>3</v>
      </c>
      <c r="E2204">
        <v>11</v>
      </c>
    </row>
    <row r="2205" spans="1:5">
      <c r="A2205" s="10" t="str">
        <f t="shared" si="47"/>
        <v>Uncertain behaviour of lymphoid, haematopoietic and related tissue - D47Male4</v>
      </c>
      <c r="B2205" s="10" t="s">
        <v>351</v>
      </c>
      <c r="C2205" t="s">
        <v>1</v>
      </c>
      <c r="D2205">
        <v>4</v>
      </c>
      <c r="E2205">
        <v>8</v>
      </c>
    </row>
    <row r="2206" spans="1:5">
      <c r="A2206" s="10" t="str">
        <f t="shared" si="47"/>
        <v>Uncertain behaviour of lymphoid, haematopoietic and related tissue - D47Male5</v>
      </c>
      <c r="B2206" s="10" t="s">
        <v>351</v>
      </c>
      <c r="C2206" t="s">
        <v>1</v>
      </c>
      <c r="D2206">
        <v>5</v>
      </c>
      <c r="E2206">
        <v>6</v>
      </c>
    </row>
    <row r="2207" spans="1:5">
      <c r="A2207" s="10" t="str">
        <f t="shared" si="47"/>
        <v>Uncertain behaviour of lymphoid, haematopoietic and related tissue - D47Male99</v>
      </c>
      <c r="B2207" s="10" t="s">
        <v>351</v>
      </c>
      <c r="C2207" t="s">
        <v>1</v>
      </c>
      <c r="D2207">
        <v>99</v>
      </c>
      <c r="E2207">
        <v>0</v>
      </c>
    </row>
    <row r="2209" spans="1:6">
      <c r="B2209" s="10" t="s">
        <v>353</v>
      </c>
    </row>
    <row r="2210" spans="1:6">
      <c r="B2210" s="10" t="s">
        <v>89</v>
      </c>
      <c r="C2210" t="s">
        <v>3</v>
      </c>
      <c r="D2210" t="s">
        <v>367</v>
      </c>
      <c r="E2210" t="s">
        <v>368</v>
      </c>
      <c r="F2210" t="s">
        <v>272</v>
      </c>
    </row>
    <row r="2211" spans="1:6">
      <c r="A2211" t="str">
        <f>B2211&amp;E2211&amp;C2211</f>
        <v>Lip - C003Female</v>
      </c>
      <c r="B2211" s="10" t="s">
        <v>284</v>
      </c>
      <c r="C2211" t="s">
        <v>0</v>
      </c>
      <c r="D2211" t="s">
        <v>14</v>
      </c>
      <c r="E2211">
        <v>3</v>
      </c>
      <c r="F2211">
        <v>1</v>
      </c>
    </row>
    <row r="2212" spans="1:6">
      <c r="A2212" s="10" t="str">
        <f t="shared" ref="A2212:A2275" si="48">B2212&amp;E2212&amp;C2212</f>
        <v>Lip - C007Female</v>
      </c>
      <c r="B2212" s="10" t="s">
        <v>284</v>
      </c>
      <c r="C2212" t="s">
        <v>0</v>
      </c>
      <c r="D2212" t="s">
        <v>18</v>
      </c>
      <c r="E2212">
        <v>7</v>
      </c>
      <c r="F2212">
        <v>0</v>
      </c>
    </row>
    <row r="2213" spans="1:6">
      <c r="A2213" s="10" t="str">
        <f t="shared" si="48"/>
        <v>Lip - C0018Female</v>
      </c>
      <c r="B2213" s="10" t="s">
        <v>284</v>
      </c>
      <c r="C2213" t="s">
        <v>0</v>
      </c>
      <c r="D2213" t="s">
        <v>27</v>
      </c>
      <c r="E2213">
        <v>18</v>
      </c>
      <c r="F2213">
        <v>3</v>
      </c>
    </row>
    <row r="2214" spans="1:6">
      <c r="A2214" s="10" t="str">
        <f t="shared" si="48"/>
        <v>Lip - C0013Female</v>
      </c>
      <c r="B2214" s="10" t="s">
        <v>284</v>
      </c>
      <c r="C2214" t="s">
        <v>0</v>
      </c>
      <c r="D2214" t="s">
        <v>30</v>
      </c>
      <c r="E2214">
        <v>13</v>
      </c>
      <c r="F2214">
        <v>1</v>
      </c>
    </row>
    <row r="2215" spans="1:6">
      <c r="A2215" s="10" t="str">
        <f t="shared" si="48"/>
        <v>Lip - C004Female</v>
      </c>
      <c r="B2215" s="10" t="s">
        <v>284</v>
      </c>
      <c r="C2215" t="s">
        <v>0</v>
      </c>
      <c r="D2215" t="s">
        <v>15</v>
      </c>
      <c r="E2215">
        <v>4</v>
      </c>
      <c r="F2215">
        <v>0</v>
      </c>
    </row>
    <row r="2216" spans="1:6">
      <c r="A2216" s="10" t="str">
        <f t="shared" si="48"/>
        <v>Lip - C009Female</v>
      </c>
      <c r="B2216" s="10" t="s">
        <v>284</v>
      </c>
      <c r="C2216" t="s">
        <v>0</v>
      </c>
      <c r="D2216" t="s">
        <v>369</v>
      </c>
      <c r="E2216">
        <v>9</v>
      </c>
      <c r="F2216">
        <v>1</v>
      </c>
    </row>
    <row r="2217" spans="1:6">
      <c r="A2217" s="10" t="str">
        <f t="shared" si="48"/>
        <v>Lip - C0014Female</v>
      </c>
      <c r="B2217" s="10" t="s">
        <v>284</v>
      </c>
      <c r="C2217" t="s">
        <v>0</v>
      </c>
      <c r="D2217" t="s">
        <v>23</v>
      </c>
      <c r="E2217">
        <v>14</v>
      </c>
      <c r="F2217">
        <v>2</v>
      </c>
    </row>
    <row r="2218" spans="1:6">
      <c r="A2218" s="10" t="str">
        <f t="shared" si="48"/>
        <v>Lip - C006Female</v>
      </c>
      <c r="B2218" s="10" t="s">
        <v>284</v>
      </c>
      <c r="C2218" t="s">
        <v>0</v>
      </c>
      <c r="D2218" t="s">
        <v>17</v>
      </c>
      <c r="E2218">
        <v>6</v>
      </c>
      <c r="F2218">
        <v>0</v>
      </c>
    </row>
    <row r="2219" spans="1:6">
      <c r="A2219" s="10" t="str">
        <f t="shared" si="48"/>
        <v>Lip - C0011Female</v>
      </c>
      <c r="B2219" s="10" t="s">
        <v>284</v>
      </c>
      <c r="C2219" t="s">
        <v>0</v>
      </c>
      <c r="D2219" t="s">
        <v>21</v>
      </c>
      <c r="E2219">
        <v>11</v>
      </c>
      <c r="F2219">
        <v>1</v>
      </c>
    </row>
    <row r="2220" spans="1:6">
      <c r="A2220" s="10" t="str">
        <f t="shared" si="48"/>
        <v>Lip - C0016Female</v>
      </c>
      <c r="B2220" s="10" t="s">
        <v>284</v>
      </c>
      <c r="C2220" t="s">
        <v>0</v>
      </c>
      <c r="D2220" t="s">
        <v>25</v>
      </c>
      <c r="E2220">
        <v>16</v>
      </c>
      <c r="F2220">
        <v>1</v>
      </c>
    </row>
    <row r="2221" spans="1:6">
      <c r="A2221" s="10" t="str">
        <f t="shared" si="48"/>
        <v>Lip - C001Female</v>
      </c>
      <c r="B2221" s="10" t="s">
        <v>284</v>
      </c>
      <c r="C2221" t="s">
        <v>0</v>
      </c>
      <c r="D2221" t="s">
        <v>12</v>
      </c>
      <c r="E2221">
        <v>1</v>
      </c>
      <c r="F2221">
        <v>0</v>
      </c>
    </row>
    <row r="2222" spans="1:6">
      <c r="A2222" s="10" t="str">
        <f t="shared" si="48"/>
        <v>Lip - C0099Female</v>
      </c>
      <c r="B2222" s="10" t="s">
        <v>284</v>
      </c>
      <c r="C2222" t="s">
        <v>0</v>
      </c>
      <c r="D2222" t="s">
        <v>370</v>
      </c>
      <c r="E2222">
        <v>99</v>
      </c>
      <c r="F2222">
        <v>0</v>
      </c>
    </row>
    <row r="2223" spans="1:6">
      <c r="A2223" s="10" t="str">
        <f t="shared" si="48"/>
        <v>Lip - C0019Female</v>
      </c>
      <c r="B2223" s="10" t="s">
        <v>284</v>
      </c>
      <c r="C2223" t="s">
        <v>0</v>
      </c>
      <c r="D2223" t="s">
        <v>28</v>
      </c>
      <c r="E2223">
        <v>19</v>
      </c>
      <c r="F2223">
        <v>0</v>
      </c>
    </row>
    <row r="2224" spans="1:6">
      <c r="A2224" s="10" t="str">
        <f t="shared" si="48"/>
        <v>Lip - C0020Female</v>
      </c>
      <c r="B2224" s="10" t="s">
        <v>284</v>
      </c>
      <c r="C2224" t="s">
        <v>0</v>
      </c>
      <c r="D2224" t="s">
        <v>29</v>
      </c>
      <c r="E2224">
        <v>20</v>
      </c>
      <c r="F2224">
        <v>1</v>
      </c>
    </row>
    <row r="2225" spans="1:6">
      <c r="A2225" s="10" t="str">
        <f t="shared" si="48"/>
        <v>Lip - C008Female</v>
      </c>
      <c r="B2225" s="10" t="s">
        <v>284</v>
      </c>
      <c r="C2225" t="s">
        <v>0</v>
      </c>
      <c r="D2225" t="s">
        <v>19</v>
      </c>
      <c r="E2225">
        <v>8</v>
      </c>
      <c r="F2225">
        <v>1</v>
      </c>
    </row>
    <row r="2226" spans="1:6">
      <c r="A2226" s="10" t="str">
        <f t="shared" si="48"/>
        <v>Lip - C0010Female</v>
      </c>
      <c r="B2226" s="10" t="s">
        <v>284</v>
      </c>
      <c r="C2226" t="s">
        <v>0</v>
      </c>
      <c r="D2226" t="s">
        <v>20</v>
      </c>
      <c r="E2226">
        <v>10</v>
      </c>
      <c r="F2226">
        <v>0</v>
      </c>
    </row>
    <row r="2227" spans="1:6">
      <c r="A2227" s="10" t="str">
        <f t="shared" si="48"/>
        <v>Lip - C005Female</v>
      </c>
      <c r="B2227" s="10" t="s">
        <v>284</v>
      </c>
      <c r="C2227" t="s">
        <v>0</v>
      </c>
      <c r="D2227" t="s">
        <v>16</v>
      </c>
      <c r="E2227">
        <v>5</v>
      </c>
      <c r="F2227">
        <v>2</v>
      </c>
    </row>
    <row r="2228" spans="1:6">
      <c r="A2228" s="10" t="str">
        <f t="shared" si="48"/>
        <v>Lip - C0015Female</v>
      </c>
      <c r="B2228" s="10" t="s">
        <v>284</v>
      </c>
      <c r="C2228" t="s">
        <v>0</v>
      </c>
      <c r="D2228" t="s">
        <v>24</v>
      </c>
      <c r="E2228">
        <v>15</v>
      </c>
      <c r="F2228">
        <v>0</v>
      </c>
    </row>
    <row r="2229" spans="1:6">
      <c r="A2229" s="10" t="str">
        <f t="shared" si="48"/>
        <v>Lip - C002Female</v>
      </c>
      <c r="B2229" s="10" t="s">
        <v>284</v>
      </c>
      <c r="C2229" t="s">
        <v>0</v>
      </c>
      <c r="D2229" t="s">
        <v>13</v>
      </c>
      <c r="E2229">
        <v>2</v>
      </c>
      <c r="F2229">
        <v>0</v>
      </c>
    </row>
    <row r="2230" spans="1:6">
      <c r="A2230" s="10" t="str">
        <f t="shared" si="48"/>
        <v>Lip - C0017Female</v>
      </c>
      <c r="B2230" s="10" t="s">
        <v>284</v>
      </c>
      <c r="C2230" t="s">
        <v>0</v>
      </c>
      <c r="D2230" t="s">
        <v>26</v>
      </c>
      <c r="E2230">
        <v>17</v>
      </c>
      <c r="F2230">
        <v>1</v>
      </c>
    </row>
    <row r="2231" spans="1:6">
      <c r="A2231" s="10" t="str">
        <f t="shared" si="48"/>
        <v>Lip - C0012Female</v>
      </c>
      <c r="B2231" s="10" t="s">
        <v>284</v>
      </c>
      <c r="C2231" t="s">
        <v>0</v>
      </c>
      <c r="D2231" t="s">
        <v>22</v>
      </c>
      <c r="E2231">
        <v>12</v>
      </c>
      <c r="F2231">
        <v>0</v>
      </c>
    </row>
    <row r="2232" spans="1:6">
      <c r="A2232" s="10" t="str">
        <f t="shared" si="48"/>
        <v>Lip - C003Male</v>
      </c>
      <c r="B2232" s="10" t="s">
        <v>284</v>
      </c>
      <c r="C2232" t="s">
        <v>1</v>
      </c>
      <c r="D2232" t="s">
        <v>14</v>
      </c>
      <c r="E2232">
        <v>3</v>
      </c>
      <c r="F2232">
        <v>3</v>
      </c>
    </row>
    <row r="2233" spans="1:6">
      <c r="A2233" s="10" t="str">
        <f t="shared" si="48"/>
        <v>Lip - C007Male</v>
      </c>
      <c r="B2233" s="10" t="s">
        <v>284</v>
      </c>
      <c r="C2233" t="s">
        <v>1</v>
      </c>
      <c r="D2233" t="s">
        <v>18</v>
      </c>
      <c r="E2233">
        <v>7</v>
      </c>
      <c r="F2233">
        <v>0</v>
      </c>
    </row>
    <row r="2234" spans="1:6">
      <c r="A2234" s="10" t="str">
        <f t="shared" si="48"/>
        <v>Lip - C0018Male</v>
      </c>
      <c r="B2234" s="10" t="s">
        <v>284</v>
      </c>
      <c r="C2234" t="s">
        <v>1</v>
      </c>
      <c r="D2234" t="s">
        <v>27</v>
      </c>
      <c r="E2234">
        <v>18</v>
      </c>
      <c r="F2234">
        <v>6</v>
      </c>
    </row>
    <row r="2235" spans="1:6">
      <c r="A2235" s="10" t="str">
        <f t="shared" si="48"/>
        <v>Lip - C0013Male</v>
      </c>
      <c r="B2235" s="10" t="s">
        <v>284</v>
      </c>
      <c r="C2235" t="s">
        <v>1</v>
      </c>
      <c r="D2235" t="s">
        <v>30</v>
      </c>
      <c r="E2235">
        <v>13</v>
      </c>
      <c r="F2235">
        <v>3</v>
      </c>
    </row>
    <row r="2236" spans="1:6">
      <c r="A2236" s="10" t="str">
        <f t="shared" si="48"/>
        <v>Lip - C004Male</v>
      </c>
      <c r="B2236" s="10" t="s">
        <v>284</v>
      </c>
      <c r="C2236" t="s">
        <v>1</v>
      </c>
      <c r="D2236" t="s">
        <v>15</v>
      </c>
      <c r="E2236">
        <v>4</v>
      </c>
      <c r="F2236">
        <v>2</v>
      </c>
    </row>
    <row r="2237" spans="1:6">
      <c r="A2237" s="10" t="str">
        <f t="shared" si="48"/>
        <v>Lip - C009Male</v>
      </c>
      <c r="B2237" s="10" t="s">
        <v>284</v>
      </c>
      <c r="C2237" t="s">
        <v>1</v>
      </c>
      <c r="D2237" t="s">
        <v>369</v>
      </c>
      <c r="E2237">
        <v>9</v>
      </c>
      <c r="F2237">
        <v>3</v>
      </c>
    </row>
    <row r="2238" spans="1:6">
      <c r="A2238" s="10" t="str">
        <f t="shared" si="48"/>
        <v>Lip - C0014Male</v>
      </c>
      <c r="B2238" s="10" t="s">
        <v>284</v>
      </c>
      <c r="C2238" t="s">
        <v>1</v>
      </c>
      <c r="D2238" t="s">
        <v>23</v>
      </c>
      <c r="E2238">
        <v>14</v>
      </c>
      <c r="F2238">
        <v>4</v>
      </c>
    </row>
    <row r="2239" spans="1:6">
      <c r="A2239" s="10" t="str">
        <f t="shared" si="48"/>
        <v>Lip - C006Male</v>
      </c>
      <c r="B2239" s="10" t="s">
        <v>284</v>
      </c>
      <c r="C2239" t="s">
        <v>1</v>
      </c>
      <c r="D2239" t="s">
        <v>17</v>
      </c>
      <c r="E2239">
        <v>6</v>
      </c>
      <c r="F2239">
        <v>0</v>
      </c>
    </row>
    <row r="2240" spans="1:6">
      <c r="A2240" s="10" t="str">
        <f t="shared" si="48"/>
        <v>Lip - C0011Male</v>
      </c>
      <c r="B2240" s="10" t="s">
        <v>284</v>
      </c>
      <c r="C2240" t="s">
        <v>1</v>
      </c>
      <c r="D2240" t="s">
        <v>21</v>
      </c>
      <c r="E2240">
        <v>11</v>
      </c>
      <c r="F2240">
        <v>3</v>
      </c>
    </row>
    <row r="2241" spans="1:6">
      <c r="A2241" s="10" t="str">
        <f t="shared" si="48"/>
        <v>Lip - C0016Male</v>
      </c>
      <c r="B2241" s="10" t="s">
        <v>284</v>
      </c>
      <c r="C2241" t="s">
        <v>1</v>
      </c>
      <c r="D2241" t="s">
        <v>25</v>
      </c>
      <c r="E2241">
        <v>16</v>
      </c>
      <c r="F2241">
        <v>5</v>
      </c>
    </row>
    <row r="2242" spans="1:6">
      <c r="A2242" s="10" t="str">
        <f t="shared" si="48"/>
        <v>Lip - C001Male</v>
      </c>
      <c r="B2242" s="10" t="s">
        <v>284</v>
      </c>
      <c r="C2242" t="s">
        <v>1</v>
      </c>
      <c r="D2242" t="s">
        <v>12</v>
      </c>
      <c r="E2242">
        <v>1</v>
      </c>
      <c r="F2242">
        <v>1</v>
      </c>
    </row>
    <row r="2243" spans="1:6">
      <c r="A2243" s="10" t="str">
        <f t="shared" si="48"/>
        <v>Lip - C0099Male</v>
      </c>
      <c r="B2243" s="10" t="s">
        <v>284</v>
      </c>
      <c r="C2243" t="s">
        <v>1</v>
      </c>
      <c r="D2243" t="s">
        <v>370</v>
      </c>
      <c r="E2243">
        <v>99</v>
      </c>
      <c r="F2243">
        <v>0</v>
      </c>
    </row>
    <row r="2244" spans="1:6">
      <c r="A2244" s="10" t="str">
        <f t="shared" si="48"/>
        <v>Lip - C0019Male</v>
      </c>
      <c r="B2244" s="10" t="s">
        <v>284</v>
      </c>
      <c r="C2244" t="s">
        <v>1</v>
      </c>
      <c r="D2244" t="s">
        <v>28</v>
      </c>
      <c r="E2244">
        <v>19</v>
      </c>
      <c r="F2244">
        <v>1</v>
      </c>
    </row>
    <row r="2245" spans="1:6">
      <c r="A2245" s="10" t="str">
        <f t="shared" si="48"/>
        <v>Lip - C0020Male</v>
      </c>
      <c r="B2245" s="10" t="s">
        <v>284</v>
      </c>
      <c r="C2245" t="s">
        <v>1</v>
      </c>
      <c r="D2245" t="s">
        <v>29</v>
      </c>
      <c r="E2245">
        <v>20</v>
      </c>
      <c r="F2245">
        <v>2</v>
      </c>
    </row>
    <row r="2246" spans="1:6">
      <c r="A2246" s="10" t="str">
        <f t="shared" si="48"/>
        <v>Lip - C008Male</v>
      </c>
      <c r="B2246" s="10" t="s">
        <v>284</v>
      </c>
      <c r="C2246" t="s">
        <v>1</v>
      </c>
      <c r="D2246" t="s">
        <v>19</v>
      </c>
      <c r="E2246">
        <v>8</v>
      </c>
      <c r="F2246">
        <v>0</v>
      </c>
    </row>
    <row r="2247" spans="1:6">
      <c r="A2247" s="10" t="str">
        <f t="shared" si="48"/>
        <v>Lip - C0010Male</v>
      </c>
      <c r="B2247" s="10" t="s">
        <v>284</v>
      </c>
      <c r="C2247" t="s">
        <v>1</v>
      </c>
      <c r="D2247" t="s">
        <v>20</v>
      </c>
      <c r="E2247">
        <v>10</v>
      </c>
      <c r="F2247">
        <v>0</v>
      </c>
    </row>
    <row r="2248" spans="1:6">
      <c r="A2248" s="10" t="str">
        <f t="shared" si="48"/>
        <v>Lip - C005Male</v>
      </c>
      <c r="B2248" s="10" t="s">
        <v>284</v>
      </c>
      <c r="C2248" t="s">
        <v>1</v>
      </c>
      <c r="D2248" t="s">
        <v>16</v>
      </c>
      <c r="E2248">
        <v>5</v>
      </c>
      <c r="F2248">
        <v>0</v>
      </c>
    </row>
    <row r="2249" spans="1:6">
      <c r="A2249" s="10" t="str">
        <f t="shared" si="48"/>
        <v>Lip - C0015Male</v>
      </c>
      <c r="B2249" s="10" t="s">
        <v>284</v>
      </c>
      <c r="C2249" t="s">
        <v>1</v>
      </c>
      <c r="D2249" t="s">
        <v>24</v>
      </c>
      <c r="E2249">
        <v>15</v>
      </c>
      <c r="F2249">
        <v>0</v>
      </c>
    </row>
    <row r="2250" spans="1:6">
      <c r="A2250" s="10" t="str">
        <f t="shared" si="48"/>
        <v>Lip - C002Male</v>
      </c>
      <c r="B2250" s="10" t="s">
        <v>284</v>
      </c>
      <c r="C2250" t="s">
        <v>1</v>
      </c>
      <c r="D2250" t="s">
        <v>13</v>
      </c>
      <c r="E2250">
        <v>2</v>
      </c>
      <c r="F2250">
        <v>1</v>
      </c>
    </row>
    <row r="2251" spans="1:6">
      <c r="A2251" s="10" t="str">
        <f t="shared" si="48"/>
        <v>Lip - C0017Male</v>
      </c>
      <c r="B2251" s="10" t="s">
        <v>284</v>
      </c>
      <c r="C2251" t="s">
        <v>1</v>
      </c>
      <c r="D2251" t="s">
        <v>26</v>
      </c>
      <c r="E2251">
        <v>17</v>
      </c>
      <c r="F2251">
        <v>1</v>
      </c>
    </row>
    <row r="2252" spans="1:6">
      <c r="A2252" s="10" t="str">
        <f t="shared" si="48"/>
        <v>Lip - C0012Male</v>
      </c>
      <c r="B2252" s="10" t="s">
        <v>284</v>
      </c>
      <c r="C2252" t="s">
        <v>1</v>
      </c>
      <c r="D2252" t="s">
        <v>22</v>
      </c>
      <c r="E2252">
        <v>12</v>
      </c>
      <c r="F2252">
        <v>0</v>
      </c>
    </row>
    <row r="2253" spans="1:6">
      <c r="A2253" s="10" t="str">
        <f t="shared" si="48"/>
        <v>Tongue - C01–C023Female</v>
      </c>
      <c r="B2253" s="10" t="s">
        <v>285</v>
      </c>
      <c r="C2253" t="s">
        <v>0</v>
      </c>
      <c r="D2253" t="s">
        <v>14</v>
      </c>
      <c r="E2253">
        <v>3</v>
      </c>
      <c r="F2253">
        <v>3</v>
      </c>
    </row>
    <row r="2254" spans="1:6">
      <c r="A2254" s="10" t="str">
        <f t="shared" si="48"/>
        <v>Tongue - C01–C027Female</v>
      </c>
      <c r="B2254" s="10" t="s">
        <v>285</v>
      </c>
      <c r="C2254" t="s">
        <v>0</v>
      </c>
      <c r="D2254" t="s">
        <v>18</v>
      </c>
      <c r="E2254">
        <v>7</v>
      </c>
      <c r="F2254">
        <v>1</v>
      </c>
    </row>
    <row r="2255" spans="1:6">
      <c r="A2255" s="10" t="str">
        <f t="shared" si="48"/>
        <v>Tongue - C01–C0218Female</v>
      </c>
      <c r="B2255" s="10" t="s">
        <v>285</v>
      </c>
      <c r="C2255" t="s">
        <v>0</v>
      </c>
      <c r="D2255" t="s">
        <v>27</v>
      </c>
      <c r="E2255">
        <v>18</v>
      </c>
      <c r="F2255">
        <v>10</v>
      </c>
    </row>
    <row r="2256" spans="1:6">
      <c r="A2256" s="10" t="str">
        <f t="shared" si="48"/>
        <v>Tongue - C01–C0213Female</v>
      </c>
      <c r="B2256" s="10" t="s">
        <v>285</v>
      </c>
      <c r="C2256" t="s">
        <v>0</v>
      </c>
      <c r="D2256" t="s">
        <v>30</v>
      </c>
      <c r="E2256">
        <v>13</v>
      </c>
      <c r="F2256">
        <v>6</v>
      </c>
    </row>
    <row r="2257" spans="1:6">
      <c r="A2257" s="10" t="str">
        <f t="shared" si="48"/>
        <v>Tongue - C01–C024Female</v>
      </c>
      <c r="B2257" s="10" t="s">
        <v>285</v>
      </c>
      <c r="C2257" t="s">
        <v>0</v>
      </c>
      <c r="D2257" t="s">
        <v>15</v>
      </c>
      <c r="E2257">
        <v>4</v>
      </c>
      <c r="F2257">
        <v>4</v>
      </c>
    </row>
    <row r="2258" spans="1:6">
      <c r="A2258" s="10" t="str">
        <f t="shared" si="48"/>
        <v>Tongue - C01–C029Female</v>
      </c>
      <c r="B2258" s="10" t="s">
        <v>285</v>
      </c>
      <c r="C2258" t="s">
        <v>0</v>
      </c>
      <c r="D2258" t="s">
        <v>369</v>
      </c>
      <c r="E2258">
        <v>9</v>
      </c>
      <c r="F2258">
        <v>2</v>
      </c>
    </row>
    <row r="2259" spans="1:6">
      <c r="A2259" s="10" t="str">
        <f t="shared" si="48"/>
        <v>Tongue - C01–C0214Female</v>
      </c>
      <c r="B2259" s="10" t="s">
        <v>285</v>
      </c>
      <c r="C2259" t="s">
        <v>0</v>
      </c>
      <c r="D2259" t="s">
        <v>23</v>
      </c>
      <c r="E2259">
        <v>14</v>
      </c>
      <c r="F2259">
        <v>1</v>
      </c>
    </row>
    <row r="2260" spans="1:6">
      <c r="A2260" s="10" t="str">
        <f t="shared" si="48"/>
        <v>Tongue - C01–C026Female</v>
      </c>
      <c r="B2260" s="10" t="s">
        <v>285</v>
      </c>
      <c r="C2260" t="s">
        <v>0</v>
      </c>
      <c r="D2260" t="s">
        <v>17</v>
      </c>
      <c r="E2260">
        <v>6</v>
      </c>
      <c r="F2260">
        <v>3</v>
      </c>
    </row>
    <row r="2261" spans="1:6">
      <c r="A2261" s="10" t="str">
        <f t="shared" si="48"/>
        <v>Tongue - C01–C0211Female</v>
      </c>
      <c r="B2261" s="10" t="s">
        <v>285</v>
      </c>
      <c r="C2261" t="s">
        <v>0</v>
      </c>
      <c r="D2261" t="s">
        <v>21</v>
      </c>
      <c r="E2261">
        <v>11</v>
      </c>
      <c r="F2261">
        <v>1</v>
      </c>
    </row>
    <row r="2262" spans="1:6">
      <c r="A2262" s="10" t="str">
        <f t="shared" si="48"/>
        <v>Tongue - C01–C0216Female</v>
      </c>
      <c r="B2262" s="10" t="s">
        <v>285</v>
      </c>
      <c r="C2262" t="s">
        <v>0</v>
      </c>
      <c r="D2262" t="s">
        <v>25</v>
      </c>
      <c r="E2262">
        <v>16</v>
      </c>
      <c r="F2262">
        <v>1</v>
      </c>
    </row>
    <row r="2263" spans="1:6">
      <c r="A2263" s="10" t="str">
        <f t="shared" si="48"/>
        <v>Tongue - C01–C021Female</v>
      </c>
      <c r="B2263" s="10" t="s">
        <v>285</v>
      </c>
      <c r="C2263" t="s">
        <v>0</v>
      </c>
      <c r="D2263" t="s">
        <v>12</v>
      </c>
      <c r="E2263">
        <v>1</v>
      </c>
      <c r="F2263">
        <v>0</v>
      </c>
    </row>
    <row r="2264" spans="1:6">
      <c r="A2264" s="10" t="str">
        <f t="shared" si="48"/>
        <v>Tongue - C01–C0299Female</v>
      </c>
      <c r="B2264" s="10" t="s">
        <v>285</v>
      </c>
      <c r="C2264" t="s">
        <v>0</v>
      </c>
      <c r="D2264" t="s">
        <v>370</v>
      </c>
      <c r="E2264">
        <v>99</v>
      </c>
      <c r="F2264">
        <v>0</v>
      </c>
    </row>
    <row r="2265" spans="1:6">
      <c r="A2265" s="10" t="str">
        <f t="shared" si="48"/>
        <v>Tongue - C01–C0219Female</v>
      </c>
      <c r="B2265" s="10" t="s">
        <v>285</v>
      </c>
      <c r="C2265" t="s">
        <v>0</v>
      </c>
      <c r="D2265" t="s">
        <v>28</v>
      </c>
      <c r="E2265">
        <v>19</v>
      </c>
      <c r="F2265">
        <v>1</v>
      </c>
    </row>
    <row r="2266" spans="1:6">
      <c r="A2266" s="10" t="str">
        <f t="shared" si="48"/>
        <v>Tongue - C01–C0220Female</v>
      </c>
      <c r="B2266" s="10" t="s">
        <v>285</v>
      </c>
      <c r="C2266" t="s">
        <v>0</v>
      </c>
      <c r="D2266" t="s">
        <v>29</v>
      </c>
      <c r="E2266">
        <v>20</v>
      </c>
      <c r="F2266">
        <v>7</v>
      </c>
    </row>
    <row r="2267" spans="1:6">
      <c r="A2267" s="10" t="str">
        <f t="shared" si="48"/>
        <v>Tongue - C01–C028Female</v>
      </c>
      <c r="B2267" s="10" t="s">
        <v>285</v>
      </c>
      <c r="C2267" t="s">
        <v>0</v>
      </c>
      <c r="D2267" t="s">
        <v>19</v>
      </c>
      <c r="E2267">
        <v>8</v>
      </c>
      <c r="F2267">
        <v>1</v>
      </c>
    </row>
    <row r="2268" spans="1:6">
      <c r="A2268" s="10" t="str">
        <f t="shared" si="48"/>
        <v>Tongue - C01–C0210Female</v>
      </c>
      <c r="B2268" s="10" t="s">
        <v>285</v>
      </c>
      <c r="C2268" t="s">
        <v>0</v>
      </c>
      <c r="D2268" t="s">
        <v>20</v>
      </c>
      <c r="E2268">
        <v>10</v>
      </c>
      <c r="F2268">
        <v>0</v>
      </c>
    </row>
    <row r="2269" spans="1:6">
      <c r="A2269" s="10" t="str">
        <f t="shared" si="48"/>
        <v>Tongue - C01–C025Female</v>
      </c>
      <c r="B2269" s="10" t="s">
        <v>285</v>
      </c>
      <c r="C2269" t="s">
        <v>0</v>
      </c>
      <c r="D2269" t="s">
        <v>16</v>
      </c>
      <c r="E2269">
        <v>5</v>
      </c>
      <c r="F2269">
        <v>3</v>
      </c>
    </row>
    <row r="2270" spans="1:6">
      <c r="A2270" s="10" t="str">
        <f t="shared" si="48"/>
        <v>Tongue - C01–C0215Female</v>
      </c>
      <c r="B2270" s="10" t="s">
        <v>285</v>
      </c>
      <c r="C2270" t="s">
        <v>0</v>
      </c>
      <c r="D2270" t="s">
        <v>24</v>
      </c>
      <c r="E2270">
        <v>15</v>
      </c>
      <c r="F2270">
        <v>0</v>
      </c>
    </row>
    <row r="2271" spans="1:6">
      <c r="A2271" s="10" t="str">
        <f t="shared" si="48"/>
        <v>Tongue - C01–C022Female</v>
      </c>
      <c r="B2271" s="10" t="s">
        <v>285</v>
      </c>
      <c r="C2271" t="s">
        <v>0</v>
      </c>
      <c r="D2271" t="s">
        <v>13</v>
      </c>
      <c r="E2271">
        <v>2</v>
      </c>
      <c r="F2271">
        <v>6</v>
      </c>
    </row>
    <row r="2272" spans="1:6">
      <c r="A2272" s="10" t="str">
        <f t="shared" si="48"/>
        <v>Tongue - C01–C0217Female</v>
      </c>
      <c r="B2272" s="10" t="s">
        <v>285</v>
      </c>
      <c r="C2272" t="s">
        <v>0</v>
      </c>
      <c r="D2272" t="s">
        <v>26</v>
      </c>
      <c r="E2272">
        <v>17</v>
      </c>
      <c r="F2272">
        <v>0</v>
      </c>
    </row>
    <row r="2273" spans="1:6">
      <c r="A2273" s="10" t="str">
        <f t="shared" si="48"/>
        <v>Tongue - C01–C0212Female</v>
      </c>
      <c r="B2273" s="10" t="s">
        <v>285</v>
      </c>
      <c r="C2273" t="s">
        <v>0</v>
      </c>
      <c r="D2273" t="s">
        <v>22</v>
      </c>
      <c r="E2273">
        <v>12</v>
      </c>
      <c r="F2273">
        <v>1</v>
      </c>
    </row>
    <row r="2274" spans="1:6">
      <c r="A2274" s="10" t="str">
        <f t="shared" si="48"/>
        <v>Tongue - C01–C023Male</v>
      </c>
      <c r="B2274" s="10" t="s">
        <v>285</v>
      </c>
      <c r="C2274" t="s">
        <v>1</v>
      </c>
      <c r="D2274" t="s">
        <v>14</v>
      </c>
      <c r="E2274">
        <v>3</v>
      </c>
      <c r="F2274">
        <v>10</v>
      </c>
    </row>
    <row r="2275" spans="1:6">
      <c r="A2275" s="10" t="str">
        <f t="shared" si="48"/>
        <v>Tongue - C01–C027Male</v>
      </c>
      <c r="B2275" s="10" t="s">
        <v>285</v>
      </c>
      <c r="C2275" t="s">
        <v>1</v>
      </c>
      <c r="D2275" t="s">
        <v>18</v>
      </c>
      <c r="E2275">
        <v>7</v>
      </c>
      <c r="F2275">
        <v>2</v>
      </c>
    </row>
    <row r="2276" spans="1:6">
      <c r="A2276" s="10" t="str">
        <f t="shared" ref="A2276:A2339" si="49">B2276&amp;E2276&amp;C2276</f>
        <v>Tongue - C01–C0218Male</v>
      </c>
      <c r="B2276" s="10" t="s">
        <v>285</v>
      </c>
      <c r="C2276" t="s">
        <v>1</v>
      </c>
      <c r="D2276" t="s">
        <v>27</v>
      </c>
      <c r="E2276">
        <v>18</v>
      </c>
      <c r="F2276">
        <v>2</v>
      </c>
    </row>
    <row r="2277" spans="1:6">
      <c r="A2277" s="10" t="str">
        <f t="shared" si="49"/>
        <v>Tongue - C01–C0213Male</v>
      </c>
      <c r="B2277" s="10" t="s">
        <v>285</v>
      </c>
      <c r="C2277" t="s">
        <v>1</v>
      </c>
      <c r="D2277" t="s">
        <v>30</v>
      </c>
      <c r="E2277">
        <v>13</v>
      </c>
      <c r="F2277">
        <v>3</v>
      </c>
    </row>
    <row r="2278" spans="1:6">
      <c r="A2278" s="10" t="str">
        <f t="shared" si="49"/>
        <v>Tongue - C01–C024Male</v>
      </c>
      <c r="B2278" s="10" t="s">
        <v>285</v>
      </c>
      <c r="C2278" t="s">
        <v>1</v>
      </c>
      <c r="D2278" t="s">
        <v>15</v>
      </c>
      <c r="E2278">
        <v>4</v>
      </c>
      <c r="F2278">
        <v>6</v>
      </c>
    </row>
    <row r="2279" spans="1:6">
      <c r="A2279" s="10" t="str">
        <f t="shared" si="49"/>
        <v>Tongue - C01–C029Male</v>
      </c>
      <c r="B2279" s="10" t="s">
        <v>285</v>
      </c>
      <c r="C2279" t="s">
        <v>1</v>
      </c>
      <c r="D2279" t="s">
        <v>369</v>
      </c>
      <c r="E2279">
        <v>9</v>
      </c>
      <c r="F2279">
        <v>4</v>
      </c>
    </row>
    <row r="2280" spans="1:6">
      <c r="A2280" s="10" t="str">
        <f t="shared" si="49"/>
        <v>Tongue - C01–C0214Male</v>
      </c>
      <c r="B2280" s="10" t="s">
        <v>285</v>
      </c>
      <c r="C2280" t="s">
        <v>1</v>
      </c>
      <c r="D2280" t="s">
        <v>23</v>
      </c>
      <c r="E2280">
        <v>14</v>
      </c>
      <c r="F2280">
        <v>8</v>
      </c>
    </row>
    <row r="2281" spans="1:6">
      <c r="A2281" s="10" t="str">
        <f t="shared" si="49"/>
        <v>Tongue - C01–C026Male</v>
      </c>
      <c r="B2281" s="10" t="s">
        <v>285</v>
      </c>
      <c r="C2281" t="s">
        <v>1</v>
      </c>
      <c r="D2281" t="s">
        <v>17</v>
      </c>
      <c r="E2281">
        <v>6</v>
      </c>
      <c r="F2281">
        <v>1</v>
      </c>
    </row>
    <row r="2282" spans="1:6">
      <c r="A2282" s="10" t="str">
        <f t="shared" si="49"/>
        <v>Tongue - C01–C0211Male</v>
      </c>
      <c r="B2282" s="10" t="s">
        <v>285</v>
      </c>
      <c r="C2282" t="s">
        <v>1</v>
      </c>
      <c r="D2282" t="s">
        <v>21</v>
      </c>
      <c r="E2282">
        <v>11</v>
      </c>
      <c r="F2282">
        <v>3</v>
      </c>
    </row>
    <row r="2283" spans="1:6">
      <c r="A2283" s="10" t="str">
        <f t="shared" si="49"/>
        <v>Tongue - C01–C0216Male</v>
      </c>
      <c r="B2283" s="10" t="s">
        <v>285</v>
      </c>
      <c r="C2283" t="s">
        <v>1</v>
      </c>
      <c r="D2283" t="s">
        <v>25</v>
      </c>
      <c r="E2283">
        <v>16</v>
      </c>
      <c r="F2283">
        <v>6</v>
      </c>
    </row>
    <row r="2284" spans="1:6">
      <c r="A2284" s="10" t="str">
        <f t="shared" si="49"/>
        <v>Tongue - C01–C021Male</v>
      </c>
      <c r="B2284" s="10" t="s">
        <v>285</v>
      </c>
      <c r="C2284" t="s">
        <v>1</v>
      </c>
      <c r="D2284" t="s">
        <v>12</v>
      </c>
      <c r="E2284">
        <v>1</v>
      </c>
      <c r="F2284">
        <v>4</v>
      </c>
    </row>
    <row r="2285" spans="1:6">
      <c r="A2285" s="10" t="str">
        <f t="shared" si="49"/>
        <v>Tongue - C01–C0299Male</v>
      </c>
      <c r="B2285" s="10" t="s">
        <v>285</v>
      </c>
      <c r="C2285" t="s">
        <v>1</v>
      </c>
      <c r="D2285" t="s">
        <v>370</v>
      </c>
      <c r="E2285">
        <v>99</v>
      </c>
      <c r="F2285">
        <v>0</v>
      </c>
    </row>
    <row r="2286" spans="1:6">
      <c r="A2286" s="10" t="str">
        <f t="shared" si="49"/>
        <v>Tongue - C01–C0219Male</v>
      </c>
      <c r="B2286" s="10" t="s">
        <v>285</v>
      </c>
      <c r="C2286" t="s">
        <v>1</v>
      </c>
      <c r="D2286" t="s">
        <v>28</v>
      </c>
      <c r="E2286">
        <v>19</v>
      </c>
      <c r="F2286">
        <v>2</v>
      </c>
    </row>
    <row r="2287" spans="1:6">
      <c r="A2287" s="10" t="str">
        <f t="shared" si="49"/>
        <v>Tongue - C01–C0220Male</v>
      </c>
      <c r="B2287" s="10" t="s">
        <v>285</v>
      </c>
      <c r="C2287" t="s">
        <v>1</v>
      </c>
      <c r="D2287" t="s">
        <v>29</v>
      </c>
      <c r="E2287">
        <v>20</v>
      </c>
      <c r="F2287">
        <v>4</v>
      </c>
    </row>
    <row r="2288" spans="1:6">
      <c r="A2288" s="10" t="str">
        <f t="shared" si="49"/>
        <v>Tongue - C01–C028Male</v>
      </c>
      <c r="B2288" s="10" t="s">
        <v>285</v>
      </c>
      <c r="C2288" t="s">
        <v>1</v>
      </c>
      <c r="D2288" t="s">
        <v>19</v>
      </c>
      <c r="E2288">
        <v>8</v>
      </c>
      <c r="F2288">
        <v>1</v>
      </c>
    </row>
    <row r="2289" spans="1:6">
      <c r="A2289" s="10" t="str">
        <f t="shared" si="49"/>
        <v>Tongue - C01–C0210Male</v>
      </c>
      <c r="B2289" s="10" t="s">
        <v>285</v>
      </c>
      <c r="C2289" t="s">
        <v>1</v>
      </c>
      <c r="D2289" t="s">
        <v>20</v>
      </c>
      <c r="E2289">
        <v>10</v>
      </c>
      <c r="F2289">
        <v>1</v>
      </c>
    </row>
    <row r="2290" spans="1:6">
      <c r="A2290" s="10" t="str">
        <f t="shared" si="49"/>
        <v>Tongue - C01–C025Male</v>
      </c>
      <c r="B2290" s="10" t="s">
        <v>285</v>
      </c>
      <c r="C2290" t="s">
        <v>1</v>
      </c>
      <c r="D2290" t="s">
        <v>16</v>
      </c>
      <c r="E2290">
        <v>5</v>
      </c>
      <c r="F2290">
        <v>12</v>
      </c>
    </row>
    <row r="2291" spans="1:6">
      <c r="A2291" s="10" t="str">
        <f t="shared" si="49"/>
        <v>Tongue - C01–C0215Male</v>
      </c>
      <c r="B2291" s="10" t="s">
        <v>285</v>
      </c>
      <c r="C2291" t="s">
        <v>1</v>
      </c>
      <c r="D2291" t="s">
        <v>24</v>
      </c>
      <c r="E2291">
        <v>15</v>
      </c>
      <c r="F2291">
        <v>1</v>
      </c>
    </row>
    <row r="2292" spans="1:6">
      <c r="A2292" s="10" t="str">
        <f t="shared" si="49"/>
        <v>Tongue - C01–C022Male</v>
      </c>
      <c r="B2292" s="10" t="s">
        <v>285</v>
      </c>
      <c r="C2292" t="s">
        <v>1</v>
      </c>
      <c r="D2292" t="s">
        <v>13</v>
      </c>
      <c r="E2292">
        <v>2</v>
      </c>
      <c r="F2292">
        <v>10</v>
      </c>
    </row>
    <row r="2293" spans="1:6">
      <c r="A2293" s="10" t="str">
        <f t="shared" si="49"/>
        <v>Tongue - C01–C0217Male</v>
      </c>
      <c r="B2293" s="10" t="s">
        <v>285</v>
      </c>
      <c r="C2293" t="s">
        <v>1</v>
      </c>
      <c r="D2293" t="s">
        <v>26</v>
      </c>
      <c r="E2293">
        <v>17</v>
      </c>
      <c r="F2293">
        <v>2</v>
      </c>
    </row>
    <row r="2294" spans="1:6">
      <c r="A2294" s="10" t="str">
        <f t="shared" si="49"/>
        <v>Tongue - C01–C0212Male</v>
      </c>
      <c r="B2294" s="10" t="s">
        <v>285</v>
      </c>
      <c r="C2294" t="s">
        <v>1</v>
      </c>
      <c r="D2294" t="s">
        <v>22</v>
      </c>
      <c r="E2294">
        <v>12</v>
      </c>
      <c r="F2294">
        <v>1</v>
      </c>
    </row>
    <row r="2295" spans="1:6">
      <c r="A2295" s="10" t="str">
        <f t="shared" si="49"/>
        <v>Mouth - C03–C063Female</v>
      </c>
      <c r="B2295" s="10" t="s">
        <v>286</v>
      </c>
      <c r="C2295" t="s">
        <v>0</v>
      </c>
      <c r="D2295" t="s">
        <v>14</v>
      </c>
      <c r="E2295">
        <v>3</v>
      </c>
      <c r="F2295">
        <v>9</v>
      </c>
    </row>
    <row r="2296" spans="1:6">
      <c r="A2296" s="10" t="str">
        <f t="shared" si="49"/>
        <v>Mouth - C03–C067Female</v>
      </c>
      <c r="B2296" s="10" t="s">
        <v>286</v>
      </c>
      <c r="C2296" t="s">
        <v>0</v>
      </c>
      <c r="D2296" t="s">
        <v>18</v>
      </c>
      <c r="E2296">
        <v>7</v>
      </c>
      <c r="F2296">
        <v>2</v>
      </c>
    </row>
    <row r="2297" spans="1:6">
      <c r="A2297" s="10" t="str">
        <f t="shared" si="49"/>
        <v>Mouth - C03–C0618Female</v>
      </c>
      <c r="B2297" s="10" t="s">
        <v>286</v>
      </c>
      <c r="C2297" t="s">
        <v>0</v>
      </c>
      <c r="D2297" t="s">
        <v>27</v>
      </c>
      <c r="E2297">
        <v>18</v>
      </c>
      <c r="F2297">
        <v>9</v>
      </c>
    </row>
    <row r="2298" spans="1:6">
      <c r="A2298" s="10" t="str">
        <f t="shared" si="49"/>
        <v>Mouth - C03–C0613Female</v>
      </c>
      <c r="B2298" s="10" t="s">
        <v>286</v>
      </c>
      <c r="C2298" t="s">
        <v>0</v>
      </c>
      <c r="D2298" t="s">
        <v>30</v>
      </c>
      <c r="E2298">
        <v>13</v>
      </c>
      <c r="F2298">
        <v>2</v>
      </c>
    </row>
    <row r="2299" spans="1:6">
      <c r="A2299" s="10" t="str">
        <f t="shared" si="49"/>
        <v>Mouth - C03–C064Female</v>
      </c>
      <c r="B2299" s="10" t="s">
        <v>286</v>
      </c>
      <c r="C2299" t="s">
        <v>0</v>
      </c>
      <c r="D2299" t="s">
        <v>15</v>
      </c>
      <c r="E2299">
        <v>4</v>
      </c>
      <c r="F2299">
        <v>2</v>
      </c>
    </row>
    <row r="2300" spans="1:6">
      <c r="A2300" s="10" t="str">
        <f t="shared" si="49"/>
        <v>Mouth - C03–C069Female</v>
      </c>
      <c r="B2300" s="10" t="s">
        <v>286</v>
      </c>
      <c r="C2300" t="s">
        <v>0</v>
      </c>
      <c r="D2300" t="s">
        <v>369</v>
      </c>
      <c r="E2300">
        <v>9</v>
      </c>
      <c r="F2300">
        <v>0</v>
      </c>
    </row>
    <row r="2301" spans="1:6">
      <c r="A2301" s="10" t="str">
        <f t="shared" si="49"/>
        <v>Mouth - C03–C0614Female</v>
      </c>
      <c r="B2301" s="10" t="s">
        <v>286</v>
      </c>
      <c r="C2301" t="s">
        <v>0</v>
      </c>
      <c r="D2301" t="s">
        <v>23</v>
      </c>
      <c r="E2301">
        <v>14</v>
      </c>
      <c r="F2301">
        <v>4</v>
      </c>
    </row>
    <row r="2302" spans="1:6">
      <c r="A2302" s="10" t="str">
        <f t="shared" si="49"/>
        <v>Mouth - C03–C066Female</v>
      </c>
      <c r="B2302" s="10" t="s">
        <v>286</v>
      </c>
      <c r="C2302" t="s">
        <v>0</v>
      </c>
      <c r="D2302" t="s">
        <v>17</v>
      </c>
      <c r="E2302">
        <v>6</v>
      </c>
      <c r="F2302">
        <v>3</v>
      </c>
    </row>
    <row r="2303" spans="1:6">
      <c r="A2303" s="10" t="str">
        <f t="shared" si="49"/>
        <v>Mouth - C03–C0611Female</v>
      </c>
      <c r="B2303" s="10" t="s">
        <v>286</v>
      </c>
      <c r="C2303" t="s">
        <v>0</v>
      </c>
      <c r="D2303" t="s">
        <v>21</v>
      </c>
      <c r="E2303">
        <v>11</v>
      </c>
      <c r="F2303">
        <v>3</v>
      </c>
    </row>
    <row r="2304" spans="1:6">
      <c r="A2304" s="10" t="str">
        <f t="shared" si="49"/>
        <v>Mouth - C03–C0616Female</v>
      </c>
      <c r="B2304" s="10" t="s">
        <v>286</v>
      </c>
      <c r="C2304" t="s">
        <v>0</v>
      </c>
      <c r="D2304" t="s">
        <v>25</v>
      </c>
      <c r="E2304">
        <v>16</v>
      </c>
      <c r="F2304">
        <v>2</v>
      </c>
    </row>
    <row r="2305" spans="1:6">
      <c r="A2305" s="10" t="str">
        <f t="shared" si="49"/>
        <v>Mouth - C03–C061Female</v>
      </c>
      <c r="B2305" s="10" t="s">
        <v>286</v>
      </c>
      <c r="C2305" t="s">
        <v>0</v>
      </c>
      <c r="D2305" t="s">
        <v>12</v>
      </c>
      <c r="E2305">
        <v>1</v>
      </c>
      <c r="F2305">
        <v>2</v>
      </c>
    </row>
    <row r="2306" spans="1:6">
      <c r="A2306" s="10" t="str">
        <f t="shared" si="49"/>
        <v>Mouth - C03–C0699Female</v>
      </c>
      <c r="B2306" s="10" t="s">
        <v>286</v>
      </c>
      <c r="C2306" t="s">
        <v>0</v>
      </c>
      <c r="D2306" t="s">
        <v>370</v>
      </c>
      <c r="E2306">
        <v>99</v>
      </c>
      <c r="F2306">
        <v>0</v>
      </c>
    </row>
    <row r="2307" spans="1:6">
      <c r="A2307" s="10" t="str">
        <f t="shared" si="49"/>
        <v>Mouth - C03–C0619Female</v>
      </c>
      <c r="B2307" s="10" t="s">
        <v>286</v>
      </c>
      <c r="C2307" t="s">
        <v>0</v>
      </c>
      <c r="D2307" t="s">
        <v>28</v>
      </c>
      <c r="E2307">
        <v>19</v>
      </c>
      <c r="F2307">
        <v>0</v>
      </c>
    </row>
    <row r="2308" spans="1:6">
      <c r="A2308" s="10" t="str">
        <f t="shared" si="49"/>
        <v>Mouth - C03–C0620Female</v>
      </c>
      <c r="B2308" s="10" t="s">
        <v>286</v>
      </c>
      <c r="C2308" t="s">
        <v>0</v>
      </c>
      <c r="D2308" t="s">
        <v>29</v>
      </c>
      <c r="E2308">
        <v>20</v>
      </c>
      <c r="F2308">
        <v>1</v>
      </c>
    </row>
    <row r="2309" spans="1:6">
      <c r="A2309" s="10" t="str">
        <f t="shared" si="49"/>
        <v>Mouth - C03–C068Female</v>
      </c>
      <c r="B2309" s="10" t="s">
        <v>286</v>
      </c>
      <c r="C2309" t="s">
        <v>0</v>
      </c>
      <c r="D2309" t="s">
        <v>19</v>
      </c>
      <c r="E2309">
        <v>8</v>
      </c>
      <c r="F2309">
        <v>2</v>
      </c>
    </row>
    <row r="2310" spans="1:6">
      <c r="A2310" s="10" t="str">
        <f t="shared" si="49"/>
        <v>Mouth - C03–C0610Female</v>
      </c>
      <c r="B2310" s="10" t="s">
        <v>286</v>
      </c>
      <c r="C2310" t="s">
        <v>0</v>
      </c>
      <c r="D2310" t="s">
        <v>20</v>
      </c>
      <c r="E2310">
        <v>10</v>
      </c>
      <c r="F2310">
        <v>2</v>
      </c>
    </row>
    <row r="2311" spans="1:6">
      <c r="A2311" s="10" t="str">
        <f t="shared" si="49"/>
        <v>Mouth - C03–C065Female</v>
      </c>
      <c r="B2311" s="10" t="s">
        <v>286</v>
      </c>
      <c r="C2311" t="s">
        <v>0</v>
      </c>
      <c r="D2311" t="s">
        <v>16</v>
      </c>
      <c r="E2311">
        <v>5</v>
      </c>
      <c r="F2311">
        <v>2</v>
      </c>
    </row>
    <row r="2312" spans="1:6">
      <c r="A2312" s="10" t="str">
        <f t="shared" si="49"/>
        <v>Mouth - C03–C0615Female</v>
      </c>
      <c r="B2312" s="10" t="s">
        <v>286</v>
      </c>
      <c r="C2312" t="s">
        <v>0</v>
      </c>
      <c r="D2312" t="s">
        <v>24</v>
      </c>
      <c r="E2312">
        <v>15</v>
      </c>
      <c r="F2312">
        <v>0</v>
      </c>
    </row>
    <row r="2313" spans="1:6">
      <c r="A2313" s="10" t="str">
        <f t="shared" si="49"/>
        <v>Mouth - C03–C062Female</v>
      </c>
      <c r="B2313" s="10" t="s">
        <v>286</v>
      </c>
      <c r="C2313" t="s">
        <v>0</v>
      </c>
      <c r="D2313" t="s">
        <v>13</v>
      </c>
      <c r="E2313">
        <v>2</v>
      </c>
      <c r="F2313">
        <v>8</v>
      </c>
    </row>
    <row r="2314" spans="1:6">
      <c r="A2314" s="10" t="str">
        <f t="shared" si="49"/>
        <v>Mouth - C03–C0617Female</v>
      </c>
      <c r="B2314" s="10" t="s">
        <v>286</v>
      </c>
      <c r="C2314" t="s">
        <v>0</v>
      </c>
      <c r="D2314" t="s">
        <v>26</v>
      </c>
      <c r="E2314">
        <v>17</v>
      </c>
      <c r="F2314">
        <v>1</v>
      </c>
    </row>
    <row r="2315" spans="1:6">
      <c r="A2315" s="10" t="str">
        <f t="shared" si="49"/>
        <v>Mouth - C03–C0612Female</v>
      </c>
      <c r="B2315" s="10" t="s">
        <v>286</v>
      </c>
      <c r="C2315" t="s">
        <v>0</v>
      </c>
      <c r="D2315" t="s">
        <v>22</v>
      </c>
      <c r="E2315">
        <v>12</v>
      </c>
      <c r="F2315">
        <v>0</v>
      </c>
    </row>
    <row r="2316" spans="1:6">
      <c r="A2316" s="10" t="str">
        <f t="shared" si="49"/>
        <v>Mouth - C03–C063Male</v>
      </c>
      <c r="B2316" s="10" t="s">
        <v>286</v>
      </c>
      <c r="C2316" t="s">
        <v>1</v>
      </c>
      <c r="D2316" t="s">
        <v>14</v>
      </c>
      <c r="E2316">
        <v>3</v>
      </c>
      <c r="F2316">
        <v>5</v>
      </c>
    </row>
    <row r="2317" spans="1:6">
      <c r="A2317" s="10" t="str">
        <f t="shared" si="49"/>
        <v>Mouth - C03–C067Male</v>
      </c>
      <c r="B2317" s="10" t="s">
        <v>286</v>
      </c>
      <c r="C2317" t="s">
        <v>1</v>
      </c>
      <c r="D2317" t="s">
        <v>18</v>
      </c>
      <c r="E2317">
        <v>7</v>
      </c>
      <c r="F2317">
        <v>2</v>
      </c>
    </row>
    <row r="2318" spans="1:6">
      <c r="A2318" s="10" t="str">
        <f t="shared" si="49"/>
        <v>Mouth - C03–C0618Male</v>
      </c>
      <c r="B2318" s="10" t="s">
        <v>286</v>
      </c>
      <c r="C2318" t="s">
        <v>1</v>
      </c>
      <c r="D2318" t="s">
        <v>27</v>
      </c>
      <c r="E2318">
        <v>18</v>
      </c>
      <c r="F2318">
        <v>8</v>
      </c>
    </row>
    <row r="2319" spans="1:6">
      <c r="A2319" s="10" t="str">
        <f t="shared" si="49"/>
        <v>Mouth - C03–C0613Male</v>
      </c>
      <c r="B2319" s="10" t="s">
        <v>286</v>
      </c>
      <c r="C2319" t="s">
        <v>1</v>
      </c>
      <c r="D2319" t="s">
        <v>30</v>
      </c>
      <c r="E2319">
        <v>13</v>
      </c>
      <c r="F2319">
        <v>3</v>
      </c>
    </row>
    <row r="2320" spans="1:6">
      <c r="A2320" s="10" t="str">
        <f t="shared" si="49"/>
        <v>Mouth - C03–C064Male</v>
      </c>
      <c r="B2320" s="10" t="s">
        <v>286</v>
      </c>
      <c r="C2320" t="s">
        <v>1</v>
      </c>
      <c r="D2320" t="s">
        <v>15</v>
      </c>
      <c r="E2320">
        <v>4</v>
      </c>
      <c r="F2320">
        <v>4</v>
      </c>
    </row>
    <row r="2321" spans="1:6">
      <c r="A2321" s="10" t="str">
        <f t="shared" si="49"/>
        <v>Mouth - C03–C069Male</v>
      </c>
      <c r="B2321" s="10" t="s">
        <v>286</v>
      </c>
      <c r="C2321" t="s">
        <v>1</v>
      </c>
      <c r="D2321" t="s">
        <v>369</v>
      </c>
      <c r="E2321">
        <v>9</v>
      </c>
      <c r="F2321">
        <v>0</v>
      </c>
    </row>
    <row r="2322" spans="1:6">
      <c r="A2322" s="10" t="str">
        <f t="shared" si="49"/>
        <v>Mouth - C03–C0614Male</v>
      </c>
      <c r="B2322" s="10" t="s">
        <v>286</v>
      </c>
      <c r="C2322" t="s">
        <v>1</v>
      </c>
      <c r="D2322" t="s">
        <v>23</v>
      </c>
      <c r="E2322">
        <v>14</v>
      </c>
      <c r="F2322">
        <v>2</v>
      </c>
    </row>
    <row r="2323" spans="1:6">
      <c r="A2323" s="10" t="str">
        <f t="shared" si="49"/>
        <v>Mouth - C03–C066Male</v>
      </c>
      <c r="B2323" s="10" t="s">
        <v>286</v>
      </c>
      <c r="C2323" t="s">
        <v>1</v>
      </c>
      <c r="D2323" t="s">
        <v>17</v>
      </c>
      <c r="E2323">
        <v>6</v>
      </c>
      <c r="F2323">
        <v>0</v>
      </c>
    </row>
    <row r="2324" spans="1:6">
      <c r="A2324" s="10" t="str">
        <f t="shared" si="49"/>
        <v>Mouth - C03–C0611Male</v>
      </c>
      <c r="B2324" s="10" t="s">
        <v>286</v>
      </c>
      <c r="C2324" t="s">
        <v>1</v>
      </c>
      <c r="D2324" t="s">
        <v>21</v>
      </c>
      <c r="E2324">
        <v>11</v>
      </c>
      <c r="F2324">
        <v>5</v>
      </c>
    </row>
    <row r="2325" spans="1:6">
      <c r="A2325" s="10" t="str">
        <f t="shared" si="49"/>
        <v>Mouth - C03–C0616Male</v>
      </c>
      <c r="B2325" s="10" t="s">
        <v>286</v>
      </c>
      <c r="C2325" t="s">
        <v>1</v>
      </c>
      <c r="D2325" t="s">
        <v>25</v>
      </c>
      <c r="E2325">
        <v>16</v>
      </c>
      <c r="F2325">
        <v>1</v>
      </c>
    </row>
    <row r="2326" spans="1:6">
      <c r="A2326" s="10" t="str">
        <f t="shared" si="49"/>
        <v>Mouth - C03–C061Male</v>
      </c>
      <c r="B2326" s="10" t="s">
        <v>286</v>
      </c>
      <c r="C2326" t="s">
        <v>1</v>
      </c>
      <c r="D2326" t="s">
        <v>12</v>
      </c>
      <c r="E2326">
        <v>1</v>
      </c>
      <c r="F2326">
        <v>4</v>
      </c>
    </row>
    <row r="2327" spans="1:6">
      <c r="A2327" s="10" t="str">
        <f t="shared" si="49"/>
        <v>Mouth - C03–C0699Male</v>
      </c>
      <c r="B2327" s="10" t="s">
        <v>286</v>
      </c>
      <c r="C2327" t="s">
        <v>1</v>
      </c>
      <c r="D2327" t="s">
        <v>370</v>
      </c>
      <c r="E2327">
        <v>99</v>
      </c>
      <c r="F2327">
        <v>0</v>
      </c>
    </row>
    <row r="2328" spans="1:6">
      <c r="A2328" s="10" t="str">
        <f t="shared" si="49"/>
        <v>Mouth - C03–C0619Male</v>
      </c>
      <c r="B2328" s="10" t="s">
        <v>286</v>
      </c>
      <c r="C2328" t="s">
        <v>1</v>
      </c>
      <c r="D2328" t="s">
        <v>28</v>
      </c>
      <c r="E2328">
        <v>19</v>
      </c>
      <c r="F2328">
        <v>2</v>
      </c>
    </row>
    <row r="2329" spans="1:6">
      <c r="A2329" s="10" t="str">
        <f t="shared" si="49"/>
        <v>Mouth - C03–C0620Male</v>
      </c>
      <c r="B2329" s="10" t="s">
        <v>286</v>
      </c>
      <c r="C2329" t="s">
        <v>1</v>
      </c>
      <c r="D2329" t="s">
        <v>29</v>
      </c>
      <c r="E2329">
        <v>20</v>
      </c>
      <c r="F2329">
        <v>5</v>
      </c>
    </row>
    <row r="2330" spans="1:6">
      <c r="A2330" s="10" t="str">
        <f t="shared" si="49"/>
        <v>Mouth - C03–C068Male</v>
      </c>
      <c r="B2330" s="10" t="s">
        <v>286</v>
      </c>
      <c r="C2330" t="s">
        <v>1</v>
      </c>
      <c r="D2330" t="s">
        <v>19</v>
      </c>
      <c r="E2330">
        <v>8</v>
      </c>
      <c r="F2330">
        <v>0</v>
      </c>
    </row>
    <row r="2331" spans="1:6">
      <c r="A2331" s="10" t="str">
        <f t="shared" si="49"/>
        <v>Mouth - C03–C0610Male</v>
      </c>
      <c r="B2331" s="10" t="s">
        <v>286</v>
      </c>
      <c r="C2331" t="s">
        <v>1</v>
      </c>
      <c r="D2331" t="s">
        <v>20</v>
      </c>
      <c r="E2331">
        <v>10</v>
      </c>
      <c r="F2331">
        <v>2</v>
      </c>
    </row>
    <row r="2332" spans="1:6">
      <c r="A2332" s="10" t="str">
        <f t="shared" si="49"/>
        <v>Mouth - C03–C065Male</v>
      </c>
      <c r="B2332" s="10" t="s">
        <v>286</v>
      </c>
      <c r="C2332" t="s">
        <v>1</v>
      </c>
      <c r="D2332" t="s">
        <v>16</v>
      </c>
      <c r="E2332">
        <v>5</v>
      </c>
      <c r="F2332">
        <v>4</v>
      </c>
    </row>
    <row r="2333" spans="1:6">
      <c r="A2333" s="10" t="str">
        <f t="shared" si="49"/>
        <v>Mouth - C03–C0615Male</v>
      </c>
      <c r="B2333" s="10" t="s">
        <v>286</v>
      </c>
      <c r="C2333" t="s">
        <v>1</v>
      </c>
      <c r="D2333" t="s">
        <v>24</v>
      </c>
      <c r="E2333">
        <v>15</v>
      </c>
      <c r="F2333">
        <v>1</v>
      </c>
    </row>
    <row r="2334" spans="1:6">
      <c r="A2334" s="10" t="str">
        <f t="shared" si="49"/>
        <v>Mouth - C03–C062Male</v>
      </c>
      <c r="B2334" s="10" t="s">
        <v>286</v>
      </c>
      <c r="C2334" t="s">
        <v>1</v>
      </c>
      <c r="D2334" t="s">
        <v>13</v>
      </c>
      <c r="E2334">
        <v>2</v>
      </c>
      <c r="F2334">
        <v>3</v>
      </c>
    </row>
    <row r="2335" spans="1:6">
      <c r="A2335" s="10" t="str">
        <f t="shared" si="49"/>
        <v>Mouth - C03–C0617Male</v>
      </c>
      <c r="B2335" s="10" t="s">
        <v>286</v>
      </c>
      <c r="C2335" t="s">
        <v>1</v>
      </c>
      <c r="D2335" t="s">
        <v>26</v>
      </c>
      <c r="E2335">
        <v>17</v>
      </c>
      <c r="F2335">
        <v>0</v>
      </c>
    </row>
    <row r="2336" spans="1:6">
      <c r="A2336" s="10" t="str">
        <f t="shared" si="49"/>
        <v>Mouth - C03–C0612Male</v>
      </c>
      <c r="B2336" s="10" t="s">
        <v>286</v>
      </c>
      <c r="C2336" t="s">
        <v>1</v>
      </c>
      <c r="D2336" t="s">
        <v>22</v>
      </c>
      <c r="E2336">
        <v>12</v>
      </c>
      <c r="F2336">
        <v>2</v>
      </c>
    </row>
    <row r="2337" spans="1:6">
      <c r="A2337" s="10" t="str">
        <f t="shared" si="49"/>
        <v>Salivary glands - C07–C083Female</v>
      </c>
      <c r="B2337" s="10" t="s">
        <v>287</v>
      </c>
      <c r="C2337" t="s">
        <v>0</v>
      </c>
      <c r="D2337" t="s">
        <v>14</v>
      </c>
      <c r="E2337">
        <v>3</v>
      </c>
      <c r="F2337">
        <v>1</v>
      </c>
    </row>
    <row r="2338" spans="1:6">
      <c r="A2338" s="10" t="str">
        <f t="shared" si="49"/>
        <v>Salivary glands - C07–C087Female</v>
      </c>
      <c r="B2338" s="10" t="s">
        <v>287</v>
      </c>
      <c r="C2338" t="s">
        <v>0</v>
      </c>
      <c r="D2338" t="s">
        <v>18</v>
      </c>
      <c r="E2338">
        <v>7</v>
      </c>
      <c r="F2338">
        <v>0</v>
      </c>
    </row>
    <row r="2339" spans="1:6">
      <c r="A2339" s="10" t="str">
        <f t="shared" si="49"/>
        <v>Salivary glands - C07–C0818Female</v>
      </c>
      <c r="B2339" s="10" t="s">
        <v>287</v>
      </c>
      <c r="C2339" t="s">
        <v>0</v>
      </c>
      <c r="D2339" t="s">
        <v>27</v>
      </c>
      <c r="E2339">
        <v>18</v>
      </c>
      <c r="F2339">
        <v>4</v>
      </c>
    </row>
    <row r="2340" spans="1:6">
      <c r="A2340" s="10" t="str">
        <f t="shared" ref="A2340:A2403" si="50">B2340&amp;E2340&amp;C2340</f>
        <v>Salivary glands - C07–C0813Female</v>
      </c>
      <c r="B2340" s="10" t="s">
        <v>287</v>
      </c>
      <c r="C2340" t="s">
        <v>0</v>
      </c>
      <c r="D2340" t="s">
        <v>30</v>
      </c>
      <c r="E2340">
        <v>13</v>
      </c>
      <c r="F2340">
        <v>1</v>
      </c>
    </row>
    <row r="2341" spans="1:6">
      <c r="A2341" s="10" t="str">
        <f t="shared" si="50"/>
        <v>Salivary glands - C07–C084Female</v>
      </c>
      <c r="B2341" s="10" t="s">
        <v>287</v>
      </c>
      <c r="C2341" t="s">
        <v>0</v>
      </c>
      <c r="D2341" t="s">
        <v>15</v>
      </c>
      <c r="E2341">
        <v>4</v>
      </c>
      <c r="F2341">
        <v>4</v>
      </c>
    </row>
    <row r="2342" spans="1:6">
      <c r="A2342" s="10" t="str">
        <f t="shared" si="50"/>
        <v>Salivary glands - C07–C089Female</v>
      </c>
      <c r="B2342" s="10" t="s">
        <v>287</v>
      </c>
      <c r="C2342" t="s">
        <v>0</v>
      </c>
      <c r="D2342" t="s">
        <v>369</v>
      </c>
      <c r="E2342">
        <v>9</v>
      </c>
      <c r="F2342">
        <v>1</v>
      </c>
    </row>
    <row r="2343" spans="1:6">
      <c r="A2343" s="10" t="str">
        <f t="shared" si="50"/>
        <v>Salivary glands - C07–C0814Female</v>
      </c>
      <c r="B2343" s="10" t="s">
        <v>287</v>
      </c>
      <c r="C2343" t="s">
        <v>0</v>
      </c>
      <c r="D2343" t="s">
        <v>23</v>
      </c>
      <c r="E2343">
        <v>14</v>
      </c>
      <c r="F2343">
        <v>1</v>
      </c>
    </row>
    <row r="2344" spans="1:6">
      <c r="A2344" s="10" t="str">
        <f t="shared" si="50"/>
        <v>Salivary glands - C07–C086Female</v>
      </c>
      <c r="B2344" s="10" t="s">
        <v>287</v>
      </c>
      <c r="C2344" t="s">
        <v>0</v>
      </c>
      <c r="D2344" t="s">
        <v>17</v>
      </c>
      <c r="E2344">
        <v>6</v>
      </c>
      <c r="F2344">
        <v>0</v>
      </c>
    </row>
    <row r="2345" spans="1:6">
      <c r="A2345" s="10" t="str">
        <f t="shared" si="50"/>
        <v>Salivary glands - C07–C0811Female</v>
      </c>
      <c r="B2345" s="10" t="s">
        <v>287</v>
      </c>
      <c r="C2345" t="s">
        <v>0</v>
      </c>
      <c r="D2345" t="s">
        <v>21</v>
      </c>
      <c r="E2345">
        <v>11</v>
      </c>
      <c r="F2345">
        <v>1</v>
      </c>
    </row>
    <row r="2346" spans="1:6">
      <c r="A2346" s="10" t="str">
        <f t="shared" si="50"/>
        <v>Salivary glands - C07–C0816Female</v>
      </c>
      <c r="B2346" s="10" t="s">
        <v>287</v>
      </c>
      <c r="C2346" t="s">
        <v>0</v>
      </c>
      <c r="D2346" t="s">
        <v>25</v>
      </c>
      <c r="E2346">
        <v>16</v>
      </c>
      <c r="F2346">
        <v>1</v>
      </c>
    </row>
    <row r="2347" spans="1:6">
      <c r="A2347" s="10" t="str">
        <f t="shared" si="50"/>
        <v>Salivary glands - C07–C081Female</v>
      </c>
      <c r="B2347" s="10" t="s">
        <v>287</v>
      </c>
      <c r="C2347" t="s">
        <v>0</v>
      </c>
      <c r="D2347" t="s">
        <v>12</v>
      </c>
      <c r="E2347">
        <v>1</v>
      </c>
      <c r="F2347">
        <v>2</v>
      </c>
    </row>
    <row r="2348" spans="1:6">
      <c r="A2348" s="10" t="str">
        <f t="shared" si="50"/>
        <v>Salivary glands - C07–C0899Female</v>
      </c>
      <c r="B2348" s="10" t="s">
        <v>287</v>
      </c>
      <c r="C2348" t="s">
        <v>0</v>
      </c>
      <c r="D2348" t="s">
        <v>370</v>
      </c>
      <c r="E2348">
        <v>99</v>
      </c>
      <c r="F2348">
        <v>0</v>
      </c>
    </row>
    <row r="2349" spans="1:6">
      <c r="A2349" s="10" t="str">
        <f t="shared" si="50"/>
        <v>Salivary glands - C07–C0819Female</v>
      </c>
      <c r="B2349" s="10" t="s">
        <v>287</v>
      </c>
      <c r="C2349" t="s">
        <v>0</v>
      </c>
      <c r="D2349" t="s">
        <v>28</v>
      </c>
      <c r="E2349">
        <v>19</v>
      </c>
      <c r="F2349">
        <v>0</v>
      </c>
    </row>
    <row r="2350" spans="1:6">
      <c r="A2350" s="10" t="str">
        <f t="shared" si="50"/>
        <v>Salivary glands - C07–C0820Female</v>
      </c>
      <c r="B2350" s="10" t="s">
        <v>287</v>
      </c>
      <c r="C2350" t="s">
        <v>0</v>
      </c>
      <c r="D2350" t="s">
        <v>29</v>
      </c>
      <c r="E2350">
        <v>20</v>
      </c>
      <c r="F2350">
        <v>1</v>
      </c>
    </row>
    <row r="2351" spans="1:6">
      <c r="A2351" s="10" t="str">
        <f t="shared" si="50"/>
        <v>Salivary glands - C07–C088Female</v>
      </c>
      <c r="B2351" s="10" t="s">
        <v>287</v>
      </c>
      <c r="C2351" t="s">
        <v>0</v>
      </c>
      <c r="D2351" t="s">
        <v>19</v>
      </c>
      <c r="E2351">
        <v>8</v>
      </c>
      <c r="F2351">
        <v>0</v>
      </c>
    </row>
    <row r="2352" spans="1:6">
      <c r="A2352" s="10" t="str">
        <f t="shared" si="50"/>
        <v>Salivary glands - C07–C0810Female</v>
      </c>
      <c r="B2352" s="10" t="s">
        <v>287</v>
      </c>
      <c r="C2352" t="s">
        <v>0</v>
      </c>
      <c r="D2352" t="s">
        <v>20</v>
      </c>
      <c r="E2352">
        <v>10</v>
      </c>
      <c r="F2352">
        <v>0</v>
      </c>
    </row>
    <row r="2353" spans="1:6">
      <c r="A2353" s="10" t="str">
        <f t="shared" si="50"/>
        <v>Salivary glands - C07–C085Female</v>
      </c>
      <c r="B2353" s="10" t="s">
        <v>287</v>
      </c>
      <c r="C2353" t="s">
        <v>0</v>
      </c>
      <c r="D2353" t="s">
        <v>16</v>
      </c>
      <c r="E2353">
        <v>5</v>
      </c>
      <c r="F2353">
        <v>3</v>
      </c>
    </row>
    <row r="2354" spans="1:6">
      <c r="A2354" s="10" t="str">
        <f t="shared" si="50"/>
        <v>Salivary glands - C07–C0815Female</v>
      </c>
      <c r="B2354" s="10" t="s">
        <v>287</v>
      </c>
      <c r="C2354" t="s">
        <v>0</v>
      </c>
      <c r="D2354" t="s">
        <v>24</v>
      </c>
      <c r="E2354">
        <v>15</v>
      </c>
      <c r="F2354">
        <v>1</v>
      </c>
    </row>
    <row r="2355" spans="1:6">
      <c r="A2355" s="10" t="str">
        <f t="shared" si="50"/>
        <v>Salivary glands - C07–C082Female</v>
      </c>
      <c r="B2355" s="10" t="s">
        <v>287</v>
      </c>
      <c r="C2355" t="s">
        <v>0</v>
      </c>
      <c r="D2355" t="s">
        <v>13</v>
      </c>
      <c r="E2355">
        <v>2</v>
      </c>
      <c r="F2355">
        <v>0</v>
      </c>
    </row>
    <row r="2356" spans="1:6">
      <c r="A2356" s="10" t="str">
        <f t="shared" si="50"/>
        <v>Salivary glands - C07–C0817Female</v>
      </c>
      <c r="B2356" s="10" t="s">
        <v>287</v>
      </c>
      <c r="C2356" t="s">
        <v>0</v>
      </c>
      <c r="D2356" t="s">
        <v>26</v>
      </c>
      <c r="E2356">
        <v>17</v>
      </c>
      <c r="F2356">
        <v>0</v>
      </c>
    </row>
    <row r="2357" spans="1:6">
      <c r="A2357" s="10" t="str">
        <f t="shared" si="50"/>
        <v>Salivary glands - C07–C0812Female</v>
      </c>
      <c r="B2357" s="10" t="s">
        <v>287</v>
      </c>
      <c r="C2357" t="s">
        <v>0</v>
      </c>
      <c r="D2357" t="s">
        <v>22</v>
      </c>
      <c r="E2357">
        <v>12</v>
      </c>
      <c r="F2357">
        <v>0</v>
      </c>
    </row>
    <row r="2358" spans="1:6">
      <c r="A2358" s="10" t="str">
        <f t="shared" si="50"/>
        <v>Salivary glands - C07–C083Male</v>
      </c>
      <c r="B2358" s="10" t="s">
        <v>287</v>
      </c>
      <c r="C2358" t="s">
        <v>1</v>
      </c>
      <c r="D2358" t="s">
        <v>14</v>
      </c>
      <c r="E2358">
        <v>3</v>
      </c>
      <c r="F2358">
        <v>3</v>
      </c>
    </row>
    <row r="2359" spans="1:6">
      <c r="A2359" s="10" t="str">
        <f t="shared" si="50"/>
        <v>Salivary glands - C07–C087Male</v>
      </c>
      <c r="B2359" s="10" t="s">
        <v>287</v>
      </c>
      <c r="C2359" t="s">
        <v>1</v>
      </c>
      <c r="D2359" t="s">
        <v>18</v>
      </c>
      <c r="E2359">
        <v>7</v>
      </c>
      <c r="F2359">
        <v>1</v>
      </c>
    </row>
    <row r="2360" spans="1:6">
      <c r="A2360" s="10" t="str">
        <f t="shared" si="50"/>
        <v>Salivary glands - C07–C0818Male</v>
      </c>
      <c r="B2360" s="10" t="s">
        <v>287</v>
      </c>
      <c r="C2360" t="s">
        <v>1</v>
      </c>
      <c r="D2360" t="s">
        <v>27</v>
      </c>
      <c r="E2360">
        <v>18</v>
      </c>
      <c r="F2360">
        <v>1</v>
      </c>
    </row>
    <row r="2361" spans="1:6">
      <c r="A2361" s="10" t="str">
        <f t="shared" si="50"/>
        <v>Salivary glands - C07–C0813Male</v>
      </c>
      <c r="B2361" s="10" t="s">
        <v>287</v>
      </c>
      <c r="C2361" t="s">
        <v>1</v>
      </c>
      <c r="D2361" t="s">
        <v>30</v>
      </c>
      <c r="E2361">
        <v>13</v>
      </c>
      <c r="F2361">
        <v>2</v>
      </c>
    </row>
    <row r="2362" spans="1:6">
      <c r="A2362" s="10" t="str">
        <f t="shared" si="50"/>
        <v>Salivary glands - C07–C084Male</v>
      </c>
      <c r="B2362" s="10" t="s">
        <v>287</v>
      </c>
      <c r="C2362" t="s">
        <v>1</v>
      </c>
      <c r="D2362" t="s">
        <v>15</v>
      </c>
      <c r="E2362">
        <v>4</v>
      </c>
      <c r="F2362">
        <v>1</v>
      </c>
    </row>
    <row r="2363" spans="1:6">
      <c r="A2363" s="10" t="str">
        <f t="shared" si="50"/>
        <v>Salivary glands - C07–C089Male</v>
      </c>
      <c r="B2363" s="10" t="s">
        <v>287</v>
      </c>
      <c r="C2363" t="s">
        <v>1</v>
      </c>
      <c r="D2363" t="s">
        <v>369</v>
      </c>
      <c r="E2363">
        <v>9</v>
      </c>
      <c r="F2363">
        <v>0</v>
      </c>
    </row>
    <row r="2364" spans="1:6">
      <c r="A2364" s="10" t="str">
        <f t="shared" si="50"/>
        <v>Salivary glands - C07–C0814Male</v>
      </c>
      <c r="B2364" s="10" t="s">
        <v>287</v>
      </c>
      <c r="C2364" t="s">
        <v>1</v>
      </c>
      <c r="D2364" t="s">
        <v>23</v>
      </c>
      <c r="E2364">
        <v>14</v>
      </c>
      <c r="F2364">
        <v>0</v>
      </c>
    </row>
    <row r="2365" spans="1:6">
      <c r="A2365" s="10" t="str">
        <f t="shared" si="50"/>
        <v>Salivary glands - C07–C086Male</v>
      </c>
      <c r="B2365" s="10" t="s">
        <v>287</v>
      </c>
      <c r="C2365" t="s">
        <v>1</v>
      </c>
      <c r="D2365" t="s">
        <v>17</v>
      </c>
      <c r="E2365">
        <v>6</v>
      </c>
      <c r="F2365">
        <v>1</v>
      </c>
    </row>
    <row r="2366" spans="1:6">
      <c r="A2366" s="10" t="str">
        <f t="shared" si="50"/>
        <v>Salivary glands - C07–C0811Male</v>
      </c>
      <c r="B2366" s="10" t="s">
        <v>287</v>
      </c>
      <c r="C2366" t="s">
        <v>1</v>
      </c>
      <c r="D2366" t="s">
        <v>21</v>
      </c>
      <c r="E2366">
        <v>11</v>
      </c>
      <c r="F2366">
        <v>0</v>
      </c>
    </row>
    <row r="2367" spans="1:6">
      <c r="A2367" s="10" t="str">
        <f t="shared" si="50"/>
        <v>Salivary glands - C07–C0816Male</v>
      </c>
      <c r="B2367" s="10" t="s">
        <v>287</v>
      </c>
      <c r="C2367" t="s">
        <v>1</v>
      </c>
      <c r="D2367" t="s">
        <v>25</v>
      </c>
      <c r="E2367">
        <v>16</v>
      </c>
      <c r="F2367">
        <v>0</v>
      </c>
    </row>
    <row r="2368" spans="1:6">
      <c r="A2368" s="10" t="str">
        <f t="shared" si="50"/>
        <v>Salivary glands - C07–C081Male</v>
      </c>
      <c r="B2368" s="10" t="s">
        <v>287</v>
      </c>
      <c r="C2368" t="s">
        <v>1</v>
      </c>
      <c r="D2368" t="s">
        <v>12</v>
      </c>
      <c r="E2368">
        <v>1</v>
      </c>
      <c r="F2368">
        <v>2</v>
      </c>
    </row>
    <row r="2369" spans="1:6">
      <c r="A2369" s="10" t="str">
        <f t="shared" si="50"/>
        <v>Salivary glands - C07–C0899Male</v>
      </c>
      <c r="B2369" s="10" t="s">
        <v>287</v>
      </c>
      <c r="C2369" t="s">
        <v>1</v>
      </c>
      <c r="D2369" t="s">
        <v>370</v>
      </c>
      <c r="E2369">
        <v>99</v>
      </c>
      <c r="F2369">
        <v>0</v>
      </c>
    </row>
    <row r="2370" spans="1:6">
      <c r="A2370" s="10" t="str">
        <f t="shared" si="50"/>
        <v>Salivary glands - C07–C0819Male</v>
      </c>
      <c r="B2370" s="10" t="s">
        <v>287</v>
      </c>
      <c r="C2370" t="s">
        <v>1</v>
      </c>
      <c r="D2370" t="s">
        <v>28</v>
      </c>
      <c r="E2370">
        <v>19</v>
      </c>
      <c r="F2370">
        <v>0</v>
      </c>
    </row>
    <row r="2371" spans="1:6">
      <c r="A2371" s="10" t="str">
        <f t="shared" si="50"/>
        <v>Salivary glands - C07–C0820Male</v>
      </c>
      <c r="B2371" s="10" t="s">
        <v>287</v>
      </c>
      <c r="C2371" t="s">
        <v>1</v>
      </c>
      <c r="D2371" t="s">
        <v>29</v>
      </c>
      <c r="E2371">
        <v>20</v>
      </c>
      <c r="F2371">
        <v>1</v>
      </c>
    </row>
    <row r="2372" spans="1:6">
      <c r="A2372" s="10" t="str">
        <f t="shared" si="50"/>
        <v>Salivary glands - C07–C088Male</v>
      </c>
      <c r="B2372" s="10" t="s">
        <v>287</v>
      </c>
      <c r="C2372" t="s">
        <v>1</v>
      </c>
      <c r="D2372" t="s">
        <v>19</v>
      </c>
      <c r="E2372">
        <v>8</v>
      </c>
      <c r="F2372">
        <v>0</v>
      </c>
    </row>
    <row r="2373" spans="1:6">
      <c r="A2373" s="10" t="str">
        <f t="shared" si="50"/>
        <v>Salivary glands - C07–C0810Male</v>
      </c>
      <c r="B2373" s="10" t="s">
        <v>287</v>
      </c>
      <c r="C2373" t="s">
        <v>1</v>
      </c>
      <c r="D2373" t="s">
        <v>20</v>
      </c>
      <c r="E2373">
        <v>10</v>
      </c>
      <c r="F2373">
        <v>1</v>
      </c>
    </row>
    <row r="2374" spans="1:6">
      <c r="A2374" s="10" t="str">
        <f t="shared" si="50"/>
        <v>Salivary glands - C07–C085Male</v>
      </c>
      <c r="B2374" s="10" t="s">
        <v>287</v>
      </c>
      <c r="C2374" t="s">
        <v>1</v>
      </c>
      <c r="D2374" t="s">
        <v>16</v>
      </c>
      <c r="E2374">
        <v>5</v>
      </c>
      <c r="F2374">
        <v>2</v>
      </c>
    </row>
    <row r="2375" spans="1:6">
      <c r="A2375" s="10" t="str">
        <f t="shared" si="50"/>
        <v>Salivary glands - C07–C0815Male</v>
      </c>
      <c r="B2375" s="10" t="s">
        <v>287</v>
      </c>
      <c r="C2375" t="s">
        <v>1</v>
      </c>
      <c r="D2375" t="s">
        <v>24</v>
      </c>
      <c r="E2375">
        <v>15</v>
      </c>
      <c r="F2375">
        <v>0</v>
      </c>
    </row>
    <row r="2376" spans="1:6">
      <c r="A2376" s="10" t="str">
        <f t="shared" si="50"/>
        <v>Salivary glands - C07–C082Male</v>
      </c>
      <c r="B2376" s="10" t="s">
        <v>287</v>
      </c>
      <c r="C2376" t="s">
        <v>1</v>
      </c>
      <c r="D2376" t="s">
        <v>13</v>
      </c>
      <c r="E2376">
        <v>2</v>
      </c>
      <c r="F2376">
        <v>0</v>
      </c>
    </row>
    <row r="2377" spans="1:6">
      <c r="A2377" s="10" t="str">
        <f t="shared" si="50"/>
        <v>Salivary glands - C07–C0817Male</v>
      </c>
      <c r="B2377" s="10" t="s">
        <v>287</v>
      </c>
      <c r="C2377" t="s">
        <v>1</v>
      </c>
      <c r="D2377" t="s">
        <v>26</v>
      </c>
      <c r="E2377">
        <v>17</v>
      </c>
      <c r="F2377">
        <v>0</v>
      </c>
    </row>
    <row r="2378" spans="1:6">
      <c r="A2378" s="10" t="str">
        <f t="shared" si="50"/>
        <v>Salivary glands - C07–C0812Male</v>
      </c>
      <c r="B2378" s="10" t="s">
        <v>287</v>
      </c>
      <c r="C2378" t="s">
        <v>1</v>
      </c>
      <c r="D2378" t="s">
        <v>22</v>
      </c>
      <c r="E2378">
        <v>12</v>
      </c>
      <c r="F2378">
        <v>0</v>
      </c>
    </row>
    <row r="2379" spans="1:6">
      <c r="A2379" s="10" t="str">
        <f t="shared" si="50"/>
        <v>Tonsils - C093Female</v>
      </c>
      <c r="B2379" s="10" t="s">
        <v>288</v>
      </c>
      <c r="C2379" t="s">
        <v>0</v>
      </c>
      <c r="D2379" t="s">
        <v>14</v>
      </c>
      <c r="E2379">
        <v>3</v>
      </c>
      <c r="F2379">
        <v>0</v>
      </c>
    </row>
    <row r="2380" spans="1:6">
      <c r="A2380" s="10" t="str">
        <f t="shared" si="50"/>
        <v>Tonsils - C097Female</v>
      </c>
      <c r="B2380" s="10" t="s">
        <v>288</v>
      </c>
      <c r="C2380" t="s">
        <v>0</v>
      </c>
      <c r="D2380" t="s">
        <v>18</v>
      </c>
      <c r="E2380">
        <v>7</v>
      </c>
      <c r="F2380">
        <v>1</v>
      </c>
    </row>
    <row r="2381" spans="1:6">
      <c r="A2381" s="10" t="str">
        <f t="shared" si="50"/>
        <v>Tonsils - C0918Female</v>
      </c>
      <c r="B2381" s="10" t="s">
        <v>288</v>
      </c>
      <c r="C2381" t="s">
        <v>0</v>
      </c>
      <c r="D2381" t="s">
        <v>27</v>
      </c>
      <c r="E2381">
        <v>18</v>
      </c>
      <c r="F2381">
        <v>0</v>
      </c>
    </row>
    <row r="2382" spans="1:6">
      <c r="A2382" s="10" t="str">
        <f t="shared" si="50"/>
        <v>Tonsils - C0913Female</v>
      </c>
      <c r="B2382" s="10" t="s">
        <v>288</v>
      </c>
      <c r="C2382" t="s">
        <v>0</v>
      </c>
      <c r="D2382" t="s">
        <v>30</v>
      </c>
      <c r="E2382">
        <v>13</v>
      </c>
      <c r="F2382">
        <v>0</v>
      </c>
    </row>
    <row r="2383" spans="1:6">
      <c r="A2383" s="10" t="str">
        <f t="shared" si="50"/>
        <v>Tonsils - C094Female</v>
      </c>
      <c r="B2383" s="10" t="s">
        <v>288</v>
      </c>
      <c r="C2383" t="s">
        <v>0</v>
      </c>
      <c r="D2383" t="s">
        <v>15</v>
      </c>
      <c r="E2383">
        <v>4</v>
      </c>
      <c r="F2383">
        <v>0</v>
      </c>
    </row>
    <row r="2384" spans="1:6">
      <c r="A2384" s="10" t="str">
        <f t="shared" si="50"/>
        <v>Tonsils - C099Female</v>
      </c>
      <c r="B2384" s="10" t="s">
        <v>288</v>
      </c>
      <c r="C2384" t="s">
        <v>0</v>
      </c>
      <c r="D2384" t="s">
        <v>369</v>
      </c>
      <c r="E2384">
        <v>9</v>
      </c>
      <c r="F2384">
        <v>2</v>
      </c>
    </row>
    <row r="2385" spans="1:6">
      <c r="A2385" s="10" t="str">
        <f t="shared" si="50"/>
        <v>Tonsils - C0914Female</v>
      </c>
      <c r="B2385" s="10" t="s">
        <v>288</v>
      </c>
      <c r="C2385" t="s">
        <v>0</v>
      </c>
      <c r="D2385" t="s">
        <v>23</v>
      </c>
      <c r="E2385">
        <v>14</v>
      </c>
      <c r="F2385">
        <v>0</v>
      </c>
    </row>
    <row r="2386" spans="1:6">
      <c r="A2386" s="10" t="str">
        <f t="shared" si="50"/>
        <v>Tonsils - C096Female</v>
      </c>
      <c r="B2386" s="10" t="s">
        <v>288</v>
      </c>
      <c r="C2386" t="s">
        <v>0</v>
      </c>
      <c r="D2386" t="s">
        <v>17</v>
      </c>
      <c r="E2386">
        <v>6</v>
      </c>
      <c r="F2386">
        <v>1</v>
      </c>
    </row>
    <row r="2387" spans="1:6">
      <c r="A2387" s="10" t="str">
        <f t="shared" si="50"/>
        <v>Tonsils - C0911Female</v>
      </c>
      <c r="B2387" s="10" t="s">
        <v>288</v>
      </c>
      <c r="C2387" t="s">
        <v>0</v>
      </c>
      <c r="D2387" t="s">
        <v>21</v>
      </c>
      <c r="E2387">
        <v>11</v>
      </c>
      <c r="F2387">
        <v>0</v>
      </c>
    </row>
    <row r="2388" spans="1:6">
      <c r="A2388" s="10" t="str">
        <f t="shared" si="50"/>
        <v>Tonsils - C0916Female</v>
      </c>
      <c r="B2388" s="10" t="s">
        <v>288</v>
      </c>
      <c r="C2388" t="s">
        <v>0</v>
      </c>
      <c r="D2388" t="s">
        <v>25</v>
      </c>
      <c r="E2388">
        <v>16</v>
      </c>
      <c r="F2388">
        <v>0</v>
      </c>
    </row>
    <row r="2389" spans="1:6">
      <c r="A2389" s="10" t="str">
        <f t="shared" si="50"/>
        <v>Tonsils - C091Female</v>
      </c>
      <c r="B2389" s="10" t="s">
        <v>288</v>
      </c>
      <c r="C2389" t="s">
        <v>0</v>
      </c>
      <c r="D2389" t="s">
        <v>12</v>
      </c>
      <c r="E2389">
        <v>1</v>
      </c>
      <c r="F2389">
        <v>1</v>
      </c>
    </row>
    <row r="2390" spans="1:6">
      <c r="A2390" s="10" t="str">
        <f t="shared" si="50"/>
        <v>Tonsils - C0999Female</v>
      </c>
      <c r="B2390" s="10" t="s">
        <v>288</v>
      </c>
      <c r="C2390" t="s">
        <v>0</v>
      </c>
      <c r="D2390" t="s">
        <v>370</v>
      </c>
      <c r="E2390">
        <v>99</v>
      </c>
      <c r="F2390">
        <v>0</v>
      </c>
    </row>
    <row r="2391" spans="1:6">
      <c r="A2391" s="10" t="str">
        <f t="shared" si="50"/>
        <v>Tonsils - C0919Female</v>
      </c>
      <c r="B2391" s="10" t="s">
        <v>288</v>
      </c>
      <c r="C2391" t="s">
        <v>0</v>
      </c>
      <c r="D2391" t="s">
        <v>28</v>
      </c>
      <c r="E2391">
        <v>19</v>
      </c>
      <c r="F2391">
        <v>0</v>
      </c>
    </row>
    <row r="2392" spans="1:6">
      <c r="A2392" s="10" t="str">
        <f t="shared" si="50"/>
        <v>Tonsils - C0920Female</v>
      </c>
      <c r="B2392" s="10" t="s">
        <v>288</v>
      </c>
      <c r="C2392" t="s">
        <v>0</v>
      </c>
      <c r="D2392" t="s">
        <v>29</v>
      </c>
      <c r="E2392">
        <v>20</v>
      </c>
      <c r="F2392">
        <v>1</v>
      </c>
    </row>
    <row r="2393" spans="1:6">
      <c r="A2393" s="10" t="str">
        <f t="shared" si="50"/>
        <v>Tonsils - C098Female</v>
      </c>
      <c r="B2393" s="10" t="s">
        <v>288</v>
      </c>
      <c r="C2393" t="s">
        <v>0</v>
      </c>
      <c r="D2393" t="s">
        <v>19</v>
      </c>
      <c r="E2393">
        <v>8</v>
      </c>
      <c r="F2393">
        <v>0</v>
      </c>
    </row>
    <row r="2394" spans="1:6">
      <c r="A2394" s="10" t="str">
        <f t="shared" si="50"/>
        <v>Tonsils - C0910Female</v>
      </c>
      <c r="B2394" s="10" t="s">
        <v>288</v>
      </c>
      <c r="C2394" t="s">
        <v>0</v>
      </c>
      <c r="D2394" t="s">
        <v>20</v>
      </c>
      <c r="E2394">
        <v>10</v>
      </c>
      <c r="F2394">
        <v>0</v>
      </c>
    </row>
    <row r="2395" spans="1:6">
      <c r="A2395" s="10" t="str">
        <f t="shared" si="50"/>
        <v>Tonsils - C095Female</v>
      </c>
      <c r="B2395" s="10" t="s">
        <v>288</v>
      </c>
      <c r="C2395" t="s">
        <v>0</v>
      </c>
      <c r="D2395" t="s">
        <v>16</v>
      </c>
      <c r="E2395">
        <v>5</v>
      </c>
      <c r="F2395">
        <v>1</v>
      </c>
    </row>
    <row r="2396" spans="1:6">
      <c r="A2396" s="10" t="str">
        <f t="shared" si="50"/>
        <v>Tonsils - C0915Female</v>
      </c>
      <c r="B2396" s="10" t="s">
        <v>288</v>
      </c>
      <c r="C2396" t="s">
        <v>0</v>
      </c>
      <c r="D2396" t="s">
        <v>24</v>
      </c>
      <c r="E2396">
        <v>15</v>
      </c>
      <c r="F2396">
        <v>0</v>
      </c>
    </row>
    <row r="2397" spans="1:6">
      <c r="A2397" s="10" t="str">
        <f t="shared" si="50"/>
        <v>Tonsils - C092Female</v>
      </c>
      <c r="B2397" s="10" t="s">
        <v>288</v>
      </c>
      <c r="C2397" t="s">
        <v>0</v>
      </c>
      <c r="D2397" t="s">
        <v>13</v>
      </c>
      <c r="E2397">
        <v>2</v>
      </c>
      <c r="F2397">
        <v>1</v>
      </c>
    </row>
    <row r="2398" spans="1:6">
      <c r="A2398" s="10" t="str">
        <f t="shared" si="50"/>
        <v>Tonsils - C0917Female</v>
      </c>
      <c r="B2398" s="10" t="s">
        <v>288</v>
      </c>
      <c r="C2398" t="s">
        <v>0</v>
      </c>
      <c r="D2398" t="s">
        <v>26</v>
      </c>
      <c r="E2398">
        <v>17</v>
      </c>
      <c r="F2398">
        <v>0</v>
      </c>
    </row>
    <row r="2399" spans="1:6">
      <c r="A2399" s="10" t="str">
        <f t="shared" si="50"/>
        <v>Tonsils - C0912Female</v>
      </c>
      <c r="B2399" s="10" t="s">
        <v>288</v>
      </c>
      <c r="C2399" t="s">
        <v>0</v>
      </c>
      <c r="D2399" t="s">
        <v>22</v>
      </c>
      <c r="E2399">
        <v>12</v>
      </c>
      <c r="F2399">
        <v>1</v>
      </c>
    </row>
    <row r="2400" spans="1:6">
      <c r="A2400" s="10" t="str">
        <f t="shared" si="50"/>
        <v>Tonsils - C093Male</v>
      </c>
      <c r="B2400" s="10" t="s">
        <v>288</v>
      </c>
      <c r="C2400" t="s">
        <v>1</v>
      </c>
      <c r="D2400" t="s">
        <v>14</v>
      </c>
      <c r="E2400">
        <v>3</v>
      </c>
      <c r="F2400">
        <v>2</v>
      </c>
    </row>
    <row r="2401" spans="1:6">
      <c r="A2401" s="10" t="str">
        <f t="shared" si="50"/>
        <v>Tonsils - C097Male</v>
      </c>
      <c r="B2401" s="10" t="s">
        <v>288</v>
      </c>
      <c r="C2401" t="s">
        <v>1</v>
      </c>
      <c r="D2401" t="s">
        <v>18</v>
      </c>
      <c r="E2401">
        <v>7</v>
      </c>
      <c r="F2401">
        <v>1</v>
      </c>
    </row>
    <row r="2402" spans="1:6">
      <c r="A2402" s="10" t="str">
        <f t="shared" si="50"/>
        <v>Tonsils - C0918Male</v>
      </c>
      <c r="B2402" s="10" t="s">
        <v>288</v>
      </c>
      <c r="C2402" t="s">
        <v>1</v>
      </c>
      <c r="D2402" t="s">
        <v>27</v>
      </c>
      <c r="E2402">
        <v>18</v>
      </c>
      <c r="F2402">
        <v>6</v>
      </c>
    </row>
    <row r="2403" spans="1:6">
      <c r="A2403" s="10" t="str">
        <f t="shared" si="50"/>
        <v>Tonsils - C0913Male</v>
      </c>
      <c r="B2403" s="10" t="s">
        <v>288</v>
      </c>
      <c r="C2403" t="s">
        <v>1</v>
      </c>
      <c r="D2403" t="s">
        <v>30</v>
      </c>
      <c r="E2403">
        <v>13</v>
      </c>
      <c r="F2403">
        <v>1</v>
      </c>
    </row>
    <row r="2404" spans="1:6">
      <c r="A2404" s="10" t="str">
        <f t="shared" ref="A2404:A2467" si="51">B2404&amp;E2404&amp;C2404</f>
        <v>Tonsils - C094Male</v>
      </c>
      <c r="B2404" s="10" t="s">
        <v>288</v>
      </c>
      <c r="C2404" t="s">
        <v>1</v>
      </c>
      <c r="D2404" t="s">
        <v>15</v>
      </c>
      <c r="E2404">
        <v>4</v>
      </c>
      <c r="F2404">
        <v>5</v>
      </c>
    </row>
    <row r="2405" spans="1:6">
      <c r="A2405" s="10" t="str">
        <f t="shared" si="51"/>
        <v>Tonsils - C099Male</v>
      </c>
      <c r="B2405" s="10" t="s">
        <v>288</v>
      </c>
      <c r="C2405" t="s">
        <v>1</v>
      </c>
      <c r="D2405" t="s">
        <v>369</v>
      </c>
      <c r="E2405">
        <v>9</v>
      </c>
      <c r="F2405">
        <v>2</v>
      </c>
    </row>
    <row r="2406" spans="1:6">
      <c r="A2406" s="10" t="str">
        <f t="shared" si="51"/>
        <v>Tonsils - C0914Male</v>
      </c>
      <c r="B2406" s="10" t="s">
        <v>288</v>
      </c>
      <c r="C2406" t="s">
        <v>1</v>
      </c>
      <c r="D2406" t="s">
        <v>23</v>
      </c>
      <c r="E2406">
        <v>14</v>
      </c>
      <c r="F2406">
        <v>1</v>
      </c>
    </row>
    <row r="2407" spans="1:6">
      <c r="A2407" s="10" t="str">
        <f t="shared" si="51"/>
        <v>Tonsils - C096Male</v>
      </c>
      <c r="B2407" s="10" t="s">
        <v>288</v>
      </c>
      <c r="C2407" t="s">
        <v>1</v>
      </c>
      <c r="D2407" t="s">
        <v>17</v>
      </c>
      <c r="E2407">
        <v>6</v>
      </c>
      <c r="F2407">
        <v>1</v>
      </c>
    </row>
    <row r="2408" spans="1:6">
      <c r="A2408" s="10" t="str">
        <f t="shared" si="51"/>
        <v>Tonsils - C0911Male</v>
      </c>
      <c r="B2408" s="10" t="s">
        <v>288</v>
      </c>
      <c r="C2408" t="s">
        <v>1</v>
      </c>
      <c r="D2408" t="s">
        <v>21</v>
      </c>
      <c r="E2408">
        <v>11</v>
      </c>
      <c r="F2408">
        <v>3</v>
      </c>
    </row>
    <row r="2409" spans="1:6">
      <c r="A2409" s="10" t="str">
        <f t="shared" si="51"/>
        <v>Tonsils - C0916Male</v>
      </c>
      <c r="B2409" s="10" t="s">
        <v>288</v>
      </c>
      <c r="C2409" t="s">
        <v>1</v>
      </c>
      <c r="D2409" t="s">
        <v>25</v>
      </c>
      <c r="E2409">
        <v>16</v>
      </c>
      <c r="F2409">
        <v>3</v>
      </c>
    </row>
    <row r="2410" spans="1:6">
      <c r="A2410" s="10" t="str">
        <f t="shared" si="51"/>
        <v>Tonsils - C091Male</v>
      </c>
      <c r="B2410" s="10" t="s">
        <v>288</v>
      </c>
      <c r="C2410" t="s">
        <v>1</v>
      </c>
      <c r="D2410" t="s">
        <v>12</v>
      </c>
      <c r="E2410">
        <v>1</v>
      </c>
      <c r="F2410">
        <v>4</v>
      </c>
    </row>
    <row r="2411" spans="1:6">
      <c r="A2411" s="10" t="str">
        <f t="shared" si="51"/>
        <v>Tonsils - C0999Male</v>
      </c>
      <c r="B2411" s="10" t="s">
        <v>288</v>
      </c>
      <c r="C2411" t="s">
        <v>1</v>
      </c>
      <c r="D2411" t="s">
        <v>370</v>
      </c>
      <c r="E2411">
        <v>99</v>
      </c>
      <c r="F2411">
        <v>0</v>
      </c>
    </row>
    <row r="2412" spans="1:6">
      <c r="A2412" s="10" t="str">
        <f t="shared" si="51"/>
        <v>Tonsils - C0919Male</v>
      </c>
      <c r="B2412" s="10" t="s">
        <v>288</v>
      </c>
      <c r="C2412" t="s">
        <v>1</v>
      </c>
      <c r="D2412" t="s">
        <v>28</v>
      </c>
      <c r="E2412">
        <v>19</v>
      </c>
      <c r="F2412">
        <v>0</v>
      </c>
    </row>
    <row r="2413" spans="1:6">
      <c r="A2413" s="10" t="str">
        <f t="shared" si="51"/>
        <v>Tonsils - C0920Male</v>
      </c>
      <c r="B2413" s="10" t="s">
        <v>288</v>
      </c>
      <c r="C2413" t="s">
        <v>1</v>
      </c>
      <c r="D2413" t="s">
        <v>29</v>
      </c>
      <c r="E2413">
        <v>20</v>
      </c>
      <c r="F2413">
        <v>4</v>
      </c>
    </row>
    <row r="2414" spans="1:6">
      <c r="A2414" s="10" t="str">
        <f t="shared" si="51"/>
        <v>Tonsils - C098Male</v>
      </c>
      <c r="B2414" s="10" t="s">
        <v>288</v>
      </c>
      <c r="C2414" t="s">
        <v>1</v>
      </c>
      <c r="D2414" t="s">
        <v>19</v>
      </c>
      <c r="E2414">
        <v>8</v>
      </c>
      <c r="F2414">
        <v>0</v>
      </c>
    </row>
    <row r="2415" spans="1:6">
      <c r="A2415" s="10" t="str">
        <f t="shared" si="51"/>
        <v>Tonsils - C0910Male</v>
      </c>
      <c r="B2415" s="10" t="s">
        <v>288</v>
      </c>
      <c r="C2415" t="s">
        <v>1</v>
      </c>
      <c r="D2415" t="s">
        <v>20</v>
      </c>
      <c r="E2415">
        <v>10</v>
      </c>
      <c r="F2415">
        <v>2</v>
      </c>
    </row>
    <row r="2416" spans="1:6">
      <c r="A2416" s="10" t="str">
        <f t="shared" si="51"/>
        <v>Tonsils - C095Male</v>
      </c>
      <c r="B2416" s="10" t="s">
        <v>288</v>
      </c>
      <c r="C2416" t="s">
        <v>1</v>
      </c>
      <c r="D2416" t="s">
        <v>16</v>
      </c>
      <c r="E2416">
        <v>5</v>
      </c>
      <c r="F2416">
        <v>6</v>
      </c>
    </row>
    <row r="2417" spans="1:6">
      <c r="A2417" s="10" t="str">
        <f t="shared" si="51"/>
        <v>Tonsils - C0915Male</v>
      </c>
      <c r="B2417" s="10" t="s">
        <v>288</v>
      </c>
      <c r="C2417" t="s">
        <v>1</v>
      </c>
      <c r="D2417" t="s">
        <v>24</v>
      </c>
      <c r="E2417">
        <v>15</v>
      </c>
      <c r="F2417">
        <v>1</v>
      </c>
    </row>
    <row r="2418" spans="1:6">
      <c r="A2418" s="10" t="str">
        <f t="shared" si="51"/>
        <v>Tonsils - C092Male</v>
      </c>
      <c r="B2418" s="10" t="s">
        <v>288</v>
      </c>
      <c r="C2418" t="s">
        <v>1</v>
      </c>
      <c r="D2418" t="s">
        <v>13</v>
      </c>
      <c r="E2418">
        <v>2</v>
      </c>
      <c r="F2418">
        <v>3</v>
      </c>
    </row>
    <row r="2419" spans="1:6">
      <c r="A2419" s="10" t="str">
        <f t="shared" si="51"/>
        <v>Tonsils - C0917Male</v>
      </c>
      <c r="B2419" s="10" t="s">
        <v>288</v>
      </c>
      <c r="C2419" t="s">
        <v>1</v>
      </c>
      <c r="D2419" t="s">
        <v>26</v>
      </c>
      <c r="E2419">
        <v>17</v>
      </c>
      <c r="F2419">
        <v>2</v>
      </c>
    </row>
    <row r="2420" spans="1:6">
      <c r="A2420" s="10" t="str">
        <f t="shared" si="51"/>
        <v>Tonsils - C0912Male</v>
      </c>
      <c r="B2420" s="10" t="s">
        <v>288</v>
      </c>
      <c r="C2420" t="s">
        <v>1</v>
      </c>
      <c r="D2420" t="s">
        <v>22</v>
      </c>
      <c r="E2420">
        <v>12</v>
      </c>
      <c r="F2420">
        <v>1</v>
      </c>
    </row>
    <row r="2421" spans="1:6">
      <c r="A2421" s="10" t="str">
        <f t="shared" si="51"/>
        <v>Oropharynx - C103Female</v>
      </c>
      <c r="B2421" s="10" t="s">
        <v>289</v>
      </c>
      <c r="C2421" t="s">
        <v>0</v>
      </c>
      <c r="D2421" t="s">
        <v>14</v>
      </c>
      <c r="E2421">
        <v>3</v>
      </c>
      <c r="F2421">
        <v>1</v>
      </c>
    </row>
    <row r="2422" spans="1:6">
      <c r="A2422" s="10" t="str">
        <f t="shared" si="51"/>
        <v>Oropharynx - C107Female</v>
      </c>
      <c r="B2422" s="10" t="s">
        <v>289</v>
      </c>
      <c r="C2422" t="s">
        <v>0</v>
      </c>
      <c r="D2422" t="s">
        <v>18</v>
      </c>
      <c r="E2422">
        <v>7</v>
      </c>
      <c r="F2422">
        <v>0</v>
      </c>
    </row>
    <row r="2423" spans="1:6">
      <c r="A2423" s="10" t="str">
        <f t="shared" si="51"/>
        <v>Oropharynx - C1018Female</v>
      </c>
      <c r="B2423" s="10" t="s">
        <v>289</v>
      </c>
      <c r="C2423" t="s">
        <v>0</v>
      </c>
      <c r="D2423" t="s">
        <v>27</v>
      </c>
      <c r="E2423">
        <v>18</v>
      </c>
      <c r="F2423">
        <v>0</v>
      </c>
    </row>
    <row r="2424" spans="1:6">
      <c r="A2424" s="10" t="str">
        <f t="shared" si="51"/>
        <v>Oropharynx - C1013Female</v>
      </c>
      <c r="B2424" s="10" t="s">
        <v>289</v>
      </c>
      <c r="C2424" t="s">
        <v>0</v>
      </c>
      <c r="D2424" t="s">
        <v>30</v>
      </c>
      <c r="E2424">
        <v>13</v>
      </c>
      <c r="F2424">
        <v>0</v>
      </c>
    </row>
    <row r="2425" spans="1:6">
      <c r="A2425" s="10" t="str">
        <f t="shared" si="51"/>
        <v>Oropharynx - C104Female</v>
      </c>
      <c r="B2425" s="10" t="s">
        <v>289</v>
      </c>
      <c r="C2425" t="s">
        <v>0</v>
      </c>
      <c r="D2425" t="s">
        <v>15</v>
      </c>
      <c r="E2425">
        <v>4</v>
      </c>
      <c r="F2425">
        <v>0</v>
      </c>
    </row>
    <row r="2426" spans="1:6">
      <c r="A2426" s="10" t="str">
        <f t="shared" si="51"/>
        <v>Oropharynx - C109Female</v>
      </c>
      <c r="B2426" s="10" t="s">
        <v>289</v>
      </c>
      <c r="C2426" t="s">
        <v>0</v>
      </c>
      <c r="D2426" t="s">
        <v>369</v>
      </c>
      <c r="E2426">
        <v>9</v>
      </c>
      <c r="F2426">
        <v>0</v>
      </c>
    </row>
    <row r="2427" spans="1:6">
      <c r="A2427" s="10" t="str">
        <f t="shared" si="51"/>
        <v>Oropharynx - C1014Female</v>
      </c>
      <c r="B2427" s="10" t="s">
        <v>289</v>
      </c>
      <c r="C2427" t="s">
        <v>0</v>
      </c>
      <c r="D2427" t="s">
        <v>23</v>
      </c>
      <c r="E2427">
        <v>14</v>
      </c>
      <c r="F2427">
        <v>0</v>
      </c>
    </row>
    <row r="2428" spans="1:6">
      <c r="A2428" s="10" t="str">
        <f t="shared" si="51"/>
        <v>Oropharynx - C106Female</v>
      </c>
      <c r="B2428" s="10" t="s">
        <v>289</v>
      </c>
      <c r="C2428" t="s">
        <v>0</v>
      </c>
      <c r="D2428" t="s">
        <v>17</v>
      </c>
      <c r="E2428">
        <v>6</v>
      </c>
      <c r="F2428">
        <v>0</v>
      </c>
    </row>
    <row r="2429" spans="1:6">
      <c r="A2429" s="10" t="str">
        <f t="shared" si="51"/>
        <v>Oropharynx - C1011Female</v>
      </c>
      <c r="B2429" s="10" t="s">
        <v>289</v>
      </c>
      <c r="C2429" t="s">
        <v>0</v>
      </c>
      <c r="D2429" t="s">
        <v>21</v>
      </c>
      <c r="E2429">
        <v>11</v>
      </c>
      <c r="F2429">
        <v>0</v>
      </c>
    </row>
    <row r="2430" spans="1:6">
      <c r="A2430" s="10" t="str">
        <f t="shared" si="51"/>
        <v>Oropharynx - C1016Female</v>
      </c>
      <c r="B2430" s="10" t="s">
        <v>289</v>
      </c>
      <c r="C2430" t="s">
        <v>0</v>
      </c>
      <c r="D2430" t="s">
        <v>25</v>
      </c>
      <c r="E2430">
        <v>16</v>
      </c>
      <c r="F2430">
        <v>0</v>
      </c>
    </row>
    <row r="2431" spans="1:6">
      <c r="A2431" s="10" t="str">
        <f t="shared" si="51"/>
        <v>Oropharynx - C101Female</v>
      </c>
      <c r="B2431" s="10" t="s">
        <v>289</v>
      </c>
      <c r="C2431" t="s">
        <v>0</v>
      </c>
      <c r="D2431" t="s">
        <v>12</v>
      </c>
      <c r="E2431">
        <v>1</v>
      </c>
      <c r="F2431">
        <v>0</v>
      </c>
    </row>
    <row r="2432" spans="1:6">
      <c r="A2432" s="10" t="str">
        <f t="shared" si="51"/>
        <v>Oropharynx - C1099Female</v>
      </c>
      <c r="B2432" s="10" t="s">
        <v>289</v>
      </c>
      <c r="C2432" t="s">
        <v>0</v>
      </c>
      <c r="D2432" t="s">
        <v>370</v>
      </c>
      <c r="E2432">
        <v>99</v>
      </c>
      <c r="F2432">
        <v>0</v>
      </c>
    </row>
    <row r="2433" spans="1:6">
      <c r="A2433" s="10" t="str">
        <f t="shared" si="51"/>
        <v>Oropharynx - C1019Female</v>
      </c>
      <c r="B2433" s="10" t="s">
        <v>289</v>
      </c>
      <c r="C2433" t="s">
        <v>0</v>
      </c>
      <c r="D2433" t="s">
        <v>28</v>
      </c>
      <c r="E2433">
        <v>19</v>
      </c>
      <c r="F2433">
        <v>0</v>
      </c>
    </row>
    <row r="2434" spans="1:6">
      <c r="A2434" s="10" t="str">
        <f t="shared" si="51"/>
        <v>Oropharynx - C1020Female</v>
      </c>
      <c r="B2434" s="10" t="s">
        <v>289</v>
      </c>
      <c r="C2434" t="s">
        <v>0</v>
      </c>
      <c r="D2434" t="s">
        <v>29</v>
      </c>
      <c r="E2434">
        <v>20</v>
      </c>
      <c r="F2434">
        <v>1</v>
      </c>
    </row>
    <row r="2435" spans="1:6">
      <c r="A2435" s="10" t="str">
        <f t="shared" si="51"/>
        <v>Oropharynx - C108Female</v>
      </c>
      <c r="B2435" s="10" t="s">
        <v>289</v>
      </c>
      <c r="C2435" t="s">
        <v>0</v>
      </c>
      <c r="D2435" t="s">
        <v>19</v>
      </c>
      <c r="E2435">
        <v>8</v>
      </c>
      <c r="F2435">
        <v>0</v>
      </c>
    </row>
    <row r="2436" spans="1:6">
      <c r="A2436" s="10" t="str">
        <f t="shared" si="51"/>
        <v>Oropharynx - C1010Female</v>
      </c>
      <c r="B2436" s="10" t="s">
        <v>289</v>
      </c>
      <c r="C2436" t="s">
        <v>0</v>
      </c>
      <c r="D2436" t="s">
        <v>20</v>
      </c>
      <c r="E2436">
        <v>10</v>
      </c>
      <c r="F2436">
        <v>1</v>
      </c>
    </row>
    <row r="2437" spans="1:6">
      <c r="A2437" s="10" t="str">
        <f t="shared" si="51"/>
        <v>Oropharynx - C105Female</v>
      </c>
      <c r="B2437" s="10" t="s">
        <v>289</v>
      </c>
      <c r="C2437" t="s">
        <v>0</v>
      </c>
      <c r="D2437" t="s">
        <v>16</v>
      </c>
      <c r="E2437">
        <v>5</v>
      </c>
      <c r="F2437">
        <v>0</v>
      </c>
    </row>
    <row r="2438" spans="1:6">
      <c r="A2438" s="10" t="str">
        <f t="shared" si="51"/>
        <v>Oropharynx - C1015Female</v>
      </c>
      <c r="B2438" s="10" t="s">
        <v>289</v>
      </c>
      <c r="C2438" t="s">
        <v>0</v>
      </c>
      <c r="D2438" t="s">
        <v>24</v>
      </c>
      <c r="E2438">
        <v>15</v>
      </c>
      <c r="F2438">
        <v>0</v>
      </c>
    </row>
    <row r="2439" spans="1:6">
      <c r="A2439" s="10" t="str">
        <f t="shared" si="51"/>
        <v>Oropharynx - C102Female</v>
      </c>
      <c r="B2439" s="10" t="s">
        <v>289</v>
      </c>
      <c r="C2439" t="s">
        <v>0</v>
      </c>
      <c r="D2439" t="s">
        <v>13</v>
      </c>
      <c r="E2439">
        <v>2</v>
      </c>
      <c r="F2439">
        <v>1</v>
      </c>
    </row>
    <row r="2440" spans="1:6">
      <c r="A2440" s="10" t="str">
        <f t="shared" si="51"/>
        <v>Oropharynx - C1017Female</v>
      </c>
      <c r="B2440" s="10" t="s">
        <v>289</v>
      </c>
      <c r="C2440" t="s">
        <v>0</v>
      </c>
      <c r="D2440" t="s">
        <v>26</v>
      </c>
      <c r="E2440">
        <v>17</v>
      </c>
      <c r="F2440">
        <v>1</v>
      </c>
    </row>
    <row r="2441" spans="1:6">
      <c r="A2441" s="10" t="str">
        <f t="shared" si="51"/>
        <v>Oropharynx - C1012Female</v>
      </c>
      <c r="B2441" s="10" t="s">
        <v>289</v>
      </c>
      <c r="C2441" t="s">
        <v>0</v>
      </c>
      <c r="D2441" t="s">
        <v>22</v>
      </c>
      <c r="E2441">
        <v>12</v>
      </c>
      <c r="F2441">
        <v>0</v>
      </c>
    </row>
    <row r="2442" spans="1:6">
      <c r="A2442" s="10" t="str">
        <f t="shared" si="51"/>
        <v>Oropharynx - C103Male</v>
      </c>
      <c r="B2442" s="10" t="s">
        <v>289</v>
      </c>
      <c r="C2442" t="s">
        <v>1</v>
      </c>
      <c r="D2442" t="s">
        <v>14</v>
      </c>
      <c r="E2442">
        <v>3</v>
      </c>
      <c r="F2442">
        <v>0</v>
      </c>
    </row>
    <row r="2443" spans="1:6">
      <c r="A2443" s="10" t="str">
        <f t="shared" si="51"/>
        <v>Oropharynx - C107Male</v>
      </c>
      <c r="B2443" s="10" t="s">
        <v>289</v>
      </c>
      <c r="C2443" t="s">
        <v>1</v>
      </c>
      <c r="D2443" t="s">
        <v>18</v>
      </c>
      <c r="E2443">
        <v>7</v>
      </c>
      <c r="F2443">
        <v>0</v>
      </c>
    </row>
    <row r="2444" spans="1:6">
      <c r="A2444" s="10" t="str">
        <f t="shared" si="51"/>
        <v>Oropharynx - C1018Male</v>
      </c>
      <c r="B2444" s="10" t="s">
        <v>289</v>
      </c>
      <c r="C2444" t="s">
        <v>1</v>
      </c>
      <c r="D2444" t="s">
        <v>27</v>
      </c>
      <c r="E2444">
        <v>18</v>
      </c>
      <c r="F2444">
        <v>1</v>
      </c>
    </row>
    <row r="2445" spans="1:6">
      <c r="A2445" s="10" t="str">
        <f t="shared" si="51"/>
        <v>Oropharynx - C1013Male</v>
      </c>
      <c r="B2445" s="10" t="s">
        <v>289</v>
      </c>
      <c r="C2445" t="s">
        <v>1</v>
      </c>
      <c r="D2445" t="s">
        <v>30</v>
      </c>
      <c r="E2445">
        <v>13</v>
      </c>
      <c r="F2445">
        <v>1</v>
      </c>
    </row>
    <row r="2446" spans="1:6">
      <c r="A2446" s="10" t="str">
        <f t="shared" si="51"/>
        <v>Oropharynx - C104Male</v>
      </c>
      <c r="B2446" s="10" t="s">
        <v>289</v>
      </c>
      <c r="C2446" t="s">
        <v>1</v>
      </c>
      <c r="D2446" t="s">
        <v>15</v>
      </c>
      <c r="E2446">
        <v>4</v>
      </c>
      <c r="F2446">
        <v>0</v>
      </c>
    </row>
    <row r="2447" spans="1:6">
      <c r="A2447" s="10" t="str">
        <f t="shared" si="51"/>
        <v>Oropharynx - C109Male</v>
      </c>
      <c r="B2447" s="10" t="s">
        <v>289</v>
      </c>
      <c r="C2447" t="s">
        <v>1</v>
      </c>
      <c r="D2447" t="s">
        <v>369</v>
      </c>
      <c r="E2447">
        <v>9</v>
      </c>
      <c r="F2447">
        <v>2</v>
      </c>
    </row>
    <row r="2448" spans="1:6">
      <c r="A2448" s="10" t="str">
        <f t="shared" si="51"/>
        <v>Oropharynx - C1014Male</v>
      </c>
      <c r="B2448" s="10" t="s">
        <v>289</v>
      </c>
      <c r="C2448" t="s">
        <v>1</v>
      </c>
      <c r="D2448" t="s">
        <v>23</v>
      </c>
      <c r="E2448">
        <v>14</v>
      </c>
      <c r="F2448">
        <v>1</v>
      </c>
    </row>
    <row r="2449" spans="1:6">
      <c r="A2449" s="10" t="str">
        <f t="shared" si="51"/>
        <v>Oropharynx - C106Male</v>
      </c>
      <c r="B2449" s="10" t="s">
        <v>289</v>
      </c>
      <c r="C2449" t="s">
        <v>1</v>
      </c>
      <c r="D2449" t="s">
        <v>17</v>
      </c>
      <c r="E2449">
        <v>6</v>
      </c>
      <c r="F2449">
        <v>0</v>
      </c>
    </row>
    <row r="2450" spans="1:6">
      <c r="A2450" s="10" t="str">
        <f t="shared" si="51"/>
        <v>Oropharynx - C1011Male</v>
      </c>
      <c r="B2450" s="10" t="s">
        <v>289</v>
      </c>
      <c r="C2450" t="s">
        <v>1</v>
      </c>
      <c r="D2450" t="s">
        <v>21</v>
      </c>
      <c r="E2450">
        <v>11</v>
      </c>
      <c r="F2450">
        <v>0</v>
      </c>
    </row>
    <row r="2451" spans="1:6">
      <c r="A2451" s="10" t="str">
        <f t="shared" si="51"/>
        <v>Oropharynx - C1016Male</v>
      </c>
      <c r="B2451" s="10" t="s">
        <v>289</v>
      </c>
      <c r="C2451" t="s">
        <v>1</v>
      </c>
      <c r="D2451" t="s">
        <v>25</v>
      </c>
      <c r="E2451">
        <v>16</v>
      </c>
      <c r="F2451">
        <v>1</v>
      </c>
    </row>
    <row r="2452" spans="1:6">
      <c r="A2452" s="10" t="str">
        <f t="shared" si="51"/>
        <v>Oropharynx - C101Male</v>
      </c>
      <c r="B2452" s="10" t="s">
        <v>289</v>
      </c>
      <c r="C2452" t="s">
        <v>1</v>
      </c>
      <c r="D2452" t="s">
        <v>12</v>
      </c>
      <c r="E2452">
        <v>1</v>
      </c>
      <c r="F2452">
        <v>1</v>
      </c>
    </row>
    <row r="2453" spans="1:6">
      <c r="A2453" s="10" t="str">
        <f t="shared" si="51"/>
        <v>Oropharynx - C1099Male</v>
      </c>
      <c r="B2453" s="10" t="s">
        <v>289</v>
      </c>
      <c r="C2453" t="s">
        <v>1</v>
      </c>
      <c r="D2453" t="s">
        <v>370</v>
      </c>
      <c r="E2453">
        <v>99</v>
      </c>
      <c r="F2453">
        <v>0</v>
      </c>
    </row>
    <row r="2454" spans="1:6">
      <c r="A2454" s="10" t="str">
        <f t="shared" si="51"/>
        <v>Oropharynx - C1019Male</v>
      </c>
      <c r="B2454" s="10" t="s">
        <v>289</v>
      </c>
      <c r="C2454" t="s">
        <v>1</v>
      </c>
      <c r="D2454" t="s">
        <v>28</v>
      </c>
      <c r="E2454">
        <v>19</v>
      </c>
      <c r="F2454">
        <v>1</v>
      </c>
    </row>
    <row r="2455" spans="1:6">
      <c r="A2455" s="10" t="str">
        <f t="shared" si="51"/>
        <v>Oropharynx - C1020Male</v>
      </c>
      <c r="B2455" s="10" t="s">
        <v>289</v>
      </c>
      <c r="C2455" t="s">
        <v>1</v>
      </c>
      <c r="D2455" t="s">
        <v>29</v>
      </c>
      <c r="E2455">
        <v>20</v>
      </c>
      <c r="F2455">
        <v>1</v>
      </c>
    </row>
    <row r="2456" spans="1:6">
      <c r="A2456" s="10" t="str">
        <f t="shared" si="51"/>
        <v>Oropharynx - C108Male</v>
      </c>
      <c r="B2456" s="10" t="s">
        <v>289</v>
      </c>
      <c r="C2456" t="s">
        <v>1</v>
      </c>
      <c r="D2456" t="s">
        <v>19</v>
      </c>
      <c r="E2456">
        <v>8</v>
      </c>
      <c r="F2456">
        <v>0</v>
      </c>
    </row>
    <row r="2457" spans="1:6">
      <c r="A2457" s="10" t="str">
        <f t="shared" si="51"/>
        <v>Oropharynx - C1010Male</v>
      </c>
      <c r="B2457" s="10" t="s">
        <v>289</v>
      </c>
      <c r="C2457" t="s">
        <v>1</v>
      </c>
      <c r="D2457" t="s">
        <v>20</v>
      </c>
      <c r="E2457">
        <v>10</v>
      </c>
      <c r="F2457">
        <v>0</v>
      </c>
    </row>
    <row r="2458" spans="1:6">
      <c r="A2458" s="10" t="str">
        <f t="shared" si="51"/>
        <v>Oropharynx - C105Male</v>
      </c>
      <c r="B2458" s="10" t="s">
        <v>289</v>
      </c>
      <c r="C2458" t="s">
        <v>1</v>
      </c>
      <c r="D2458" t="s">
        <v>16</v>
      </c>
      <c r="E2458">
        <v>5</v>
      </c>
      <c r="F2458">
        <v>1</v>
      </c>
    </row>
    <row r="2459" spans="1:6">
      <c r="A2459" s="10" t="str">
        <f t="shared" si="51"/>
        <v>Oropharynx - C1015Male</v>
      </c>
      <c r="B2459" s="10" t="s">
        <v>289</v>
      </c>
      <c r="C2459" t="s">
        <v>1</v>
      </c>
      <c r="D2459" t="s">
        <v>24</v>
      </c>
      <c r="E2459">
        <v>15</v>
      </c>
      <c r="F2459">
        <v>0</v>
      </c>
    </row>
    <row r="2460" spans="1:6">
      <c r="A2460" s="10" t="str">
        <f t="shared" si="51"/>
        <v>Oropharynx - C102Male</v>
      </c>
      <c r="B2460" s="10" t="s">
        <v>289</v>
      </c>
      <c r="C2460" t="s">
        <v>1</v>
      </c>
      <c r="D2460" t="s">
        <v>13</v>
      </c>
      <c r="E2460">
        <v>2</v>
      </c>
      <c r="F2460">
        <v>0</v>
      </c>
    </row>
    <row r="2461" spans="1:6">
      <c r="A2461" s="10" t="str">
        <f t="shared" si="51"/>
        <v>Oropharynx - C1017Male</v>
      </c>
      <c r="B2461" s="10" t="s">
        <v>289</v>
      </c>
      <c r="C2461" t="s">
        <v>1</v>
      </c>
      <c r="D2461" t="s">
        <v>26</v>
      </c>
      <c r="E2461">
        <v>17</v>
      </c>
      <c r="F2461">
        <v>0</v>
      </c>
    </row>
    <row r="2462" spans="1:6">
      <c r="A2462" s="10" t="str">
        <f t="shared" si="51"/>
        <v>Oropharynx - C1012Male</v>
      </c>
      <c r="B2462" s="10" t="s">
        <v>289</v>
      </c>
      <c r="C2462" t="s">
        <v>1</v>
      </c>
      <c r="D2462" t="s">
        <v>22</v>
      </c>
      <c r="E2462">
        <v>12</v>
      </c>
      <c r="F2462">
        <v>1</v>
      </c>
    </row>
    <row r="2463" spans="1:6">
      <c r="A2463" s="10" t="str">
        <f t="shared" si="51"/>
        <v>Nasopharynx - C113Female</v>
      </c>
      <c r="B2463" s="10" t="s">
        <v>290</v>
      </c>
      <c r="C2463" t="s">
        <v>0</v>
      </c>
      <c r="D2463" t="s">
        <v>14</v>
      </c>
      <c r="E2463">
        <v>3</v>
      </c>
      <c r="F2463">
        <v>0</v>
      </c>
    </row>
    <row r="2464" spans="1:6">
      <c r="A2464" s="10" t="str">
        <f t="shared" si="51"/>
        <v>Nasopharynx - C117Female</v>
      </c>
      <c r="B2464" s="10" t="s">
        <v>290</v>
      </c>
      <c r="C2464" t="s">
        <v>0</v>
      </c>
      <c r="D2464" t="s">
        <v>18</v>
      </c>
      <c r="E2464">
        <v>7</v>
      </c>
      <c r="F2464">
        <v>0</v>
      </c>
    </row>
    <row r="2465" spans="1:6">
      <c r="A2465" s="10" t="str">
        <f t="shared" si="51"/>
        <v>Nasopharynx - C1118Female</v>
      </c>
      <c r="B2465" s="10" t="s">
        <v>290</v>
      </c>
      <c r="C2465" t="s">
        <v>0</v>
      </c>
      <c r="D2465" t="s">
        <v>27</v>
      </c>
      <c r="E2465">
        <v>18</v>
      </c>
      <c r="F2465">
        <v>0</v>
      </c>
    </row>
    <row r="2466" spans="1:6">
      <c r="A2466" s="10" t="str">
        <f t="shared" si="51"/>
        <v>Nasopharynx - C1113Female</v>
      </c>
      <c r="B2466" s="10" t="s">
        <v>290</v>
      </c>
      <c r="C2466" t="s">
        <v>0</v>
      </c>
      <c r="D2466" t="s">
        <v>30</v>
      </c>
      <c r="E2466">
        <v>13</v>
      </c>
      <c r="F2466">
        <v>0</v>
      </c>
    </row>
    <row r="2467" spans="1:6">
      <c r="A2467" s="10" t="str">
        <f t="shared" si="51"/>
        <v>Nasopharynx - C114Female</v>
      </c>
      <c r="B2467" s="10" t="s">
        <v>290</v>
      </c>
      <c r="C2467" t="s">
        <v>0</v>
      </c>
      <c r="D2467" t="s">
        <v>15</v>
      </c>
      <c r="E2467">
        <v>4</v>
      </c>
      <c r="F2467">
        <v>4</v>
      </c>
    </row>
    <row r="2468" spans="1:6">
      <c r="A2468" s="10" t="str">
        <f t="shared" ref="A2468:A2531" si="52">B2468&amp;E2468&amp;C2468</f>
        <v>Nasopharynx - C119Female</v>
      </c>
      <c r="B2468" s="10" t="s">
        <v>290</v>
      </c>
      <c r="C2468" t="s">
        <v>0</v>
      </c>
      <c r="D2468" t="s">
        <v>369</v>
      </c>
      <c r="E2468">
        <v>9</v>
      </c>
      <c r="F2468">
        <v>0</v>
      </c>
    </row>
    <row r="2469" spans="1:6">
      <c r="A2469" s="10" t="str">
        <f t="shared" si="52"/>
        <v>Nasopharynx - C1114Female</v>
      </c>
      <c r="B2469" s="10" t="s">
        <v>290</v>
      </c>
      <c r="C2469" t="s">
        <v>0</v>
      </c>
      <c r="D2469" t="s">
        <v>23</v>
      </c>
      <c r="E2469">
        <v>14</v>
      </c>
      <c r="F2469">
        <v>0</v>
      </c>
    </row>
    <row r="2470" spans="1:6">
      <c r="A2470" s="10" t="str">
        <f t="shared" si="52"/>
        <v>Nasopharynx - C116Female</v>
      </c>
      <c r="B2470" s="10" t="s">
        <v>290</v>
      </c>
      <c r="C2470" t="s">
        <v>0</v>
      </c>
      <c r="D2470" t="s">
        <v>17</v>
      </c>
      <c r="E2470">
        <v>6</v>
      </c>
      <c r="F2470">
        <v>0</v>
      </c>
    </row>
    <row r="2471" spans="1:6">
      <c r="A2471" s="10" t="str">
        <f t="shared" si="52"/>
        <v>Nasopharynx - C1111Female</v>
      </c>
      <c r="B2471" s="10" t="s">
        <v>290</v>
      </c>
      <c r="C2471" t="s">
        <v>0</v>
      </c>
      <c r="D2471" t="s">
        <v>21</v>
      </c>
      <c r="E2471">
        <v>11</v>
      </c>
      <c r="F2471">
        <v>0</v>
      </c>
    </row>
    <row r="2472" spans="1:6">
      <c r="A2472" s="10" t="str">
        <f t="shared" si="52"/>
        <v>Nasopharynx - C1116Female</v>
      </c>
      <c r="B2472" s="10" t="s">
        <v>290</v>
      </c>
      <c r="C2472" t="s">
        <v>0</v>
      </c>
      <c r="D2472" t="s">
        <v>25</v>
      </c>
      <c r="E2472">
        <v>16</v>
      </c>
      <c r="F2472">
        <v>0</v>
      </c>
    </row>
    <row r="2473" spans="1:6">
      <c r="A2473" s="10" t="str">
        <f t="shared" si="52"/>
        <v>Nasopharynx - C111Female</v>
      </c>
      <c r="B2473" s="10" t="s">
        <v>290</v>
      </c>
      <c r="C2473" t="s">
        <v>0</v>
      </c>
      <c r="D2473" t="s">
        <v>12</v>
      </c>
      <c r="E2473">
        <v>1</v>
      </c>
      <c r="F2473">
        <v>0</v>
      </c>
    </row>
    <row r="2474" spans="1:6">
      <c r="A2474" s="10" t="str">
        <f t="shared" si="52"/>
        <v>Nasopharynx - C1199Female</v>
      </c>
      <c r="B2474" s="10" t="s">
        <v>290</v>
      </c>
      <c r="C2474" t="s">
        <v>0</v>
      </c>
      <c r="D2474" t="s">
        <v>370</v>
      </c>
      <c r="E2474">
        <v>99</v>
      </c>
      <c r="F2474">
        <v>0</v>
      </c>
    </row>
    <row r="2475" spans="1:6">
      <c r="A2475" s="10" t="str">
        <f t="shared" si="52"/>
        <v>Nasopharynx - C1119Female</v>
      </c>
      <c r="B2475" s="10" t="s">
        <v>290</v>
      </c>
      <c r="C2475" t="s">
        <v>0</v>
      </c>
      <c r="D2475" t="s">
        <v>28</v>
      </c>
      <c r="E2475">
        <v>19</v>
      </c>
      <c r="F2475">
        <v>0</v>
      </c>
    </row>
    <row r="2476" spans="1:6">
      <c r="A2476" s="10" t="str">
        <f t="shared" si="52"/>
        <v>Nasopharynx - C1120Female</v>
      </c>
      <c r="B2476" s="10" t="s">
        <v>290</v>
      </c>
      <c r="C2476" t="s">
        <v>0</v>
      </c>
      <c r="D2476" t="s">
        <v>29</v>
      </c>
      <c r="E2476">
        <v>20</v>
      </c>
      <c r="F2476">
        <v>0</v>
      </c>
    </row>
    <row r="2477" spans="1:6">
      <c r="A2477" s="10" t="str">
        <f t="shared" si="52"/>
        <v>Nasopharynx - C118Female</v>
      </c>
      <c r="B2477" s="10" t="s">
        <v>290</v>
      </c>
      <c r="C2477" t="s">
        <v>0</v>
      </c>
      <c r="D2477" t="s">
        <v>19</v>
      </c>
      <c r="E2477">
        <v>8</v>
      </c>
      <c r="F2477">
        <v>0</v>
      </c>
    </row>
    <row r="2478" spans="1:6">
      <c r="A2478" s="10" t="str">
        <f t="shared" si="52"/>
        <v>Nasopharynx - C1110Female</v>
      </c>
      <c r="B2478" s="10" t="s">
        <v>290</v>
      </c>
      <c r="C2478" t="s">
        <v>0</v>
      </c>
      <c r="D2478" t="s">
        <v>20</v>
      </c>
      <c r="E2478">
        <v>10</v>
      </c>
      <c r="F2478">
        <v>0</v>
      </c>
    </row>
    <row r="2479" spans="1:6">
      <c r="A2479" s="10" t="str">
        <f t="shared" si="52"/>
        <v>Nasopharynx - C115Female</v>
      </c>
      <c r="B2479" s="10" t="s">
        <v>290</v>
      </c>
      <c r="C2479" t="s">
        <v>0</v>
      </c>
      <c r="D2479" t="s">
        <v>16</v>
      </c>
      <c r="E2479">
        <v>5</v>
      </c>
      <c r="F2479">
        <v>0</v>
      </c>
    </row>
    <row r="2480" spans="1:6">
      <c r="A2480" s="10" t="str">
        <f t="shared" si="52"/>
        <v>Nasopharynx - C1115Female</v>
      </c>
      <c r="B2480" s="10" t="s">
        <v>290</v>
      </c>
      <c r="C2480" t="s">
        <v>0</v>
      </c>
      <c r="D2480" t="s">
        <v>24</v>
      </c>
      <c r="E2480">
        <v>15</v>
      </c>
      <c r="F2480">
        <v>0</v>
      </c>
    </row>
    <row r="2481" spans="1:6">
      <c r="A2481" s="10" t="str">
        <f t="shared" si="52"/>
        <v>Nasopharynx - C112Female</v>
      </c>
      <c r="B2481" s="10" t="s">
        <v>290</v>
      </c>
      <c r="C2481" t="s">
        <v>0</v>
      </c>
      <c r="D2481" t="s">
        <v>13</v>
      </c>
      <c r="E2481">
        <v>2</v>
      </c>
      <c r="F2481">
        <v>1</v>
      </c>
    </row>
    <row r="2482" spans="1:6">
      <c r="A2482" s="10" t="str">
        <f t="shared" si="52"/>
        <v>Nasopharynx - C1117Female</v>
      </c>
      <c r="B2482" s="10" t="s">
        <v>290</v>
      </c>
      <c r="C2482" t="s">
        <v>0</v>
      </c>
      <c r="D2482" t="s">
        <v>26</v>
      </c>
      <c r="E2482">
        <v>17</v>
      </c>
      <c r="F2482">
        <v>0</v>
      </c>
    </row>
    <row r="2483" spans="1:6">
      <c r="A2483" s="10" t="str">
        <f t="shared" si="52"/>
        <v>Nasopharynx - C1112Female</v>
      </c>
      <c r="B2483" s="10" t="s">
        <v>290</v>
      </c>
      <c r="C2483" t="s">
        <v>0</v>
      </c>
      <c r="D2483" t="s">
        <v>22</v>
      </c>
      <c r="E2483">
        <v>12</v>
      </c>
      <c r="F2483">
        <v>0</v>
      </c>
    </row>
    <row r="2484" spans="1:6">
      <c r="A2484" s="10" t="str">
        <f t="shared" si="52"/>
        <v>Nasopharynx - C113Male</v>
      </c>
      <c r="B2484" s="10" t="s">
        <v>290</v>
      </c>
      <c r="C2484" t="s">
        <v>1</v>
      </c>
      <c r="D2484" t="s">
        <v>14</v>
      </c>
      <c r="E2484">
        <v>3</v>
      </c>
      <c r="F2484">
        <v>4</v>
      </c>
    </row>
    <row r="2485" spans="1:6">
      <c r="A2485" s="10" t="str">
        <f t="shared" si="52"/>
        <v>Nasopharynx - C117Male</v>
      </c>
      <c r="B2485" s="10" t="s">
        <v>290</v>
      </c>
      <c r="C2485" t="s">
        <v>1</v>
      </c>
      <c r="D2485" t="s">
        <v>18</v>
      </c>
      <c r="E2485">
        <v>7</v>
      </c>
      <c r="F2485">
        <v>0</v>
      </c>
    </row>
    <row r="2486" spans="1:6">
      <c r="A2486" s="10" t="str">
        <f t="shared" si="52"/>
        <v>Nasopharynx - C1118Male</v>
      </c>
      <c r="B2486" s="10" t="s">
        <v>290</v>
      </c>
      <c r="C2486" t="s">
        <v>1</v>
      </c>
      <c r="D2486" t="s">
        <v>27</v>
      </c>
      <c r="E2486">
        <v>18</v>
      </c>
      <c r="F2486">
        <v>0</v>
      </c>
    </row>
    <row r="2487" spans="1:6">
      <c r="A2487" s="10" t="str">
        <f t="shared" si="52"/>
        <v>Nasopharynx - C1113Male</v>
      </c>
      <c r="B2487" s="10" t="s">
        <v>290</v>
      </c>
      <c r="C2487" t="s">
        <v>1</v>
      </c>
      <c r="D2487" t="s">
        <v>30</v>
      </c>
      <c r="E2487">
        <v>13</v>
      </c>
      <c r="F2487">
        <v>0</v>
      </c>
    </row>
    <row r="2488" spans="1:6">
      <c r="A2488" s="10" t="str">
        <f t="shared" si="52"/>
        <v>Nasopharynx - C114Male</v>
      </c>
      <c r="B2488" s="10" t="s">
        <v>290</v>
      </c>
      <c r="C2488" t="s">
        <v>1</v>
      </c>
      <c r="D2488" t="s">
        <v>15</v>
      </c>
      <c r="E2488">
        <v>4</v>
      </c>
      <c r="F2488">
        <v>1</v>
      </c>
    </row>
    <row r="2489" spans="1:6">
      <c r="A2489" s="10" t="str">
        <f t="shared" si="52"/>
        <v>Nasopharynx - C119Male</v>
      </c>
      <c r="B2489" s="10" t="s">
        <v>290</v>
      </c>
      <c r="C2489" t="s">
        <v>1</v>
      </c>
      <c r="D2489" t="s">
        <v>369</v>
      </c>
      <c r="E2489">
        <v>9</v>
      </c>
      <c r="F2489">
        <v>0</v>
      </c>
    </row>
    <row r="2490" spans="1:6">
      <c r="A2490" s="10" t="str">
        <f t="shared" si="52"/>
        <v>Nasopharynx - C1114Male</v>
      </c>
      <c r="B2490" s="10" t="s">
        <v>290</v>
      </c>
      <c r="C2490" t="s">
        <v>1</v>
      </c>
      <c r="D2490" t="s">
        <v>23</v>
      </c>
      <c r="E2490">
        <v>14</v>
      </c>
      <c r="F2490">
        <v>0</v>
      </c>
    </row>
    <row r="2491" spans="1:6">
      <c r="A2491" s="10" t="str">
        <f t="shared" si="52"/>
        <v>Nasopharynx - C116Male</v>
      </c>
      <c r="B2491" s="10" t="s">
        <v>290</v>
      </c>
      <c r="C2491" t="s">
        <v>1</v>
      </c>
      <c r="D2491" t="s">
        <v>17</v>
      </c>
      <c r="E2491">
        <v>6</v>
      </c>
      <c r="F2491">
        <v>0</v>
      </c>
    </row>
    <row r="2492" spans="1:6">
      <c r="A2492" s="10" t="str">
        <f t="shared" si="52"/>
        <v>Nasopharynx - C1111Male</v>
      </c>
      <c r="B2492" s="10" t="s">
        <v>290</v>
      </c>
      <c r="C2492" t="s">
        <v>1</v>
      </c>
      <c r="D2492" t="s">
        <v>21</v>
      </c>
      <c r="E2492">
        <v>11</v>
      </c>
      <c r="F2492">
        <v>1</v>
      </c>
    </row>
    <row r="2493" spans="1:6">
      <c r="A2493" s="10" t="str">
        <f t="shared" si="52"/>
        <v>Nasopharynx - C1116Male</v>
      </c>
      <c r="B2493" s="10" t="s">
        <v>290</v>
      </c>
      <c r="C2493" t="s">
        <v>1</v>
      </c>
      <c r="D2493" t="s">
        <v>25</v>
      </c>
      <c r="E2493">
        <v>16</v>
      </c>
      <c r="F2493">
        <v>0</v>
      </c>
    </row>
    <row r="2494" spans="1:6">
      <c r="A2494" s="10" t="str">
        <f t="shared" si="52"/>
        <v>Nasopharynx - C111Male</v>
      </c>
      <c r="B2494" s="10" t="s">
        <v>290</v>
      </c>
      <c r="C2494" t="s">
        <v>1</v>
      </c>
      <c r="D2494" t="s">
        <v>12</v>
      </c>
      <c r="E2494">
        <v>1</v>
      </c>
      <c r="F2494">
        <v>0</v>
      </c>
    </row>
    <row r="2495" spans="1:6">
      <c r="A2495" s="10" t="str">
        <f t="shared" si="52"/>
        <v>Nasopharynx - C1199Male</v>
      </c>
      <c r="B2495" s="10" t="s">
        <v>290</v>
      </c>
      <c r="C2495" t="s">
        <v>1</v>
      </c>
      <c r="D2495" t="s">
        <v>370</v>
      </c>
      <c r="E2495">
        <v>99</v>
      </c>
      <c r="F2495">
        <v>0</v>
      </c>
    </row>
    <row r="2496" spans="1:6">
      <c r="A2496" s="10" t="str">
        <f t="shared" si="52"/>
        <v>Nasopharynx - C1119Male</v>
      </c>
      <c r="B2496" s="10" t="s">
        <v>290</v>
      </c>
      <c r="C2496" t="s">
        <v>1</v>
      </c>
      <c r="D2496" t="s">
        <v>28</v>
      </c>
      <c r="E2496">
        <v>19</v>
      </c>
      <c r="F2496">
        <v>0</v>
      </c>
    </row>
    <row r="2497" spans="1:6">
      <c r="A2497" s="10" t="str">
        <f t="shared" si="52"/>
        <v>Nasopharynx - C1120Male</v>
      </c>
      <c r="B2497" s="10" t="s">
        <v>290</v>
      </c>
      <c r="C2497" t="s">
        <v>1</v>
      </c>
      <c r="D2497" t="s">
        <v>29</v>
      </c>
      <c r="E2497">
        <v>20</v>
      </c>
      <c r="F2497">
        <v>1</v>
      </c>
    </row>
    <row r="2498" spans="1:6">
      <c r="A2498" s="10" t="str">
        <f t="shared" si="52"/>
        <v>Nasopharynx - C118Male</v>
      </c>
      <c r="B2498" s="10" t="s">
        <v>290</v>
      </c>
      <c r="C2498" t="s">
        <v>1</v>
      </c>
      <c r="D2498" t="s">
        <v>19</v>
      </c>
      <c r="E2498">
        <v>8</v>
      </c>
      <c r="F2498">
        <v>0</v>
      </c>
    </row>
    <row r="2499" spans="1:6">
      <c r="A2499" s="10" t="str">
        <f t="shared" si="52"/>
        <v>Nasopharynx - C1110Male</v>
      </c>
      <c r="B2499" s="10" t="s">
        <v>290</v>
      </c>
      <c r="C2499" t="s">
        <v>1</v>
      </c>
      <c r="D2499" t="s">
        <v>20</v>
      </c>
      <c r="E2499">
        <v>10</v>
      </c>
      <c r="F2499">
        <v>0</v>
      </c>
    </row>
    <row r="2500" spans="1:6">
      <c r="A2500" s="10" t="str">
        <f t="shared" si="52"/>
        <v>Nasopharynx - C115Male</v>
      </c>
      <c r="B2500" s="10" t="s">
        <v>290</v>
      </c>
      <c r="C2500" t="s">
        <v>1</v>
      </c>
      <c r="D2500" t="s">
        <v>16</v>
      </c>
      <c r="E2500">
        <v>5</v>
      </c>
      <c r="F2500">
        <v>3</v>
      </c>
    </row>
    <row r="2501" spans="1:6">
      <c r="A2501" s="10" t="str">
        <f t="shared" si="52"/>
        <v>Nasopharynx - C1115Male</v>
      </c>
      <c r="B2501" s="10" t="s">
        <v>290</v>
      </c>
      <c r="C2501" t="s">
        <v>1</v>
      </c>
      <c r="D2501" t="s">
        <v>24</v>
      </c>
      <c r="E2501">
        <v>15</v>
      </c>
      <c r="F2501">
        <v>0</v>
      </c>
    </row>
    <row r="2502" spans="1:6">
      <c r="A2502" s="10" t="str">
        <f t="shared" si="52"/>
        <v>Nasopharynx - C112Male</v>
      </c>
      <c r="B2502" s="10" t="s">
        <v>290</v>
      </c>
      <c r="C2502" t="s">
        <v>1</v>
      </c>
      <c r="D2502" t="s">
        <v>13</v>
      </c>
      <c r="E2502">
        <v>2</v>
      </c>
      <c r="F2502">
        <v>2</v>
      </c>
    </row>
    <row r="2503" spans="1:6">
      <c r="A2503" s="10" t="str">
        <f t="shared" si="52"/>
        <v>Nasopharynx - C1117Male</v>
      </c>
      <c r="B2503" s="10" t="s">
        <v>290</v>
      </c>
      <c r="C2503" t="s">
        <v>1</v>
      </c>
      <c r="D2503" t="s">
        <v>26</v>
      </c>
      <c r="E2503">
        <v>17</v>
      </c>
      <c r="F2503">
        <v>0</v>
      </c>
    </row>
    <row r="2504" spans="1:6">
      <c r="A2504" s="10" t="str">
        <f t="shared" si="52"/>
        <v>Nasopharynx - C1112Male</v>
      </c>
      <c r="B2504" s="10" t="s">
        <v>290</v>
      </c>
      <c r="C2504" t="s">
        <v>1</v>
      </c>
      <c r="D2504" t="s">
        <v>22</v>
      </c>
      <c r="E2504">
        <v>12</v>
      </c>
      <c r="F2504">
        <v>0</v>
      </c>
    </row>
    <row r="2505" spans="1:6">
      <c r="A2505" s="10" t="str">
        <f t="shared" si="52"/>
        <v>Pyriform sinus - C123Female</v>
      </c>
      <c r="B2505" s="10" t="s">
        <v>291</v>
      </c>
      <c r="C2505" t="s">
        <v>0</v>
      </c>
      <c r="D2505" t="s">
        <v>14</v>
      </c>
      <c r="E2505">
        <v>3</v>
      </c>
      <c r="F2505">
        <v>0</v>
      </c>
    </row>
    <row r="2506" spans="1:6">
      <c r="A2506" s="10" t="str">
        <f t="shared" si="52"/>
        <v>Pyriform sinus - C127Female</v>
      </c>
      <c r="B2506" s="10" t="s">
        <v>291</v>
      </c>
      <c r="C2506" t="s">
        <v>0</v>
      </c>
      <c r="D2506" t="s">
        <v>18</v>
      </c>
      <c r="E2506">
        <v>7</v>
      </c>
      <c r="F2506">
        <v>0</v>
      </c>
    </row>
    <row r="2507" spans="1:6">
      <c r="A2507" s="10" t="str">
        <f t="shared" si="52"/>
        <v>Pyriform sinus - C1218Female</v>
      </c>
      <c r="B2507" s="10" t="s">
        <v>291</v>
      </c>
      <c r="C2507" t="s">
        <v>0</v>
      </c>
      <c r="D2507" t="s">
        <v>27</v>
      </c>
      <c r="E2507">
        <v>18</v>
      </c>
      <c r="F2507">
        <v>0</v>
      </c>
    </row>
    <row r="2508" spans="1:6">
      <c r="A2508" s="10" t="str">
        <f t="shared" si="52"/>
        <v>Pyriform sinus - C1213Female</v>
      </c>
      <c r="B2508" s="10" t="s">
        <v>291</v>
      </c>
      <c r="C2508" t="s">
        <v>0</v>
      </c>
      <c r="D2508" t="s">
        <v>30</v>
      </c>
      <c r="E2508">
        <v>13</v>
      </c>
      <c r="F2508">
        <v>0</v>
      </c>
    </row>
    <row r="2509" spans="1:6">
      <c r="A2509" s="10" t="str">
        <f t="shared" si="52"/>
        <v>Pyriform sinus - C124Female</v>
      </c>
      <c r="B2509" s="10" t="s">
        <v>291</v>
      </c>
      <c r="C2509" t="s">
        <v>0</v>
      </c>
      <c r="D2509" t="s">
        <v>15</v>
      </c>
      <c r="E2509">
        <v>4</v>
      </c>
      <c r="F2509">
        <v>0</v>
      </c>
    </row>
    <row r="2510" spans="1:6">
      <c r="A2510" s="10" t="str">
        <f t="shared" si="52"/>
        <v>Pyriform sinus - C129Female</v>
      </c>
      <c r="B2510" s="10" t="s">
        <v>291</v>
      </c>
      <c r="C2510" t="s">
        <v>0</v>
      </c>
      <c r="D2510" t="s">
        <v>369</v>
      </c>
      <c r="E2510">
        <v>9</v>
      </c>
      <c r="F2510">
        <v>0</v>
      </c>
    </row>
    <row r="2511" spans="1:6">
      <c r="A2511" s="10" t="str">
        <f t="shared" si="52"/>
        <v>Pyriform sinus - C1214Female</v>
      </c>
      <c r="B2511" s="10" t="s">
        <v>291</v>
      </c>
      <c r="C2511" t="s">
        <v>0</v>
      </c>
      <c r="D2511" t="s">
        <v>23</v>
      </c>
      <c r="E2511">
        <v>14</v>
      </c>
      <c r="F2511">
        <v>1</v>
      </c>
    </row>
    <row r="2512" spans="1:6">
      <c r="A2512" s="10" t="str">
        <f t="shared" si="52"/>
        <v>Pyriform sinus - C126Female</v>
      </c>
      <c r="B2512" s="10" t="s">
        <v>291</v>
      </c>
      <c r="C2512" t="s">
        <v>0</v>
      </c>
      <c r="D2512" t="s">
        <v>17</v>
      </c>
      <c r="E2512">
        <v>6</v>
      </c>
      <c r="F2512">
        <v>0</v>
      </c>
    </row>
    <row r="2513" spans="1:6">
      <c r="A2513" s="10" t="str">
        <f t="shared" si="52"/>
        <v>Pyriform sinus - C1211Female</v>
      </c>
      <c r="B2513" s="10" t="s">
        <v>291</v>
      </c>
      <c r="C2513" t="s">
        <v>0</v>
      </c>
      <c r="D2513" t="s">
        <v>21</v>
      </c>
      <c r="E2513">
        <v>11</v>
      </c>
      <c r="F2513">
        <v>1</v>
      </c>
    </row>
    <row r="2514" spans="1:6">
      <c r="A2514" s="10" t="str">
        <f t="shared" si="52"/>
        <v>Pyriform sinus - C1216Female</v>
      </c>
      <c r="B2514" s="10" t="s">
        <v>291</v>
      </c>
      <c r="C2514" t="s">
        <v>0</v>
      </c>
      <c r="D2514" t="s">
        <v>25</v>
      </c>
      <c r="E2514">
        <v>16</v>
      </c>
      <c r="F2514">
        <v>0</v>
      </c>
    </row>
    <row r="2515" spans="1:6">
      <c r="A2515" s="10" t="str">
        <f t="shared" si="52"/>
        <v>Pyriform sinus - C121Female</v>
      </c>
      <c r="B2515" s="10" t="s">
        <v>291</v>
      </c>
      <c r="C2515" t="s">
        <v>0</v>
      </c>
      <c r="D2515" t="s">
        <v>12</v>
      </c>
      <c r="E2515">
        <v>1</v>
      </c>
      <c r="F2515">
        <v>0</v>
      </c>
    </row>
    <row r="2516" spans="1:6">
      <c r="A2516" s="10" t="str">
        <f t="shared" si="52"/>
        <v>Pyriform sinus - C1299Female</v>
      </c>
      <c r="B2516" s="10" t="s">
        <v>291</v>
      </c>
      <c r="C2516" t="s">
        <v>0</v>
      </c>
      <c r="D2516" t="s">
        <v>370</v>
      </c>
      <c r="E2516">
        <v>99</v>
      </c>
      <c r="F2516">
        <v>0</v>
      </c>
    </row>
    <row r="2517" spans="1:6">
      <c r="A2517" s="10" t="str">
        <f t="shared" si="52"/>
        <v>Pyriform sinus - C1219Female</v>
      </c>
      <c r="B2517" s="10" t="s">
        <v>291</v>
      </c>
      <c r="C2517" t="s">
        <v>0</v>
      </c>
      <c r="D2517" t="s">
        <v>28</v>
      </c>
      <c r="E2517">
        <v>19</v>
      </c>
      <c r="F2517">
        <v>0</v>
      </c>
    </row>
    <row r="2518" spans="1:6">
      <c r="A2518" s="10" t="str">
        <f t="shared" si="52"/>
        <v>Pyriform sinus - C1220Female</v>
      </c>
      <c r="B2518" s="10" t="s">
        <v>291</v>
      </c>
      <c r="C2518" t="s">
        <v>0</v>
      </c>
      <c r="D2518" t="s">
        <v>29</v>
      </c>
      <c r="E2518">
        <v>20</v>
      </c>
      <c r="F2518">
        <v>0</v>
      </c>
    </row>
    <row r="2519" spans="1:6">
      <c r="A2519" s="10" t="str">
        <f t="shared" si="52"/>
        <v>Pyriform sinus - C128Female</v>
      </c>
      <c r="B2519" s="10" t="s">
        <v>291</v>
      </c>
      <c r="C2519" t="s">
        <v>0</v>
      </c>
      <c r="D2519" t="s">
        <v>19</v>
      </c>
      <c r="E2519">
        <v>8</v>
      </c>
      <c r="F2519">
        <v>0</v>
      </c>
    </row>
    <row r="2520" spans="1:6">
      <c r="A2520" s="10" t="str">
        <f t="shared" si="52"/>
        <v>Pyriform sinus - C1210Female</v>
      </c>
      <c r="B2520" s="10" t="s">
        <v>291</v>
      </c>
      <c r="C2520" t="s">
        <v>0</v>
      </c>
      <c r="D2520" t="s">
        <v>20</v>
      </c>
      <c r="E2520">
        <v>10</v>
      </c>
      <c r="F2520">
        <v>0</v>
      </c>
    </row>
    <row r="2521" spans="1:6">
      <c r="A2521" s="10" t="str">
        <f t="shared" si="52"/>
        <v>Pyriform sinus - C125Female</v>
      </c>
      <c r="B2521" s="10" t="s">
        <v>291</v>
      </c>
      <c r="C2521" t="s">
        <v>0</v>
      </c>
      <c r="D2521" t="s">
        <v>16</v>
      </c>
      <c r="E2521">
        <v>5</v>
      </c>
      <c r="F2521">
        <v>0</v>
      </c>
    </row>
    <row r="2522" spans="1:6">
      <c r="A2522" s="10" t="str">
        <f t="shared" si="52"/>
        <v>Pyriform sinus - C1215Female</v>
      </c>
      <c r="B2522" s="10" t="s">
        <v>291</v>
      </c>
      <c r="C2522" t="s">
        <v>0</v>
      </c>
      <c r="D2522" t="s">
        <v>24</v>
      </c>
      <c r="E2522">
        <v>15</v>
      </c>
      <c r="F2522">
        <v>0</v>
      </c>
    </row>
    <row r="2523" spans="1:6">
      <c r="A2523" s="10" t="str">
        <f t="shared" si="52"/>
        <v>Pyriform sinus - C122Female</v>
      </c>
      <c r="B2523" s="10" t="s">
        <v>291</v>
      </c>
      <c r="C2523" t="s">
        <v>0</v>
      </c>
      <c r="D2523" t="s">
        <v>13</v>
      </c>
      <c r="E2523">
        <v>2</v>
      </c>
      <c r="F2523">
        <v>0</v>
      </c>
    </row>
    <row r="2524" spans="1:6">
      <c r="A2524" s="10" t="str">
        <f t="shared" si="52"/>
        <v>Pyriform sinus - C1217Female</v>
      </c>
      <c r="B2524" s="10" t="s">
        <v>291</v>
      </c>
      <c r="C2524" t="s">
        <v>0</v>
      </c>
      <c r="D2524" t="s">
        <v>26</v>
      </c>
      <c r="E2524">
        <v>17</v>
      </c>
      <c r="F2524">
        <v>0</v>
      </c>
    </row>
    <row r="2525" spans="1:6">
      <c r="A2525" s="10" t="str">
        <f t="shared" si="52"/>
        <v>Pyriform sinus - C1212Female</v>
      </c>
      <c r="B2525" s="10" t="s">
        <v>291</v>
      </c>
      <c r="C2525" t="s">
        <v>0</v>
      </c>
      <c r="D2525" t="s">
        <v>22</v>
      </c>
      <c r="E2525">
        <v>12</v>
      </c>
      <c r="F2525">
        <v>0</v>
      </c>
    </row>
    <row r="2526" spans="1:6">
      <c r="A2526" s="10" t="str">
        <f t="shared" si="52"/>
        <v>Pyriform sinus - C123Male</v>
      </c>
      <c r="B2526" s="10" t="s">
        <v>291</v>
      </c>
      <c r="C2526" t="s">
        <v>1</v>
      </c>
      <c r="D2526" t="s">
        <v>14</v>
      </c>
      <c r="E2526">
        <v>3</v>
      </c>
      <c r="F2526">
        <v>0</v>
      </c>
    </row>
    <row r="2527" spans="1:6">
      <c r="A2527" s="10" t="str">
        <f t="shared" si="52"/>
        <v>Pyriform sinus - C127Male</v>
      </c>
      <c r="B2527" s="10" t="s">
        <v>291</v>
      </c>
      <c r="C2527" t="s">
        <v>1</v>
      </c>
      <c r="D2527" t="s">
        <v>18</v>
      </c>
      <c r="E2527">
        <v>7</v>
      </c>
      <c r="F2527">
        <v>0</v>
      </c>
    </row>
    <row r="2528" spans="1:6">
      <c r="A2528" s="10" t="str">
        <f t="shared" si="52"/>
        <v>Pyriform sinus - C1218Male</v>
      </c>
      <c r="B2528" s="10" t="s">
        <v>291</v>
      </c>
      <c r="C2528" t="s">
        <v>1</v>
      </c>
      <c r="D2528" t="s">
        <v>27</v>
      </c>
      <c r="E2528">
        <v>18</v>
      </c>
      <c r="F2528">
        <v>0</v>
      </c>
    </row>
    <row r="2529" spans="1:6">
      <c r="A2529" s="10" t="str">
        <f t="shared" si="52"/>
        <v>Pyriform sinus - C1213Male</v>
      </c>
      <c r="B2529" s="10" t="s">
        <v>291</v>
      </c>
      <c r="C2529" t="s">
        <v>1</v>
      </c>
      <c r="D2529" t="s">
        <v>30</v>
      </c>
      <c r="E2529">
        <v>13</v>
      </c>
      <c r="F2529">
        <v>0</v>
      </c>
    </row>
    <row r="2530" spans="1:6">
      <c r="A2530" s="10" t="str">
        <f t="shared" si="52"/>
        <v>Pyriform sinus - C124Male</v>
      </c>
      <c r="B2530" s="10" t="s">
        <v>291</v>
      </c>
      <c r="C2530" t="s">
        <v>1</v>
      </c>
      <c r="D2530" t="s">
        <v>15</v>
      </c>
      <c r="E2530">
        <v>4</v>
      </c>
      <c r="F2530">
        <v>1</v>
      </c>
    </row>
    <row r="2531" spans="1:6">
      <c r="A2531" s="10" t="str">
        <f t="shared" si="52"/>
        <v>Pyriform sinus - C129Male</v>
      </c>
      <c r="B2531" s="10" t="s">
        <v>291</v>
      </c>
      <c r="C2531" t="s">
        <v>1</v>
      </c>
      <c r="D2531" t="s">
        <v>369</v>
      </c>
      <c r="E2531">
        <v>9</v>
      </c>
      <c r="F2531">
        <v>0</v>
      </c>
    </row>
    <row r="2532" spans="1:6">
      <c r="A2532" s="10" t="str">
        <f t="shared" ref="A2532:A2595" si="53">B2532&amp;E2532&amp;C2532</f>
        <v>Pyriform sinus - C1214Male</v>
      </c>
      <c r="B2532" s="10" t="s">
        <v>291</v>
      </c>
      <c r="C2532" t="s">
        <v>1</v>
      </c>
      <c r="D2532" t="s">
        <v>23</v>
      </c>
      <c r="E2532">
        <v>14</v>
      </c>
      <c r="F2532">
        <v>0</v>
      </c>
    </row>
    <row r="2533" spans="1:6">
      <c r="A2533" s="10" t="str">
        <f t="shared" si="53"/>
        <v>Pyriform sinus - C126Male</v>
      </c>
      <c r="B2533" s="10" t="s">
        <v>291</v>
      </c>
      <c r="C2533" t="s">
        <v>1</v>
      </c>
      <c r="D2533" t="s">
        <v>17</v>
      </c>
      <c r="E2533">
        <v>6</v>
      </c>
      <c r="F2533">
        <v>0</v>
      </c>
    </row>
    <row r="2534" spans="1:6">
      <c r="A2534" s="10" t="str">
        <f t="shared" si="53"/>
        <v>Pyriform sinus - C1211Male</v>
      </c>
      <c r="B2534" s="10" t="s">
        <v>291</v>
      </c>
      <c r="C2534" t="s">
        <v>1</v>
      </c>
      <c r="D2534" t="s">
        <v>21</v>
      </c>
      <c r="E2534">
        <v>11</v>
      </c>
      <c r="F2534">
        <v>0</v>
      </c>
    </row>
    <row r="2535" spans="1:6">
      <c r="A2535" s="10" t="str">
        <f t="shared" si="53"/>
        <v>Pyriform sinus - C1216Male</v>
      </c>
      <c r="B2535" s="10" t="s">
        <v>291</v>
      </c>
      <c r="C2535" t="s">
        <v>1</v>
      </c>
      <c r="D2535" t="s">
        <v>25</v>
      </c>
      <c r="E2535">
        <v>16</v>
      </c>
      <c r="F2535">
        <v>0</v>
      </c>
    </row>
    <row r="2536" spans="1:6">
      <c r="A2536" s="10" t="str">
        <f t="shared" si="53"/>
        <v>Pyriform sinus - C121Male</v>
      </c>
      <c r="B2536" s="10" t="s">
        <v>291</v>
      </c>
      <c r="C2536" t="s">
        <v>1</v>
      </c>
      <c r="D2536" t="s">
        <v>12</v>
      </c>
      <c r="E2536">
        <v>1</v>
      </c>
      <c r="F2536">
        <v>0</v>
      </c>
    </row>
    <row r="2537" spans="1:6">
      <c r="A2537" s="10" t="str">
        <f t="shared" si="53"/>
        <v>Pyriform sinus - C1299Male</v>
      </c>
      <c r="B2537" s="10" t="s">
        <v>291</v>
      </c>
      <c r="C2537" t="s">
        <v>1</v>
      </c>
      <c r="D2537" t="s">
        <v>370</v>
      </c>
      <c r="E2537">
        <v>99</v>
      </c>
      <c r="F2537">
        <v>0</v>
      </c>
    </row>
    <row r="2538" spans="1:6">
      <c r="A2538" s="10" t="str">
        <f t="shared" si="53"/>
        <v>Pyriform sinus - C1219Male</v>
      </c>
      <c r="B2538" s="10" t="s">
        <v>291</v>
      </c>
      <c r="C2538" t="s">
        <v>1</v>
      </c>
      <c r="D2538" t="s">
        <v>28</v>
      </c>
      <c r="E2538">
        <v>19</v>
      </c>
      <c r="F2538">
        <v>0</v>
      </c>
    </row>
    <row r="2539" spans="1:6">
      <c r="A2539" s="10" t="str">
        <f t="shared" si="53"/>
        <v>Pyriform sinus - C1220Male</v>
      </c>
      <c r="B2539" s="10" t="s">
        <v>291</v>
      </c>
      <c r="C2539" t="s">
        <v>1</v>
      </c>
      <c r="D2539" t="s">
        <v>29</v>
      </c>
      <c r="E2539">
        <v>20</v>
      </c>
      <c r="F2539">
        <v>1</v>
      </c>
    </row>
    <row r="2540" spans="1:6">
      <c r="A2540" s="10" t="str">
        <f t="shared" si="53"/>
        <v>Pyriform sinus - C128Male</v>
      </c>
      <c r="B2540" s="10" t="s">
        <v>291</v>
      </c>
      <c r="C2540" t="s">
        <v>1</v>
      </c>
      <c r="D2540" t="s">
        <v>19</v>
      </c>
      <c r="E2540">
        <v>8</v>
      </c>
      <c r="F2540">
        <v>0</v>
      </c>
    </row>
    <row r="2541" spans="1:6">
      <c r="A2541" s="10" t="str">
        <f t="shared" si="53"/>
        <v>Pyriform sinus - C1210Male</v>
      </c>
      <c r="B2541" s="10" t="s">
        <v>291</v>
      </c>
      <c r="C2541" t="s">
        <v>1</v>
      </c>
      <c r="D2541" t="s">
        <v>20</v>
      </c>
      <c r="E2541">
        <v>10</v>
      </c>
      <c r="F2541">
        <v>0</v>
      </c>
    </row>
    <row r="2542" spans="1:6">
      <c r="A2542" s="10" t="str">
        <f t="shared" si="53"/>
        <v>Pyriform sinus - C125Male</v>
      </c>
      <c r="B2542" s="10" t="s">
        <v>291</v>
      </c>
      <c r="C2542" t="s">
        <v>1</v>
      </c>
      <c r="D2542" t="s">
        <v>16</v>
      </c>
      <c r="E2542">
        <v>5</v>
      </c>
      <c r="F2542">
        <v>0</v>
      </c>
    </row>
    <row r="2543" spans="1:6">
      <c r="A2543" s="10" t="str">
        <f t="shared" si="53"/>
        <v>Pyriform sinus - C1215Male</v>
      </c>
      <c r="B2543" s="10" t="s">
        <v>291</v>
      </c>
      <c r="C2543" t="s">
        <v>1</v>
      </c>
      <c r="D2543" t="s">
        <v>24</v>
      </c>
      <c r="E2543">
        <v>15</v>
      </c>
      <c r="F2543">
        <v>0</v>
      </c>
    </row>
    <row r="2544" spans="1:6">
      <c r="A2544" s="10" t="str">
        <f t="shared" si="53"/>
        <v>Pyriform sinus - C122Male</v>
      </c>
      <c r="B2544" s="10" t="s">
        <v>291</v>
      </c>
      <c r="C2544" t="s">
        <v>1</v>
      </c>
      <c r="D2544" t="s">
        <v>13</v>
      </c>
      <c r="E2544">
        <v>2</v>
      </c>
      <c r="F2544">
        <v>0</v>
      </c>
    </row>
    <row r="2545" spans="1:6">
      <c r="A2545" s="10" t="str">
        <f t="shared" si="53"/>
        <v>Pyriform sinus - C1217Male</v>
      </c>
      <c r="B2545" s="10" t="s">
        <v>291</v>
      </c>
      <c r="C2545" t="s">
        <v>1</v>
      </c>
      <c r="D2545" t="s">
        <v>26</v>
      </c>
      <c r="E2545">
        <v>17</v>
      </c>
      <c r="F2545">
        <v>0</v>
      </c>
    </row>
    <row r="2546" spans="1:6">
      <c r="A2546" s="10" t="str">
        <f t="shared" si="53"/>
        <v>Pyriform sinus - C1212Male</v>
      </c>
      <c r="B2546" s="10" t="s">
        <v>291</v>
      </c>
      <c r="C2546" t="s">
        <v>1</v>
      </c>
      <c r="D2546" t="s">
        <v>22</v>
      </c>
      <c r="E2546">
        <v>12</v>
      </c>
      <c r="F2546">
        <v>0</v>
      </c>
    </row>
    <row r="2547" spans="1:6">
      <c r="A2547" s="10" t="str">
        <f t="shared" si="53"/>
        <v>Hypopharynx - C133Female</v>
      </c>
      <c r="B2547" s="10" t="s">
        <v>292</v>
      </c>
      <c r="C2547" t="s">
        <v>0</v>
      </c>
      <c r="D2547" t="s">
        <v>14</v>
      </c>
      <c r="E2547">
        <v>3</v>
      </c>
      <c r="F2547">
        <v>0</v>
      </c>
    </row>
    <row r="2548" spans="1:6">
      <c r="A2548" s="10" t="str">
        <f t="shared" si="53"/>
        <v>Hypopharynx - C137Female</v>
      </c>
      <c r="B2548" s="10" t="s">
        <v>292</v>
      </c>
      <c r="C2548" t="s">
        <v>0</v>
      </c>
      <c r="D2548" t="s">
        <v>18</v>
      </c>
      <c r="E2548">
        <v>7</v>
      </c>
      <c r="F2548">
        <v>0</v>
      </c>
    </row>
    <row r="2549" spans="1:6">
      <c r="A2549" s="10" t="str">
        <f t="shared" si="53"/>
        <v>Hypopharynx - C1318Female</v>
      </c>
      <c r="B2549" s="10" t="s">
        <v>292</v>
      </c>
      <c r="C2549" t="s">
        <v>0</v>
      </c>
      <c r="D2549" t="s">
        <v>27</v>
      </c>
      <c r="E2549">
        <v>18</v>
      </c>
      <c r="F2549">
        <v>0</v>
      </c>
    </row>
    <row r="2550" spans="1:6">
      <c r="A2550" s="10" t="str">
        <f t="shared" si="53"/>
        <v>Hypopharynx - C1313Female</v>
      </c>
      <c r="B2550" s="10" t="s">
        <v>292</v>
      </c>
      <c r="C2550" t="s">
        <v>0</v>
      </c>
      <c r="D2550" t="s">
        <v>30</v>
      </c>
      <c r="E2550">
        <v>13</v>
      </c>
      <c r="F2550">
        <v>1</v>
      </c>
    </row>
    <row r="2551" spans="1:6">
      <c r="A2551" s="10" t="str">
        <f t="shared" si="53"/>
        <v>Hypopharynx - C134Female</v>
      </c>
      <c r="B2551" s="10" t="s">
        <v>292</v>
      </c>
      <c r="C2551" t="s">
        <v>0</v>
      </c>
      <c r="D2551" t="s">
        <v>15</v>
      </c>
      <c r="E2551">
        <v>4</v>
      </c>
      <c r="F2551">
        <v>0</v>
      </c>
    </row>
    <row r="2552" spans="1:6">
      <c r="A2552" s="10" t="str">
        <f t="shared" si="53"/>
        <v>Hypopharynx - C139Female</v>
      </c>
      <c r="B2552" s="10" t="s">
        <v>292</v>
      </c>
      <c r="C2552" t="s">
        <v>0</v>
      </c>
      <c r="D2552" t="s">
        <v>369</v>
      </c>
      <c r="E2552">
        <v>9</v>
      </c>
      <c r="F2552">
        <v>2</v>
      </c>
    </row>
    <row r="2553" spans="1:6">
      <c r="A2553" s="10" t="str">
        <f t="shared" si="53"/>
        <v>Hypopharynx - C1314Female</v>
      </c>
      <c r="B2553" s="10" t="s">
        <v>292</v>
      </c>
      <c r="C2553" t="s">
        <v>0</v>
      </c>
      <c r="D2553" t="s">
        <v>23</v>
      </c>
      <c r="E2553">
        <v>14</v>
      </c>
      <c r="F2553">
        <v>0</v>
      </c>
    </row>
    <row r="2554" spans="1:6">
      <c r="A2554" s="10" t="str">
        <f t="shared" si="53"/>
        <v>Hypopharynx - C136Female</v>
      </c>
      <c r="B2554" s="10" t="s">
        <v>292</v>
      </c>
      <c r="C2554" t="s">
        <v>0</v>
      </c>
      <c r="D2554" t="s">
        <v>17</v>
      </c>
      <c r="E2554">
        <v>6</v>
      </c>
      <c r="F2554">
        <v>0</v>
      </c>
    </row>
    <row r="2555" spans="1:6">
      <c r="A2555" s="10" t="str">
        <f t="shared" si="53"/>
        <v>Hypopharynx - C1311Female</v>
      </c>
      <c r="B2555" s="10" t="s">
        <v>292</v>
      </c>
      <c r="C2555" t="s">
        <v>0</v>
      </c>
      <c r="D2555" t="s">
        <v>21</v>
      </c>
      <c r="E2555">
        <v>11</v>
      </c>
      <c r="F2555">
        <v>0</v>
      </c>
    </row>
    <row r="2556" spans="1:6">
      <c r="A2556" s="10" t="str">
        <f t="shared" si="53"/>
        <v>Hypopharynx - C1316Female</v>
      </c>
      <c r="B2556" s="10" t="s">
        <v>292</v>
      </c>
      <c r="C2556" t="s">
        <v>0</v>
      </c>
      <c r="D2556" t="s">
        <v>25</v>
      </c>
      <c r="E2556">
        <v>16</v>
      </c>
      <c r="F2556">
        <v>0</v>
      </c>
    </row>
    <row r="2557" spans="1:6">
      <c r="A2557" s="10" t="str">
        <f t="shared" si="53"/>
        <v>Hypopharynx - C131Female</v>
      </c>
      <c r="B2557" s="10" t="s">
        <v>292</v>
      </c>
      <c r="C2557" t="s">
        <v>0</v>
      </c>
      <c r="D2557" t="s">
        <v>12</v>
      </c>
      <c r="E2557">
        <v>1</v>
      </c>
      <c r="F2557">
        <v>0</v>
      </c>
    </row>
    <row r="2558" spans="1:6">
      <c r="A2558" s="10" t="str">
        <f t="shared" si="53"/>
        <v>Hypopharynx - C1399Female</v>
      </c>
      <c r="B2558" s="10" t="s">
        <v>292</v>
      </c>
      <c r="C2558" t="s">
        <v>0</v>
      </c>
      <c r="D2558" t="s">
        <v>370</v>
      </c>
      <c r="E2558">
        <v>99</v>
      </c>
      <c r="F2558">
        <v>0</v>
      </c>
    </row>
    <row r="2559" spans="1:6">
      <c r="A2559" s="10" t="str">
        <f t="shared" si="53"/>
        <v>Hypopharynx - C1319Female</v>
      </c>
      <c r="B2559" s="10" t="s">
        <v>292</v>
      </c>
      <c r="C2559" t="s">
        <v>0</v>
      </c>
      <c r="D2559" t="s">
        <v>28</v>
      </c>
      <c r="E2559">
        <v>19</v>
      </c>
      <c r="F2559">
        <v>0</v>
      </c>
    </row>
    <row r="2560" spans="1:6">
      <c r="A2560" s="10" t="str">
        <f t="shared" si="53"/>
        <v>Hypopharynx - C1320Female</v>
      </c>
      <c r="B2560" s="10" t="s">
        <v>292</v>
      </c>
      <c r="C2560" t="s">
        <v>0</v>
      </c>
      <c r="D2560" t="s">
        <v>29</v>
      </c>
      <c r="E2560">
        <v>20</v>
      </c>
      <c r="F2560">
        <v>0</v>
      </c>
    </row>
    <row r="2561" spans="1:6">
      <c r="A2561" s="10" t="str">
        <f t="shared" si="53"/>
        <v>Hypopharynx - C138Female</v>
      </c>
      <c r="B2561" s="10" t="s">
        <v>292</v>
      </c>
      <c r="C2561" t="s">
        <v>0</v>
      </c>
      <c r="D2561" t="s">
        <v>19</v>
      </c>
      <c r="E2561">
        <v>8</v>
      </c>
      <c r="F2561">
        <v>0</v>
      </c>
    </row>
    <row r="2562" spans="1:6">
      <c r="A2562" s="10" t="str">
        <f t="shared" si="53"/>
        <v>Hypopharynx - C1310Female</v>
      </c>
      <c r="B2562" s="10" t="s">
        <v>292</v>
      </c>
      <c r="C2562" t="s">
        <v>0</v>
      </c>
      <c r="D2562" t="s">
        <v>20</v>
      </c>
      <c r="E2562">
        <v>10</v>
      </c>
      <c r="F2562">
        <v>0</v>
      </c>
    </row>
    <row r="2563" spans="1:6">
      <c r="A2563" s="10" t="str">
        <f t="shared" si="53"/>
        <v>Hypopharynx - C135Female</v>
      </c>
      <c r="B2563" s="10" t="s">
        <v>292</v>
      </c>
      <c r="C2563" t="s">
        <v>0</v>
      </c>
      <c r="D2563" t="s">
        <v>16</v>
      </c>
      <c r="E2563">
        <v>5</v>
      </c>
      <c r="F2563">
        <v>0</v>
      </c>
    </row>
    <row r="2564" spans="1:6">
      <c r="A2564" s="10" t="str">
        <f t="shared" si="53"/>
        <v>Hypopharynx - C1315Female</v>
      </c>
      <c r="B2564" s="10" t="s">
        <v>292</v>
      </c>
      <c r="C2564" t="s">
        <v>0</v>
      </c>
      <c r="D2564" t="s">
        <v>24</v>
      </c>
      <c r="E2564">
        <v>15</v>
      </c>
      <c r="F2564">
        <v>0</v>
      </c>
    </row>
    <row r="2565" spans="1:6">
      <c r="A2565" s="10" t="str">
        <f t="shared" si="53"/>
        <v>Hypopharynx - C132Female</v>
      </c>
      <c r="B2565" s="10" t="s">
        <v>292</v>
      </c>
      <c r="C2565" t="s">
        <v>0</v>
      </c>
      <c r="D2565" t="s">
        <v>13</v>
      </c>
      <c r="E2565">
        <v>2</v>
      </c>
      <c r="F2565">
        <v>0</v>
      </c>
    </row>
    <row r="2566" spans="1:6">
      <c r="A2566" s="10" t="str">
        <f t="shared" si="53"/>
        <v>Hypopharynx - C1317Female</v>
      </c>
      <c r="B2566" s="10" t="s">
        <v>292</v>
      </c>
      <c r="C2566" t="s">
        <v>0</v>
      </c>
      <c r="D2566" t="s">
        <v>26</v>
      </c>
      <c r="E2566">
        <v>17</v>
      </c>
      <c r="F2566">
        <v>0</v>
      </c>
    </row>
    <row r="2567" spans="1:6">
      <c r="A2567" s="10" t="str">
        <f t="shared" si="53"/>
        <v>Hypopharynx - C1312Female</v>
      </c>
      <c r="B2567" s="10" t="s">
        <v>292</v>
      </c>
      <c r="C2567" t="s">
        <v>0</v>
      </c>
      <c r="D2567" t="s">
        <v>22</v>
      </c>
      <c r="E2567">
        <v>12</v>
      </c>
      <c r="F2567">
        <v>0</v>
      </c>
    </row>
    <row r="2568" spans="1:6">
      <c r="A2568" s="10" t="str">
        <f t="shared" si="53"/>
        <v>Hypopharynx - C133Male</v>
      </c>
      <c r="B2568" s="10" t="s">
        <v>292</v>
      </c>
      <c r="C2568" t="s">
        <v>1</v>
      </c>
      <c r="D2568" t="s">
        <v>14</v>
      </c>
      <c r="E2568">
        <v>3</v>
      </c>
      <c r="F2568">
        <v>1</v>
      </c>
    </row>
    <row r="2569" spans="1:6">
      <c r="A2569" s="10" t="str">
        <f t="shared" si="53"/>
        <v>Hypopharynx - C137Male</v>
      </c>
      <c r="B2569" s="10" t="s">
        <v>292</v>
      </c>
      <c r="C2569" t="s">
        <v>1</v>
      </c>
      <c r="D2569" t="s">
        <v>18</v>
      </c>
      <c r="E2569">
        <v>7</v>
      </c>
      <c r="F2569">
        <v>1</v>
      </c>
    </row>
    <row r="2570" spans="1:6">
      <c r="A2570" s="10" t="str">
        <f t="shared" si="53"/>
        <v>Hypopharynx - C1318Male</v>
      </c>
      <c r="B2570" s="10" t="s">
        <v>292</v>
      </c>
      <c r="C2570" t="s">
        <v>1</v>
      </c>
      <c r="D2570" t="s">
        <v>27</v>
      </c>
      <c r="E2570">
        <v>18</v>
      </c>
      <c r="F2570">
        <v>1</v>
      </c>
    </row>
    <row r="2571" spans="1:6">
      <c r="A2571" s="10" t="str">
        <f t="shared" si="53"/>
        <v>Hypopharynx - C1313Male</v>
      </c>
      <c r="B2571" s="10" t="s">
        <v>292</v>
      </c>
      <c r="C2571" t="s">
        <v>1</v>
      </c>
      <c r="D2571" t="s">
        <v>30</v>
      </c>
      <c r="E2571">
        <v>13</v>
      </c>
      <c r="F2571">
        <v>0</v>
      </c>
    </row>
    <row r="2572" spans="1:6">
      <c r="A2572" s="10" t="str">
        <f t="shared" si="53"/>
        <v>Hypopharynx - C134Male</v>
      </c>
      <c r="B2572" s="10" t="s">
        <v>292</v>
      </c>
      <c r="C2572" t="s">
        <v>1</v>
      </c>
      <c r="D2572" t="s">
        <v>15</v>
      </c>
      <c r="E2572">
        <v>4</v>
      </c>
      <c r="F2572">
        <v>1</v>
      </c>
    </row>
    <row r="2573" spans="1:6">
      <c r="A2573" s="10" t="str">
        <f t="shared" si="53"/>
        <v>Hypopharynx - C139Male</v>
      </c>
      <c r="B2573" s="10" t="s">
        <v>292</v>
      </c>
      <c r="C2573" t="s">
        <v>1</v>
      </c>
      <c r="D2573" t="s">
        <v>369</v>
      </c>
      <c r="E2573">
        <v>9</v>
      </c>
      <c r="F2573">
        <v>0</v>
      </c>
    </row>
    <row r="2574" spans="1:6">
      <c r="A2574" s="10" t="str">
        <f t="shared" si="53"/>
        <v>Hypopharynx - C1314Male</v>
      </c>
      <c r="B2574" s="10" t="s">
        <v>292</v>
      </c>
      <c r="C2574" t="s">
        <v>1</v>
      </c>
      <c r="D2574" t="s">
        <v>23</v>
      </c>
      <c r="E2574">
        <v>14</v>
      </c>
      <c r="F2574">
        <v>0</v>
      </c>
    </row>
    <row r="2575" spans="1:6">
      <c r="A2575" s="10" t="str">
        <f t="shared" si="53"/>
        <v>Hypopharynx - C136Male</v>
      </c>
      <c r="B2575" s="10" t="s">
        <v>292</v>
      </c>
      <c r="C2575" t="s">
        <v>1</v>
      </c>
      <c r="D2575" t="s">
        <v>17</v>
      </c>
      <c r="E2575">
        <v>6</v>
      </c>
      <c r="F2575">
        <v>0</v>
      </c>
    </row>
    <row r="2576" spans="1:6">
      <c r="A2576" s="10" t="str">
        <f t="shared" si="53"/>
        <v>Hypopharynx - C1311Male</v>
      </c>
      <c r="B2576" s="10" t="s">
        <v>292</v>
      </c>
      <c r="C2576" t="s">
        <v>1</v>
      </c>
      <c r="D2576" t="s">
        <v>21</v>
      </c>
      <c r="E2576">
        <v>11</v>
      </c>
      <c r="F2576">
        <v>0</v>
      </c>
    </row>
    <row r="2577" spans="1:6">
      <c r="A2577" s="10" t="str">
        <f t="shared" si="53"/>
        <v>Hypopharynx - C1316Male</v>
      </c>
      <c r="B2577" s="10" t="s">
        <v>292</v>
      </c>
      <c r="C2577" t="s">
        <v>1</v>
      </c>
      <c r="D2577" t="s">
        <v>25</v>
      </c>
      <c r="E2577">
        <v>16</v>
      </c>
      <c r="F2577">
        <v>0</v>
      </c>
    </row>
    <row r="2578" spans="1:6">
      <c r="A2578" s="10" t="str">
        <f t="shared" si="53"/>
        <v>Hypopharynx - C131Male</v>
      </c>
      <c r="B2578" s="10" t="s">
        <v>292</v>
      </c>
      <c r="C2578" t="s">
        <v>1</v>
      </c>
      <c r="D2578" t="s">
        <v>12</v>
      </c>
      <c r="E2578">
        <v>1</v>
      </c>
      <c r="F2578">
        <v>0</v>
      </c>
    </row>
    <row r="2579" spans="1:6">
      <c r="A2579" s="10" t="str">
        <f t="shared" si="53"/>
        <v>Hypopharynx - C1399Male</v>
      </c>
      <c r="B2579" s="10" t="s">
        <v>292</v>
      </c>
      <c r="C2579" t="s">
        <v>1</v>
      </c>
      <c r="D2579" t="s">
        <v>370</v>
      </c>
      <c r="E2579">
        <v>99</v>
      </c>
      <c r="F2579">
        <v>0</v>
      </c>
    </row>
    <row r="2580" spans="1:6">
      <c r="A2580" s="10" t="str">
        <f t="shared" si="53"/>
        <v>Hypopharynx - C1319Male</v>
      </c>
      <c r="B2580" s="10" t="s">
        <v>292</v>
      </c>
      <c r="C2580" t="s">
        <v>1</v>
      </c>
      <c r="D2580" t="s">
        <v>28</v>
      </c>
      <c r="E2580">
        <v>19</v>
      </c>
      <c r="F2580">
        <v>1</v>
      </c>
    </row>
    <row r="2581" spans="1:6">
      <c r="A2581" s="10" t="str">
        <f t="shared" si="53"/>
        <v>Hypopharynx - C1320Male</v>
      </c>
      <c r="B2581" s="10" t="s">
        <v>292</v>
      </c>
      <c r="C2581" t="s">
        <v>1</v>
      </c>
      <c r="D2581" t="s">
        <v>29</v>
      </c>
      <c r="E2581">
        <v>20</v>
      </c>
      <c r="F2581">
        <v>1</v>
      </c>
    </row>
    <row r="2582" spans="1:6">
      <c r="A2582" s="10" t="str">
        <f t="shared" si="53"/>
        <v>Hypopharynx - C138Male</v>
      </c>
      <c r="B2582" s="10" t="s">
        <v>292</v>
      </c>
      <c r="C2582" t="s">
        <v>1</v>
      </c>
      <c r="D2582" t="s">
        <v>19</v>
      </c>
      <c r="E2582">
        <v>8</v>
      </c>
      <c r="F2582">
        <v>1</v>
      </c>
    </row>
    <row r="2583" spans="1:6">
      <c r="A2583" s="10" t="str">
        <f t="shared" si="53"/>
        <v>Hypopharynx - C1310Male</v>
      </c>
      <c r="B2583" s="10" t="s">
        <v>292</v>
      </c>
      <c r="C2583" t="s">
        <v>1</v>
      </c>
      <c r="D2583" t="s">
        <v>20</v>
      </c>
      <c r="E2583">
        <v>10</v>
      </c>
      <c r="F2583">
        <v>0</v>
      </c>
    </row>
    <row r="2584" spans="1:6">
      <c r="A2584" s="10" t="str">
        <f t="shared" si="53"/>
        <v>Hypopharynx - C135Male</v>
      </c>
      <c r="B2584" s="10" t="s">
        <v>292</v>
      </c>
      <c r="C2584" t="s">
        <v>1</v>
      </c>
      <c r="D2584" t="s">
        <v>16</v>
      </c>
      <c r="E2584">
        <v>5</v>
      </c>
      <c r="F2584">
        <v>0</v>
      </c>
    </row>
    <row r="2585" spans="1:6">
      <c r="A2585" s="10" t="str">
        <f t="shared" si="53"/>
        <v>Hypopharynx - C1315Male</v>
      </c>
      <c r="B2585" s="10" t="s">
        <v>292</v>
      </c>
      <c r="C2585" t="s">
        <v>1</v>
      </c>
      <c r="D2585" t="s">
        <v>24</v>
      </c>
      <c r="E2585">
        <v>15</v>
      </c>
      <c r="F2585">
        <v>0</v>
      </c>
    </row>
    <row r="2586" spans="1:6">
      <c r="A2586" s="10" t="str">
        <f t="shared" si="53"/>
        <v>Hypopharynx - C132Male</v>
      </c>
      <c r="B2586" s="10" t="s">
        <v>292</v>
      </c>
      <c r="C2586" t="s">
        <v>1</v>
      </c>
      <c r="D2586" t="s">
        <v>13</v>
      </c>
      <c r="E2586">
        <v>2</v>
      </c>
      <c r="F2586">
        <v>0</v>
      </c>
    </row>
    <row r="2587" spans="1:6">
      <c r="A2587" s="10" t="str">
        <f t="shared" si="53"/>
        <v>Hypopharynx - C1317Male</v>
      </c>
      <c r="B2587" s="10" t="s">
        <v>292</v>
      </c>
      <c r="C2587" t="s">
        <v>1</v>
      </c>
      <c r="D2587" t="s">
        <v>26</v>
      </c>
      <c r="E2587">
        <v>17</v>
      </c>
      <c r="F2587">
        <v>0</v>
      </c>
    </row>
    <row r="2588" spans="1:6">
      <c r="A2588" s="10" t="str">
        <f t="shared" si="53"/>
        <v>Hypopharynx - C1312Male</v>
      </c>
      <c r="B2588" s="10" t="s">
        <v>292</v>
      </c>
      <c r="C2588" t="s">
        <v>1</v>
      </c>
      <c r="D2588" t="s">
        <v>22</v>
      </c>
      <c r="E2588">
        <v>12</v>
      </c>
      <c r="F2588">
        <v>0</v>
      </c>
    </row>
    <row r="2589" spans="1:6">
      <c r="A2589" s="10" t="str">
        <f t="shared" si="53"/>
        <v>Other lip, oral cavity and pharynx - C143Female</v>
      </c>
      <c r="B2589" s="10" t="s">
        <v>293</v>
      </c>
      <c r="C2589" t="s">
        <v>0</v>
      </c>
      <c r="D2589" t="s">
        <v>14</v>
      </c>
      <c r="E2589">
        <v>3</v>
      </c>
      <c r="F2589">
        <v>0</v>
      </c>
    </row>
    <row r="2590" spans="1:6">
      <c r="A2590" s="10" t="str">
        <f t="shared" si="53"/>
        <v>Other lip, oral cavity and pharynx - C147Female</v>
      </c>
      <c r="B2590" s="10" t="s">
        <v>293</v>
      </c>
      <c r="C2590" t="s">
        <v>0</v>
      </c>
      <c r="D2590" t="s">
        <v>18</v>
      </c>
      <c r="E2590">
        <v>7</v>
      </c>
      <c r="F2590">
        <v>0</v>
      </c>
    </row>
    <row r="2591" spans="1:6">
      <c r="A2591" s="10" t="str">
        <f t="shared" si="53"/>
        <v>Other lip, oral cavity and pharynx - C1418Female</v>
      </c>
      <c r="B2591" s="10" t="s">
        <v>293</v>
      </c>
      <c r="C2591" t="s">
        <v>0</v>
      </c>
      <c r="D2591" t="s">
        <v>27</v>
      </c>
      <c r="E2591">
        <v>18</v>
      </c>
      <c r="F2591">
        <v>0</v>
      </c>
    </row>
    <row r="2592" spans="1:6">
      <c r="A2592" s="10" t="str">
        <f t="shared" si="53"/>
        <v>Other lip, oral cavity and pharynx - C1413Female</v>
      </c>
      <c r="B2592" s="10" t="s">
        <v>293</v>
      </c>
      <c r="C2592" t="s">
        <v>0</v>
      </c>
      <c r="D2592" t="s">
        <v>30</v>
      </c>
      <c r="E2592">
        <v>13</v>
      </c>
      <c r="F2592">
        <v>0</v>
      </c>
    </row>
    <row r="2593" spans="1:6">
      <c r="A2593" s="10" t="str">
        <f t="shared" si="53"/>
        <v>Other lip, oral cavity and pharynx - C144Female</v>
      </c>
      <c r="B2593" s="10" t="s">
        <v>293</v>
      </c>
      <c r="C2593" t="s">
        <v>0</v>
      </c>
      <c r="D2593" t="s">
        <v>15</v>
      </c>
      <c r="E2593">
        <v>4</v>
      </c>
      <c r="F2593">
        <v>0</v>
      </c>
    </row>
    <row r="2594" spans="1:6">
      <c r="A2594" s="10" t="str">
        <f t="shared" si="53"/>
        <v>Other lip, oral cavity and pharynx - C149Female</v>
      </c>
      <c r="B2594" s="10" t="s">
        <v>293</v>
      </c>
      <c r="C2594" t="s">
        <v>0</v>
      </c>
      <c r="D2594" t="s">
        <v>369</v>
      </c>
      <c r="E2594">
        <v>9</v>
      </c>
      <c r="F2594">
        <v>0</v>
      </c>
    </row>
    <row r="2595" spans="1:6">
      <c r="A2595" s="10" t="str">
        <f t="shared" si="53"/>
        <v>Other lip, oral cavity and pharynx - C1414Female</v>
      </c>
      <c r="B2595" s="10" t="s">
        <v>293</v>
      </c>
      <c r="C2595" t="s">
        <v>0</v>
      </c>
      <c r="D2595" t="s">
        <v>23</v>
      </c>
      <c r="E2595">
        <v>14</v>
      </c>
      <c r="F2595">
        <v>0</v>
      </c>
    </row>
    <row r="2596" spans="1:6">
      <c r="A2596" s="10" t="str">
        <f t="shared" ref="A2596:A2659" si="54">B2596&amp;E2596&amp;C2596</f>
        <v>Other lip, oral cavity and pharynx - C146Female</v>
      </c>
      <c r="B2596" s="10" t="s">
        <v>293</v>
      </c>
      <c r="C2596" t="s">
        <v>0</v>
      </c>
      <c r="D2596" t="s">
        <v>17</v>
      </c>
      <c r="E2596">
        <v>6</v>
      </c>
      <c r="F2596">
        <v>0</v>
      </c>
    </row>
    <row r="2597" spans="1:6">
      <c r="A2597" s="10" t="str">
        <f t="shared" si="54"/>
        <v>Other lip, oral cavity and pharynx - C1411Female</v>
      </c>
      <c r="B2597" s="10" t="s">
        <v>293</v>
      </c>
      <c r="C2597" t="s">
        <v>0</v>
      </c>
      <c r="D2597" t="s">
        <v>21</v>
      </c>
      <c r="E2597">
        <v>11</v>
      </c>
      <c r="F2597">
        <v>0</v>
      </c>
    </row>
    <row r="2598" spans="1:6">
      <c r="A2598" s="10" t="str">
        <f t="shared" si="54"/>
        <v>Other lip, oral cavity and pharynx - C1416Female</v>
      </c>
      <c r="B2598" s="10" t="s">
        <v>293</v>
      </c>
      <c r="C2598" t="s">
        <v>0</v>
      </c>
      <c r="D2598" t="s">
        <v>25</v>
      </c>
      <c r="E2598">
        <v>16</v>
      </c>
      <c r="F2598">
        <v>0</v>
      </c>
    </row>
    <row r="2599" spans="1:6">
      <c r="A2599" s="10" t="str">
        <f t="shared" si="54"/>
        <v>Other lip, oral cavity and pharynx - C141Female</v>
      </c>
      <c r="B2599" s="10" t="s">
        <v>293</v>
      </c>
      <c r="C2599" t="s">
        <v>0</v>
      </c>
      <c r="D2599" t="s">
        <v>12</v>
      </c>
      <c r="E2599">
        <v>1</v>
      </c>
      <c r="F2599">
        <v>0</v>
      </c>
    </row>
    <row r="2600" spans="1:6">
      <c r="A2600" s="10" t="str">
        <f t="shared" si="54"/>
        <v>Other lip, oral cavity and pharynx - C1499Female</v>
      </c>
      <c r="B2600" s="10" t="s">
        <v>293</v>
      </c>
      <c r="C2600" t="s">
        <v>0</v>
      </c>
      <c r="D2600" t="s">
        <v>370</v>
      </c>
      <c r="E2600">
        <v>99</v>
      </c>
      <c r="F2600">
        <v>0</v>
      </c>
    </row>
    <row r="2601" spans="1:6">
      <c r="A2601" s="10" t="str">
        <f t="shared" si="54"/>
        <v>Other lip, oral cavity and pharynx - C1419Female</v>
      </c>
      <c r="B2601" s="10" t="s">
        <v>293</v>
      </c>
      <c r="C2601" t="s">
        <v>0</v>
      </c>
      <c r="D2601" t="s">
        <v>28</v>
      </c>
      <c r="E2601">
        <v>19</v>
      </c>
      <c r="F2601">
        <v>0</v>
      </c>
    </row>
    <row r="2602" spans="1:6">
      <c r="A2602" s="10" t="str">
        <f t="shared" si="54"/>
        <v>Other lip, oral cavity and pharynx - C1420Female</v>
      </c>
      <c r="B2602" s="10" t="s">
        <v>293</v>
      </c>
      <c r="C2602" t="s">
        <v>0</v>
      </c>
      <c r="D2602" t="s">
        <v>29</v>
      </c>
      <c r="E2602">
        <v>20</v>
      </c>
      <c r="F2602">
        <v>0</v>
      </c>
    </row>
    <row r="2603" spans="1:6">
      <c r="A2603" s="10" t="str">
        <f t="shared" si="54"/>
        <v>Other lip, oral cavity and pharynx - C148Female</v>
      </c>
      <c r="B2603" s="10" t="s">
        <v>293</v>
      </c>
      <c r="C2603" t="s">
        <v>0</v>
      </c>
      <c r="D2603" t="s">
        <v>19</v>
      </c>
      <c r="E2603">
        <v>8</v>
      </c>
      <c r="F2603">
        <v>0</v>
      </c>
    </row>
    <row r="2604" spans="1:6">
      <c r="A2604" s="10" t="str">
        <f t="shared" si="54"/>
        <v>Other lip, oral cavity and pharynx - C1410Female</v>
      </c>
      <c r="B2604" s="10" t="s">
        <v>293</v>
      </c>
      <c r="C2604" t="s">
        <v>0</v>
      </c>
      <c r="D2604" t="s">
        <v>20</v>
      </c>
      <c r="E2604">
        <v>10</v>
      </c>
      <c r="F2604">
        <v>0</v>
      </c>
    </row>
    <row r="2605" spans="1:6">
      <c r="A2605" s="10" t="str">
        <f t="shared" si="54"/>
        <v>Other lip, oral cavity and pharynx - C145Female</v>
      </c>
      <c r="B2605" s="10" t="s">
        <v>293</v>
      </c>
      <c r="C2605" t="s">
        <v>0</v>
      </c>
      <c r="D2605" t="s">
        <v>16</v>
      </c>
      <c r="E2605">
        <v>5</v>
      </c>
      <c r="F2605">
        <v>0</v>
      </c>
    </row>
    <row r="2606" spans="1:6">
      <c r="A2606" s="10" t="str">
        <f t="shared" si="54"/>
        <v>Other lip, oral cavity and pharynx - C1415Female</v>
      </c>
      <c r="B2606" s="10" t="s">
        <v>293</v>
      </c>
      <c r="C2606" t="s">
        <v>0</v>
      </c>
      <c r="D2606" t="s">
        <v>24</v>
      </c>
      <c r="E2606">
        <v>15</v>
      </c>
      <c r="F2606">
        <v>0</v>
      </c>
    </row>
    <row r="2607" spans="1:6">
      <c r="A2607" s="10" t="str">
        <f t="shared" si="54"/>
        <v>Other lip, oral cavity and pharynx - C142Female</v>
      </c>
      <c r="B2607" s="10" t="s">
        <v>293</v>
      </c>
      <c r="C2607" t="s">
        <v>0</v>
      </c>
      <c r="D2607" t="s">
        <v>13</v>
      </c>
      <c r="E2607">
        <v>2</v>
      </c>
      <c r="F2607">
        <v>1</v>
      </c>
    </row>
    <row r="2608" spans="1:6">
      <c r="A2608" s="10" t="str">
        <f t="shared" si="54"/>
        <v>Other lip, oral cavity and pharynx - C1417Female</v>
      </c>
      <c r="B2608" s="10" t="s">
        <v>293</v>
      </c>
      <c r="C2608" t="s">
        <v>0</v>
      </c>
      <c r="D2608" t="s">
        <v>26</v>
      </c>
      <c r="E2608">
        <v>17</v>
      </c>
      <c r="F2608">
        <v>0</v>
      </c>
    </row>
    <row r="2609" spans="1:6">
      <c r="A2609" s="10" t="str">
        <f t="shared" si="54"/>
        <v>Other lip, oral cavity and pharynx - C1412Female</v>
      </c>
      <c r="B2609" s="10" t="s">
        <v>293</v>
      </c>
      <c r="C2609" t="s">
        <v>0</v>
      </c>
      <c r="D2609" t="s">
        <v>22</v>
      </c>
      <c r="E2609">
        <v>12</v>
      </c>
      <c r="F2609">
        <v>0</v>
      </c>
    </row>
    <row r="2610" spans="1:6">
      <c r="A2610" s="10" t="str">
        <f t="shared" si="54"/>
        <v>Other lip, oral cavity and pharynx - C143Male</v>
      </c>
      <c r="B2610" s="10" t="s">
        <v>293</v>
      </c>
      <c r="C2610" t="s">
        <v>1</v>
      </c>
      <c r="D2610" t="s">
        <v>14</v>
      </c>
      <c r="E2610">
        <v>3</v>
      </c>
      <c r="F2610">
        <v>0</v>
      </c>
    </row>
    <row r="2611" spans="1:6">
      <c r="A2611" s="10" t="str">
        <f t="shared" si="54"/>
        <v>Other lip, oral cavity and pharynx - C147Male</v>
      </c>
      <c r="B2611" s="10" t="s">
        <v>293</v>
      </c>
      <c r="C2611" t="s">
        <v>1</v>
      </c>
      <c r="D2611" t="s">
        <v>18</v>
      </c>
      <c r="E2611">
        <v>7</v>
      </c>
      <c r="F2611">
        <v>0</v>
      </c>
    </row>
    <row r="2612" spans="1:6">
      <c r="A2612" s="10" t="str">
        <f t="shared" si="54"/>
        <v>Other lip, oral cavity and pharynx - C1418Male</v>
      </c>
      <c r="B2612" s="10" t="s">
        <v>293</v>
      </c>
      <c r="C2612" t="s">
        <v>1</v>
      </c>
      <c r="D2612" t="s">
        <v>27</v>
      </c>
      <c r="E2612">
        <v>18</v>
      </c>
      <c r="F2612">
        <v>0</v>
      </c>
    </row>
    <row r="2613" spans="1:6">
      <c r="A2613" s="10" t="str">
        <f t="shared" si="54"/>
        <v>Other lip, oral cavity and pharynx - C1413Male</v>
      </c>
      <c r="B2613" s="10" t="s">
        <v>293</v>
      </c>
      <c r="C2613" t="s">
        <v>1</v>
      </c>
      <c r="D2613" t="s">
        <v>30</v>
      </c>
      <c r="E2613">
        <v>13</v>
      </c>
      <c r="F2613">
        <v>0</v>
      </c>
    </row>
    <row r="2614" spans="1:6">
      <c r="A2614" s="10" t="str">
        <f t="shared" si="54"/>
        <v>Other lip, oral cavity and pharynx - C144Male</v>
      </c>
      <c r="B2614" s="10" t="s">
        <v>293</v>
      </c>
      <c r="C2614" t="s">
        <v>1</v>
      </c>
      <c r="D2614" t="s">
        <v>15</v>
      </c>
      <c r="E2614">
        <v>4</v>
      </c>
      <c r="F2614">
        <v>0</v>
      </c>
    </row>
    <row r="2615" spans="1:6">
      <c r="A2615" s="10" t="str">
        <f t="shared" si="54"/>
        <v>Other lip, oral cavity and pharynx - C149Male</v>
      </c>
      <c r="B2615" s="10" t="s">
        <v>293</v>
      </c>
      <c r="C2615" t="s">
        <v>1</v>
      </c>
      <c r="D2615" t="s">
        <v>369</v>
      </c>
      <c r="E2615">
        <v>9</v>
      </c>
      <c r="F2615">
        <v>0</v>
      </c>
    </row>
    <row r="2616" spans="1:6">
      <c r="A2616" s="10" t="str">
        <f t="shared" si="54"/>
        <v>Other lip, oral cavity and pharynx - C1414Male</v>
      </c>
      <c r="B2616" s="10" t="s">
        <v>293</v>
      </c>
      <c r="C2616" t="s">
        <v>1</v>
      </c>
      <c r="D2616" t="s">
        <v>23</v>
      </c>
      <c r="E2616">
        <v>14</v>
      </c>
      <c r="F2616">
        <v>1</v>
      </c>
    </row>
    <row r="2617" spans="1:6">
      <c r="A2617" s="10" t="str">
        <f t="shared" si="54"/>
        <v>Other lip, oral cavity and pharynx - C146Male</v>
      </c>
      <c r="B2617" s="10" t="s">
        <v>293</v>
      </c>
      <c r="C2617" t="s">
        <v>1</v>
      </c>
      <c r="D2617" t="s">
        <v>17</v>
      </c>
      <c r="E2617">
        <v>6</v>
      </c>
      <c r="F2617">
        <v>0</v>
      </c>
    </row>
    <row r="2618" spans="1:6">
      <c r="A2618" s="10" t="str">
        <f t="shared" si="54"/>
        <v>Other lip, oral cavity and pharynx - C1411Male</v>
      </c>
      <c r="B2618" s="10" t="s">
        <v>293</v>
      </c>
      <c r="C2618" t="s">
        <v>1</v>
      </c>
      <c r="D2618" t="s">
        <v>21</v>
      </c>
      <c r="E2618">
        <v>11</v>
      </c>
      <c r="F2618">
        <v>0</v>
      </c>
    </row>
    <row r="2619" spans="1:6">
      <c r="A2619" s="10" t="str">
        <f t="shared" si="54"/>
        <v>Other lip, oral cavity and pharynx - C1416Male</v>
      </c>
      <c r="B2619" s="10" t="s">
        <v>293</v>
      </c>
      <c r="C2619" t="s">
        <v>1</v>
      </c>
      <c r="D2619" t="s">
        <v>25</v>
      </c>
      <c r="E2619">
        <v>16</v>
      </c>
      <c r="F2619">
        <v>0</v>
      </c>
    </row>
    <row r="2620" spans="1:6">
      <c r="A2620" s="10" t="str">
        <f t="shared" si="54"/>
        <v>Other lip, oral cavity and pharynx - C141Male</v>
      </c>
      <c r="B2620" s="10" t="s">
        <v>293</v>
      </c>
      <c r="C2620" t="s">
        <v>1</v>
      </c>
      <c r="D2620" t="s">
        <v>12</v>
      </c>
      <c r="E2620">
        <v>1</v>
      </c>
      <c r="F2620">
        <v>1</v>
      </c>
    </row>
    <row r="2621" spans="1:6">
      <c r="A2621" s="10" t="str">
        <f t="shared" si="54"/>
        <v>Other lip, oral cavity and pharynx - C1499Male</v>
      </c>
      <c r="B2621" s="10" t="s">
        <v>293</v>
      </c>
      <c r="C2621" t="s">
        <v>1</v>
      </c>
      <c r="D2621" t="s">
        <v>370</v>
      </c>
      <c r="E2621">
        <v>99</v>
      </c>
      <c r="F2621">
        <v>0</v>
      </c>
    </row>
    <row r="2622" spans="1:6">
      <c r="A2622" s="10" t="str">
        <f t="shared" si="54"/>
        <v>Other lip, oral cavity and pharynx - C1419Male</v>
      </c>
      <c r="B2622" s="10" t="s">
        <v>293</v>
      </c>
      <c r="C2622" t="s">
        <v>1</v>
      </c>
      <c r="D2622" t="s">
        <v>28</v>
      </c>
      <c r="E2622">
        <v>19</v>
      </c>
      <c r="F2622">
        <v>0</v>
      </c>
    </row>
    <row r="2623" spans="1:6">
      <c r="A2623" s="10" t="str">
        <f t="shared" si="54"/>
        <v>Other lip, oral cavity and pharynx - C1420Male</v>
      </c>
      <c r="B2623" s="10" t="s">
        <v>293</v>
      </c>
      <c r="C2623" t="s">
        <v>1</v>
      </c>
      <c r="D2623" t="s">
        <v>29</v>
      </c>
      <c r="E2623">
        <v>20</v>
      </c>
      <c r="F2623">
        <v>1</v>
      </c>
    </row>
    <row r="2624" spans="1:6">
      <c r="A2624" s="10" t="str">
        <f t="shared" si="54"/>
        <v>Other lip, oral cavity and pharynx - C148Male</v>
      </c>
      <c r="B2624" s="10" t="s">
        <v>293</v>
      </c>
      <c r="C2624" t="s">
        <v>1</v>
      </c>
      <c r="D2624" t="s">
        <v>19</v>
      </c>
      <c r="E2624">
        <v>8</v>
      </c>
      <c r="F2624">
        <v>0</v>
      </c>
    </row>
    <row r="2625" spans="1:6">
      <c r="A2625" s="10" t="str">
        <f t="shared" si="54"/>
        <v>Other lip, oral cavity and pharynx - C1410Male</v>
      </c>
      <c r="B2625" s="10" t="s">
        <v>293</v>
      </c>
      <c r="C2625" t="s">
        <v>1</v>
      </c>
      <c r="D2625" t="s">
        <v>20</v>
      </c>
      <c r="E2625">
        <v>10</v>
      </c>
      <c r="F2625">
        <v>0</v>
      </c>
    </row>
    <row r="2626" spans="1:6">
      <c r="A2626" s="10" t="str">
        <f t="shared" si="54"/>
        <v>Other lip, oral cavity and pharynx - C145Male</v>
      </c>
      <c r="B2626" s="10" t="s">
        <v>293</v>
      </c>
      <c r="C2626" t="s">
        <v>1</v>
      </c>
      <c r="D2626" t="s">
        <v>16</v>
      </c>
      <c r="E2626">
        <v>5</v>
      </c>
      <c r="F2626">
        <v>0</v>
      </c>
    </row>
    <row r="2627" spans="1:6">
      <c r="A2627" s="10" t="str">
        <f t="shared" si="54"/>
        <v>Other lip, oral cavity and pharynx - C1415Male</v>
      </c>
      <c r="B2627" s="10" t="s">
        <v>293</v>
      </c>
      <c r="C2627" t="s">
        <v>1</v>
      </c>
      <c r="D2627" t="s">
        <v>24</v>
      </c>
      <c r="E2627">
        <v>15</v>
      </c>
      <c r="F2627">
        <v>1</v>
      </c>
    </row>
    <row r="2628" spans="1:6">
      <c r="A2628" s="10" t="str">
        <f t="shared" si="54"/>
        <v>Other lip, oral cavity and pharynx - C142Male</v>
      </c>
      <c r="B2628" s="10" t="s">
        <v>293</v>
      </c>
      <c r="C2628" t="s">
        <v>1</v>
      </c>
      <c r="D2628" t="s">
        <v>13</v>
      </c>
      <c r="E2628">
        <v>2</v>
      </c>
      <c r="F2628">
        <v>0</v>
      </c>
    </row>
    <row r="2629" spans="1:6">
      <c r="A2629" s="10" t="str">
        <f t="shared" si="54"/>
        <v>Other lip, oral cavity and pharynx - C1417Male</v>
      </c>
      <c r="B2629" s="10" t="s">
        <v>293</v>
      </c>
      <c r="C2629" t="s">
        <v>1</v>
      </c>
      <c r="D2629" t="s">
        <v>26</v>
      </c>
      <c r="E2629">
        <v>17</v>
      </c>
      <c r="F2629">
        <v>0</v>
      </c>
    </row>
    <row r="2630" spans="1:6">
      <c r="A2630" s="10" t="str">
        <f t="shared" si="54"/>
        <v>Other lip, oral cavity and pharynx - C1412Male</v>
      </c>
      <c r="B2630" s="10" t="s">
        <v>293</v>
      </c>
      <c r="C2630" t="s">
        <v>1</v>
      </c>
      <c r="D2630" t="s">
        <v>22</v>
      </c>
      <c r="E2630">
        <v>12</v>
      </c>
      <c r="F2630">
        <v>0</v>
      </c>
    </row>
    <row r="2631" spans="1:6">
      <c r="A2631" s="10" t="str">
        <f t="shared" si="54"/>
        <v>Oesophagus - C153Female</v>
      </c>
      <c r="B2631" s="10" t="s">
        <v>294</v>
      </c>
      <c r="C2631" t="s">
        <v>0</v>
      </c>
      <c r="D2631" t="s">
        <v>14</v>
      </c>
      <c r="E2631">
        <v>3</v>
      </c>
      <c r="F2631">
        <v>10</v>
      </c>
    </row>
    <row r="2632" spans="1:6">
      <c r="A2632" s="10" t="str">
        <f t="shared" si="54"/>
        <v>Oesophagus - C157Female</v>
      </c>
      <c r="B2632" s="10" t="s">
        <v>294</v>
      </c>
      <c r="C2632" t="s">
        <v>0</v>
      </c>
      <c r="D2632" t="s">
        <v>18</v>
      </c>
      <c r="E2632">
        <v>7</v>
      </c>
      <c r="F2632">
        <v>8</v>
      </c>
    </row>
    <row r="2633" spans="1:6">
      <c r="A2633" s="10" t="str">
        <f t="shared" si="54"/>
        <v>Oesophagus - C1518Female</v>
      </c>
      <c r="B2633" s="10" t="s">
        <v>294</v>
      </c>
      <c r="C2633" t="s">
        <v>0</v>
      </c>
      <c r="D2633" t="s">
        <v>27</v>
      </c>
      <c r="E2633">
        <v>18</v>
      </c>
      <c r="F2633">
        <v>17</v>
      </c>
    </row>
    <row r="2634" spans="1:6">
      <c r="A2634" s="10" t="str">
        <f t="shared" si="54"/>
        <v>Oesophagus - C1513Female</v>
      </c>
      <c r="B2634" s="10" t="s">
        <v>294</v>
      </c>
      <c r="C2634" t="s">
        <v>0</v>
      </c>
      <c r="D2634" t="s">
        <v>30</v>
      </c>
      <c r="E2634">
        <v>13</v>
      </c>
      <c r="F2634">
        <v>8</v>
      </c>
    </row>
    <row r="2635" spans="1:6">
      <c r="A2635" s="10" t="str">
        <f t="shared" si="54"/>
        <v>Oesophagus - C154Female</v>
      </c>
      <c r="B2635" s="10" t="s">
        <v>294</v>
      </c>
      <c r="C2635" t="s">
        <v>0</v>
      </c>
      <c r="D2635" t="s">
        <v>15</v>
      </c>
      <c r="E2635">
        <v>4</v>
      </c>
      <c r="F2635">
        <v>6</v>
      </c>
    </row>
    <row r="2636" spans="1:6">
      <c r="A2636" s="10" t="str">
        <f t="shared" si="54"/>
        <v>Oesophagus - C159Female</v>
      </c>
      <c r="B2636" s="10" t="s">
        <v>294</v>
      </c>
      <c r="C2636" t="s">
        <v>0</v>
      </c>
      <c r="D2636" t="s">
        <v>369</v>
      </c>
      <c r="E2636">
        <v>9</v>
      </c>
      <c r="F2636">
        <v>2</v>
      </c>
    </row>
    <row r="2637" spans="1:6">
      <c r="A2637" s="10" t="str">
        <f t="shared" si="54"/>
        <v>Oesophagus - C1514Female</v>
      </c>
      <c r="B2637" s="10" t="s">
        <v>294</v>
      </c>
      <c r="C2637" t="s">
        <v>0</v>
      </c>
      <c r="D2637" t="s">
        <v>23</v>
      </c>
      <c r="E2637">
        <v>14</v>
      </c>
      <c r="F2637">
        <v>2</v>
      </c>
    </row>
    <row r="2638" spans="1:6">
      <c r="A2638" s="10" t="str">
        <f t="shared" si="54"/>
        <v>Oesophagus - C156Female</v>
      </c>
      <c r="B2638" s="10" t="s">
        <v>294</v>
      </c>
      <c r="C2638" t="s">
        <v>0</v>
      </c>
      <c r="D2638" t="s">
        <v>17</v>
      </c>
      <c r="E2638">
        <v>6</v>
      </c>
      <c r="F2638">
        <v>3</v>
      </c>
    </row>
    <row r="2639" spans="1:6">
      <c r="A2639" s="10" t="str">
        <f t="shared" si="54"/>
        <v>Oesophagus - C1511Female</v>
      </c>
      <c r="B2639" s="10" t="s">
        <v>294</v>
      </c>
      <c r="C2639" t="s">
        <v>0</v>
      </c>
      <c r="D2639" t="s">
        <v>21</v>
      </c>
      <c r="E2639">
        <v>11</v>
      </c>
      <c r="F2639">
        <v>1</v>
      </c>
    </row>
    <row r="2640" spans="1:6">
      <c r="A2640" s="10" t="str">
        <f t="shared" si="54"/>
        <v>Oesophagus - C1516Female</v>
      </c>
      <c r="B2640" s="10" t="s">
        <v>294</v>
      </c>
      <c r="C2640" t="s">
        <v>0</v>
      </c>
      <c r="D2640" t="s">
        <v>25</v>
      </c>
      <c r="E2640">
        <v>16</v>
      </c>
      <c r="F2640">
        <v>2</v>
      </c>
    </row>
    <row r="2641" spans="1:6">
      <c r="A2641" s="10" t="str">
        <f t="shared" si="54"/>
        <v>Oesophagus - C151Female</v>
      </c>
      <c r="B2641" s="10" t="s">
        <v>294</v>
      </c>
      <c r="C2641" t="s">
        <v>0</v>
      </c>
      <c r="D2641" t="s">
        <v>12</v>
      </c>
      <c r="E2641">
        <v>1</v>
      </c>
      <c r="F2641">
        <v>3</v>
      </c>
    </row>
    <row r="2642" spans="1:6">
      <c r="A2642" s="10" t="str">
        <f t="shared" si="54"/>
        <v>Oesophagus - C1599Female</v>
      </c>
      <c r="B2642" s="10" t="s">
        <v>294</v>
      </c>
      <c r="C2642" t="s">
        <v>0</v>
      </c>
      <c r="D2642" t="s">
        <v>370</v>
      </c>
      <c r="E2642">
        <v>99</v>
      </c>
      <c r="F2642">
        <v>0</v>
      </c>
    </row>
    <row r="2643" spans="1:6">
      <c r="A2643" s="10" t="str">
        <f t="shared" si="54"/>
        <v>Oesophagus - C1519Female</v>
      </c>
      <c r="B2643" s="10" t="s">
        <v>294</v>
      </c>
      <c r="C2643" t="s">
        <v>0</v>
      </c>
      <c r="D2643" t="s">
        <v>28</v>
      </c>
      <c r="E2643">
        <v>19</v>
      </c>
      <c r="F2643">
        <v>1</v>
      </c>
    </row>
    <row r="2644" spans="1:6">
      <c r="A2644" s="10" t="str">
        <f t="shared" si="54"/>
        <v>Oesophagus - C1520Female</v>
      </c>
      <c r="B2644" s="10" t="s">
        <v>294</v>
      </c>
      <c r="C2644" t="s">
        <v>0</v>
      </c>
      <c r="D2644" t="s">
        <v>29</v>
      </c>
      <c r="E2644">
        <v>20</v>
      </c>
      <c r="F2644">
        <v>4</v>
      </c>
    </row>
    <row r="2645" spans="1:6">
      <c r="A2645" s="10" t="str">
        <f t="shared" si="54"/>
        <v>Oesophagus - C158Female</v>
      </c>
      <c r="B2645" s="10" t="s">
        <v>294</v>
      </c>
      <c r="C2645" t="s">
        <v>0</v>
      </c>
      <c r="D2645" t="s">
        <v>19</v>
      </c>
      <c r="E2645">
        <v>8</v>
      </c>
      <c r="F2645">
        <v>0</v>
      </c>
    </row>
    <row r="2646" spans="1:6">
      <c r="A2646" s="10" t="str">
        <f t="shared" si="54"/>
        <v>Oesophagus - C1510Female</v>
      </c>
      <c r="B2646" s="10" t="s">
        <v>294</v>
      </c>
      <c r="C2646" t="s">
        <v>0</v>
      </c>
      <c r="D2646" t="s">
        <v>20</v>
      </c>
      <c r="E2646">
        <v>10</v>
      </c>
      <c r="F2646">
        <v>3</v>
      </c>
    </row>
    <row r="2647" spans="1:6">
      <c r="A2647" s="10" t="str">
        <f t="shared" si="54"/>
        <v>Oesophagus - C155Female</v>
      </c>
      <c r="B2647" s="10" t="s">
        <v>294</v>
      </c>
      <c r="C2647" t="s">
        <v>0</v>
      </c>
      <c r="D2647" t="s">
        <v>16</v>
      </c>
      <c r="E2647">
        <v>5</v>
      </c>
      <c r="F2647">
        <v>5</v>
      </c>
    </row>
    <row r="2648" spans="1:6">
      <c r="A2648" s="10" t="str">
        <f t="shared" si="54"/>
        <v>Oesophagus - C1515Female</v>
      </c>
      <c r="B2648" s="10" t="s">
        <v>294</v>
      </c>
      <c r="C2648" t="s">
        <v>0</v>
      </c>
      <c r="D2648" t="s">
        <v>24</v>
      </c>
      <c r="E2648">
        <v>15</v>
      </c>
      <c r="F2648">
        <v>1</v>
      </c>
    </row>
    <row r="2649" spans="1:6">
      <c r="A2649" s="10" t="str">
        <f t="shared" si="54"/>
        <v>Oesophagus - C152Female</v>
      </c>
      <c r="B2649" s="10" t="s">
        <v>294</v>
      </c>
      <c r="C2649" t="s">
        <v>0</v>
      </c>
      <c r="D2649" t="s">
        <v>13</v>
      </c>
      <c r="E2649">
        <v>2</v>
      </c>
      <c r="F2649">
        <v>14</v>
      </c>
    </row>
    <row r="2650" spans="1:6">
      <c r="A2650" s="10" t="str">
        <f t="shared" si="54"/>
        <v>Oesophagus - C1517Female</v>
      </c>
      <c r="B2650" s="10" t="s">
        <v>294</v>
      </c>
      <c r="C2650" t="s">
        <v>0</v>
      </c>
      <c r="D2650" t="s">
        <v>26</v>
      </c>
      <c r="E2650">
        <v>17</v>
      </c>
      <c r="F2650">
        <v>0</v>
      </c>
    </row>
    <row r="2651" spans="1:6">
      <c r="A2651" s="10" t="str">
        <f t="shared" si="54"/>
        <v>Oesophagus - C1512Female</v>
      </c>
      <c r="B2651" s="10" t="s">
        <v>294</v>
      </c>
      <c r="C2651" t="s">
        <v>0</v>
      </c>
      <c r="D2651" t="s">
        <v>22</v>
      </c>
      <c r="E2651">
        <v>12</v>
      </c>
      <c r="F2651">
        <v>4</v>
      </c>
    </row>
    <row r="2652" spans="1:6">
      <c r="A2652" s="10" t="str">
        <f t="shared" si="54"/>
        <v>Oesophagus - C153Male</v>
      </c>
      <c r="B2652" s="10" t="s">
        <v>294</v>
      </c>
      <c r="C2652" t="s">
        <v>1</v>
      </c>
      <c r="D2652" t="s">
        <v>14</v>
      </c>
      <c r="E2652">
        <v>3</v>
      </c>
      <c r="F2652">
        <v>17</v>
      </c>
    </row>
    <row r="2653" spans="1:6">
      <c r="A2653" s="10" t="str">
        <f t="shared" si="54"/>
        <v>Oesophagus - C157Male</v>
      </c>
      <c r="B2653" s="10" t="s">
        <v>294</v>
      </c>
      <c r="C2653" t="s">
        <v>1</v>
      </c>
      <c r="D2653" t="s">
        <v>18</v>
      </c>
      <c r="E2653">
        <v>7</v>
      </c>
      <c r="F2653">
        <v>12</v>
      </c>
    </row>
    <row r="2654" spans="1:6">
      <c r="A2654" s="10" t="str">
        <f t="shared" si="54"/>
        <v>Oesophagus - C1518Male</v>
      </c>
      <c r="B2654" s="10" t="s">
        <v>294</v>
      </c>
      <c r="C2654" t="s">
        <v>1</v>
      </c>
      <c r="D2654" t="s">
        <v>27</v>
      </c>
      <c r="E2654">
        <v>18</v>
      </c>
      <c r="F2654">
        <v>31</v>
      </c>
    </row>
    <row r="2655" spans="1:6">
      <c r="A2655" s="10" t="str">
        <f t="shared" si="54"/>
        <v>Oesophagus - C1513Male</v>
      </c>
      <c r="B2655" s="10" t="s">
        <v>294</v>
      </c>
      <c r="C2655" t="s">
        <v>1</v>
      </c>
      <c r="D2655" t="s">
        <v>30</v>
      </c>
      <c r="E2655">
        <v>13</v>
      </c>
      <c r="F2655">
        <v>10</v>
      </c>
    </row>
    <row r="2656" spans="1:6">
      <c r="A2656" s="10" t="str">
        <f t="shared" si="54"/>
        <v>Oesophagus - C154Male</v>
      </c>
      <c r="B2656" s="10" t="s">
        <v>294</v>
      </c>
      <c r="C2656" t="s">
        <v>1</v>
      </c>
      <c r="D2656" t="s">
        <v>15</v>
      </c>
      <c r="E2656">
        <v>4</v>
      </c>
      <c r="F2656">
        <v>26</v>
      </c>
    </row>
    <row r="2657" spans="1:6">
      <c r="A2657" s="10" t="str">
        <f t="shared" si="54"/>
        <v>Oesophagus - C159Male</v>
      </c>
      <c r="B2657" s="10" t="s">
        <v>294</v>
      </c>
      <c r="C2657" t="s">
        <v>1</v>
      </c>
      <c r="D2657" t="s">
        <v>369</v>
      </c>
      <c r="E2657">
        <v>9</v>
      </c>
      <c r="F2657">
        <v>11</v>
      </c>
    </row>
    <row r="2658" spans="1:6">
      <c r="A2658" s="10" t="str">
        <f t="shared" si="54"/>
        <v>Oesophagus - C1514Male</v>
      </c>
      <c r="B2658" s="10" t="s">
        <v>294</v>
      </c>
      <c r="C2658" t="s">
        <v>1</v>
      </c>
      <c r="D2658" t="s">
        <v>23</v>
      </c>
      <c r="E2658">
        <v>14</v>
      </c>
      <c r="F2658">
        <v>3</v>
      </c>
    </row>
    <row r="2659" spans="1:6">
      <c r="A2659" s="10" t="str">
        <f t="shared" si="54"/>
        <v>Oesophagus - C156Male</v>
      </c>
      <c r="B2659" s="10" t="s">
        <v>294</v>
      </c>
      <c r="C2659" t="s">
        <v>1</v>
      </c>
      <c r="D2659" t="s">
        <v>17</v>
      </c>
      <c r="E2659">
        <v>6</v>
      </c>
      <c r="F2659">
        <v>6</v>
      </c>
    </row>
    <row r="2660" spans="1:6">
      <c r="A2660" s="10" t="str">
        <f t="shared" ref="A2660:A2723" si="55">B2660&amp;E2660&amp;C2660</f>
        <v>Oesophagus - C1511Male</v>
      </c>
      <c r="B2660" s="10" t="s">
        <v>294</v>
      </c>
      <c r="C2660" t="s">
        <v>1</v>
      </c>
      <c r="D2660" t="s">
        <v>21</v>
      </c>
      <c r="E2660">
        <v>11</v>
      </c>
      <c r="F2660">
        <v>15</v>
      </c>
    </row>
    <row r="2661" spans="1:6">
      <c r="A2661" s="10" t="str">
        <f t="shared" si="55"/>
        <v>Oesophagus - C1516Male</v>
      </c>
      <c r="B2661" s="10" t="s">
        <v>294</v>
      </c>
      <c r="C2661" t="s">
        <v>1</v>
      </c>
      <c r="D2661" t="s">
        <v>25</v>
      </c>
      <c r="E2661">
        <v>16</v>
      </c>
      <c r="F2661">
        <v>4</v>
      </c>
    </row>
    <row r="2662" spans="1:6">
      <c r="A2662" s="10" t="str">
        <f t="shared" si="55"/>
        <v>Oesophagus - C151Male</v>
      </c>
      <c r="B2662" s="10" t="s">
        <v>294</v>
      </c>
      <c r="C2662" t="s">
        <v>1</v>
      </c>
      <c r="D2662" t="s">
        <v>12</v>
      </c>
      <c r="E2662">
        <v>1</v>
      </c>
      <c r="F2662">
        <v>7</v>
      </c>
    </row>
    <row r="2663" spans="1:6">
      <c r="A2663" s="10" t="str">
        <f t="shared" si="55"/>
        <v>Oesophagus - C1599Male</v>
      </c>
      <c r="B2663" s="10" t="s">
        <v>294</v>
      </c>
      <c r="C2663" t="s">
        <v>1</v>
      </c>
      <c r="D2663" t="s">
        <v>370</v>
      </c>
      <c r="E2663">
        <v>99</v>
      </c>
      <c r="F2663">
        <v>0</v>
      </c>
    </row>
    <row r="2664" spans="1:6">
      <c r="A2664" s="10" t="str">
        <f t="shared" si="55"/>
        <v>Oesophagus - C1519Male</v>
      </c>
      <c r="B2664" s="10" t="s">
        <v>294</v>
      </c>
      <c r="C2664" t="s">
        <v>1</v>
      </c>
      <c r="D2664" t="s">
        <v>28</v>
      </c>
      <c r="E2664">
        <v>19</v>
      </c>
      <c r="F2664">
        <v>3</v>
      </c>
    </row>
    <row r="2665" spans="1:6">
      <c r="A2665" s="10" t="str">
        <f t="shared" si="55"/>
        <v>Oesophagus - C1520Male</v>
      </c>
      <c r="B2665" s="10" t="s">
        <v>294</v>
      </c>
      <c r="C2665" t="s">
        <v>1</v>
      </c>
      <c r="D2665" t="s">
        <v>29</v>
      </c>
      <c r="E2665">
        <v>20</v>
      </c>
      <c r="F2665">
        <v>17</v>
      </c>
    </row>
    <row r="2666" spans="1:6">
      <c r="A2666" s="10" t="str">
        <f t="shared" si="55"/>
        <v>Oesophagus - C158Male</v>
      </c>
      <c r="B2666" s="10" t="s">
        <v>294</v>
      </c>
      <c r="C2666" t="s">
        <v>1</v>
      </c>
      <c r="D2666" t="s">
        <v>19</v>
      </c>
      <c r="E2666">
        <v>8</v>
      </c>
      <c r="F2666">
        <v>4</v>
      </c>
    </row>
    <row r="2667" spans="1:6">
      <c r="A2667" s="10" t="str">
        <f t="shared" si="55"/>
        <v>Oesophagus - C1510Male</v>
      </c>
      <c r="B2667" s="10" t="s">
        <v>294</v>
      </c>
      <c r="C2667" t="s">
        <v>1</v>
      </c>
      <c r="D2667" t="s">
        <v>20</v>
      </c>
      <c r="E2667">
        <v>10</v>
      </c>
      <c r="F2667">
        <v>6</v>
      </c>
    </row>
    <row r="2668" spans="1:6">
      <c r="A2668" s="10" t="str">
        <f t="shared" si="55"/>
        <v>Oesophagus - C155Male</v>
      </c>
      <c r="B2668" s="10" t="s">
        <v>294</v>
      </c>
      <c r="C2668" t="s">
        <v>1</v>
      </c>
      <c r="D2668" t="s">
        <v>16</v>
      </c>
      <c r="E2668">
        <v>5</v>
      </c>
      <c r="F2668">
        <v>14</v>
      </c>
    </row>
    <row r="2669" spans="1:6">
      <c r="A2669" s="10" t="str">
        <f t="shared" si="55"/>
        <v>Oesophagus - C1515Male</v>
      </c>
      <c r="B2669" s="10" t="s">
        <v>294</v>
      </c>
      <c r="C2669" t="s">
        <v>1</v>
      </c>
      <c r="D2669" t="s">
        <v>24</v>
      </c>
      <c r="E2669">
        <v>15</v>
      </c>
      <c r="F2669">
        <v>2</v>
      </c>
    </row>
    <row r="2670" spans="1:6">
      <c r="A2670" s="10" t="str">
        <f t="shared" si="55"/>
        <v>Oesophagus - C152Male</v>
      </c>
      <c r="B2670" s="10" t="s">
        <v>294</v>
      </c>
      <c r="C2670" t="s">
        <v>1</v>
      </c>
      <c r="D2670" t="s">
        <v>13</v>
      </c>
      <c r="E2670">
        <v>2</v>
      </c>
      <c r="F2670">
        <v>24</v>
      </c>
    </row>
    <row r="2671" spans="1:6">
      <c r="A2671" s="10" t="str">
        <f t="shared" si="55"/>
        <v>Oesophagus - C1517Male</v>
      </c>
      <c r="B2671" s="10" t="s">
        <v>294</v>
      </c>
      <c r="C2671" t="s">
        <v>1</v>
      </c>
      <c r="D2671" t="s">
        <v>26</v>
      </c>
      <c r="E2671">
        <v>17</v>
      </c>
      <c r="F2671">
        <v>2</v>
      </c>
    </row>
    <row r="2672" spans="1:6">
      <c r="A2672" s="10" t="str">
        <f t="shared" si="55"/>
        <v>Oesophagus - C1512Male</v>
      </c>
      <c r="B2672" s="10" t="s">
        <v>294</v>
      </c>
      <c r="C2672" t="s">
        <v>1</v>
      </c>
      <c r="D2672" t="s">
        <v>22</v>
      </c>
      <c r="E2672">
        <v>12</v>
      </c>
      <c r="F2672">
        <v>6</v>
      </c>
    </row>
    <row r="2673" spans="1:6">
      <c r="A2673" s="10" t="str">
        <f t="shared" si="55"/>
        <v>Stomach - C163Female</v>
      </c>
      <c r="B2673" s="10" t="s">
        <v>295</v>
      </c>
      <c r="C2673" t="s">
        <v>0</v>
      </c>
      <c r="D2673" t="s">
        <v>14</v>
      </c>
      <c r="E2673">
        <v>3</v>
      </c>
      <c r="F2673">
        <v>14</v>
      </c>
    </row>
    <row r="2674" spans="1:6">
      <c r="A2674" s="10" t="str">
        <f t="shared" si="55"/>
        <v>Stomach - C167Female</v>
      </c>
      <c r="B2674" s="10" t="s">
        <v>295</v>
      </c>
      <c r="C2674" t="s">
        <v>0</v>
      </c>
      <c r="D2674" t="s">
        <v>18</v>
      </c>
      <c r="E2674">
        <v>7</v>
      </c>
      <c r="F2674">
        <v>7</v>
      </c>
    </row>
    <row r="2675" spans="1:6">
      <c r="A2675" s="10" t="str">
        <f t="shared" si="55"/>
        <v>Stomach - C1618Female</v>
      </c>
      <c r="B2675" s="10" t="s">
        <v>295</v>
      </c>
      <c r="C2675" t="s">
        <v>0</v>
      </c>
      <c r="D2675" t="s">
        <v>27</v>
      </c>
      <c r="E2675">
        <v>18</v>
      </c>
      <c r="F2675">
        <v>22</v>
      </c>
    </row>
    <row r="2676" spans="1:6">
      <c r="A2676" s="10" t="str">
        <f t="shared" si="55"/>
        <v>Stomach - C1613Female</v>
      </c>
      <c r="B2676" s="10" t="s">
        <v>295</v>
      </c>
      <c r="C2676" t="s">
        <v>0</v>
      </c>
      <c r="D2676" t="s">
        <v>30</v>
      </c>
      <c r="E2676">
        <v>13</v>
      </c>
      <c r="F2676">
        <v>7</v>
      </c>
    </row>
    <row r="2677" spans="1:6">
      <c r="A2677" s="10" t="str">
        <f t="shared" si="55"/>
        <v>Stomach - C164Female</v>
      </c>
      <c r="B2677" s="10" t="s">
        <v>295</v>
      </c>
      <c r="C2677" t="s">
        <v>0</v>
      </c>
      <c r="D2677" t="s">
        <v>15</v>
      </c>
      <c r="E2677">
        <v>4</v>
      </c>
      <c r="F2677">
        <v>19</v>
      </c>
    </row>
    <row r="2678" spans="1:6">
      <c r="A2678" s="10" t="str">
        <f t="shared" si="55"/>
        <v>Stomach - C169Female</v>
      </c>
      <c r="B2678" s="10" t="s">
        <v>295</v>
      </c>
      <c r="C2678" t="s">
        <v>0</v>
      </c>
      <c r="D2678" t="s">
        <v>369</v>
      </c>
      <c r="E2678">
        <v>9</v>
      </c>
      <c r="F2678">
        <v>7</v>
      </c>
    </row>
    <row r="2679" spans="1:6">
      <c r="A2679" s="10" t="str">
        <f t="shared" si="55"/>
        <v>Stomach - C1614Female</v>
      </c>
      <c r="B2679" s="10" t="s">
        <v>295</v>
      </c>
      <c r="C2679" t="s">
        <v>0</v>
      </c>
      <c r="D2679" t="s">
        <v>23</v>
      </c>
      <c r="E2679">
        <v>14</v>
      </c>
      <c r="F2679">
        <v>6</v>
      </c>
    </row>
    <row r="2680" spans="1:6">
      <c r="A2680" s="10" t="str">
        <f t="shared" si="55"/>
        <v>Stomach - C166Female</v>
      </c>
      <c r="B2680" s="10" t="s">
        <v>295</v>
      </c>
      <c r="C2680" t="s">
        <v>0</v>
      </c>
      <c r="D2680" t="s">
        <v>17</v>
      </c>
      <c r="E2680">
        <v>6</v>
      </c>
      <c r="F2680">
        <v>3</v>
      </c>
    </row>
    <row r="2681" spans="1:6">
      <c r="A2681" s="10" t="str">
        <f t="shared" si="55"/>
        <v>Stomach - C1611Female</v>
      </c>
      <c r="B2681" s="10" t="s">
        <v>295</v>
      </c>
      <c r="C2681" t="s">
        <v>0</v>
      </c>
      <c r="D2681" t="s">
        <v>21</v>
      </c>
      <c r="E2681">
        <v>11</v>
      </c>
      <c r="F2681">
        <v>5</v>
      </c>
    </row>
    <row r="2682" spans="1:6">
      <c r="A2682" s="10" t="str">
        <f t="shared" si="55"/>
        <v>Stomach - C1616Female</v>
      </c>
      <c r="B2682" s="10" t="s">
        <v>295</v>
      </c>
      <c r="C2682" t="s">
        <v>0</v>
      </c>
      <c r="D2682" t="s">
        <v>25</v>
      </c>
      <c r="E2682">
        <v>16</v>
      </c>
      <c r="F2682">
        <v>4</v>
      </c>
    </row>
    <row r="2683" spans="1:6">
      <c r="A2683" s="10" t="str">
        <f t="shared" si="55"/>
        <v>Stomach - C161Female</v>
      </c>
      <c r="B2683" s="10" t="s">
        <v>295</v>
      </c>
      <c r="C2683" t="s">
        <v>0</v>
      </c>
      <c r="D2683" t="s">
        <v>12</v>
      </c>
      <c r="E2683">
        <v>1</v>
      </c>
      <c r="F2683">
        <v>4</v>
      </c>
    </row>
    <row r="2684" spans="1:6">
      <c r="A2684" s="10" t="str">
        <f t="shared" si="55"/>
        <v>Stomach - C1699Female</v>
      </c>
      <c r="B2684" s="10" t="s">
        <v>295</v>
      </c>
      <c r="C2684" t="s">
        <v>0</v>
      </c>
      <c r="D2684" t="s">
        <v>370</v>
      </c>
      <c r="E2684">
        <v>99</v>
      </c>
      <c r="F2684">
        <v>0</v>
      </c>
    </row>
    <row r="2685" spans="1:6">
      <c r="A2685" s="10" t="str">
        <f t="shared" si="55"/>
        <v>Stomach - C1619Female</v>
      </c>
      <c r="B2685" s="10" t="s">
        <v>295</v>
      </c>
      <c r="C2685" t="s">
        <v>0</v>
      </c>
      <c r="D2685" t="s">
        <v>28</v>
      </c>
      <c r="E2685">
        <v>19</v>
      </c>
      <c r="F2685">
        <v>1</v>
      </c>
    </row>
    <row r="2686" spans="1:6">
      <c r="A2686" s="10" t="str">
        <f t="shared" si="55"/>
        <v>Stomach - C1620Female</v>
      </c>
      <c r="B2686" s="10" t="s">
        <v>295</v>
      </c>
      <c r="C2686" t="s">
        <v>0</v>
      </c>
      <c r="D2686" t="s">
        <v>29</v>
      </c>
      <c r="E2686">
        <v>20</v>
      </c>
      <c r="F2686">
        <v>6</v>
      </c>
    </row>
    <row r="2687" spans="1:6">
      <c r="A2687" s="10" t="str">
        <f t="shared" si="55"/>
        <v>Stomach - C168Female</v>
      </c>
      <c r="B2687" s="10" t="s">
        <v>295</v>
      </c>
      <c r="C2687" t="s">
        <v>0</v>
      </c>
      <c r="D2687" t="s">
        <v>19</v>
      </c>
      <c r="E2687">
        <v>8</v>
      </c>
      <c r="F2687">
        <v>3</v>
      </c>
    </row>
    <row r="2688" spans="1:6">
      <c r="A2688" s="10" t="str">
        <f t="shared" si="55"/>
        <v>Stomach - C1610Female</v>
      </c>
      <c r="B2688" s="10" t="s">
        <v>295</v>
      </c>
      <c r="C2688" t="s">
        <v>0</v>
      </c>
      <c r="D2688" t="s">
        <v>20</v>
      </c>
      <c r="E2688">
        <v>10</v>
      </c>
      <c r="F2688">
        <v>4</v>
      </c>
    </row>
    <row r="2689" spans="1:6">
      <c r="A2689" s="10" t="str">
        <f t="shared" si="55"/>
        <v>Stomach - C165Female</v>
      </c>
      <c r="B2689" s="10" t="s">
        <v>295</v>
      </c>
      <c r="C2689" t="s">
        <v>0</v>
      </c>
      <c r="D2689" t="s">
        <v>16</v>
      </c>
      <c r="E2689">
        <v>5</v>
      </c>
      <c r="F2689">
        <v>8</v>
      </c>
    </row>
    <row r="2690" spans="1:6">
      <c r="A2690" s="10" t="str">
        <f t="shared" si="55"/>
        <v>Stomach - C1615Female</v>
      </c>
      <c r="B2690" s="10" t="s">
        <v>295</v>
      </c>
      <c r="C2690" t="s">
        <v>0</v>
      </c>
      <c r="D2690" t="s">
        <v>24</v>
      </c>
      <c r="E2690">
        <v>15</v>
      </c>
      <c r="F2690">
        <v>2</v>
      </c>
    </row>
    <row r="2691" spans="1:6">
      <c r="A2691" s="10" t="str">
        <f t="shared" si="55"/>
        <v>Stomach - C162Female</v>
      </c>
      <c r="B2691" s="10" t="s">
        <v>295</v>
      </c>
      <c r="C2691" t="s">
        <v>0</v>
      </c>
      <c r="D2691" t="s">
        <v>13</v>
      </c>
      <c r="E2691">
        <v>2</v>
      </c>
      <c r="F2691">
        <v>14</v>
      </c>
    </row>
    <row r="2692" spans="1:6">
      <c r="A2692" s="10" t="str">
        <f t="shared" si="55"/>
        <v>Stomach - C1617Female</v>
      </c>
      <c r="B2692" s="10" t="s">
        <v>295</v>
      </c>
      <c r="C2692" t="s">
        <v>0</v>
      </c>
      <c r="D2692" t="s">
        <v>26</v>
      </c>
      <c r="E2692">
        <v>17</v>
      </c>
      <c r="F2692">
        <v>3</v>
      </c>
    </row>
    <row r="2693" spans="1:6">
      <c r="A2693" s="10" t="str">
        <f t="shared" si="55"/>
        <v>Stomach - C1612Female</v>
      </c>
      <c r="B2693" s="10" t="s">
        <v>295</v>
      </c>
      <c r="C2693" t="s">
        <v>0</v>
      </c>
      <c r="D2693" t="s">
        <v>22</v>
      </c>
      <c r="E2693">
        <v>12</v>
      </c>
      <c r="F2693">
        <v>1</v>
      </c>
    </row>
    <row r="2694" spans="1:6">
      <c r="A2694" s="10" t="str">
        <f t="shared" si="55"/>
        <v>Stomach - C163Male</v>
      </c>
      <c r="B2694" s="10" t="s">
        <v>295</v>
      </c>
      <c r="C2694" t="s">
        <v>1</v>
      </c>
      <c r="D2694" t="s">
        <v>14</v>
      </c>
      <c r="E2694">
        <v>3</v>
      </c>
      <c r="F2694">
        <v>20</v>
      </c>
    </row>
    <row r="2695" spans="1:6">
      <c r="A2695" s="10" t="str">
        <f t="shared" si="55"/>
        <v>Stomach - C167Male</v>
      </c>
      <c r="B2695" s="10" t="s">
        <v>295</v>
      </c>
      <c r="C2695" t="s">
        <v>1</v>
      </c>
      <c r="D2695" t="s">
        <v>18</v>
      </c>
      <c r="E2695">
        <v>7</v>
      </c>
      <c r="F2695">
        <v>12</v>
      </c>
    </row>
    <row r="2696" spans="1:6">
      <c r="A2696" s="10" t="str">
        <f t="shared" si="55"/>
        <v>Stomach - C1618Male</v>
      </c>
      <c r="B2696" s="10" t="s">
        <v>295</v>
      </c>
      <c r="C2696" t="s">
        <v>1</v>
      </c>
      <c r="D2696" t="s">
        <v>27</v>
      </c>
      <c r="E2696">
        <v>18</v>
      </c>
      <c r="F2696">
        <v>21</v>
      </c>
    </row>
    <row r="2697" spans="1:6">
      <c r="A2697" s="10" t="str">
        <f t="shared" si="55"/>
        <v>Stomach - C1613Male</v>
      </c>
      <c r="B2697" s="10" t="s">
        <v>295</v>
      </c>
      <c r="C2697" t="s">
        <v>1</v>
      </c>
      <c r="D2697" t="s">
        <v>30</v>
      </c>
      <c r="E2697">
        <v>13</v>
      </c>
      <c r="F2697">
        <v>20</v>
      </c>
    </row>
    <row r="2698" spans="1:6">
      <c r="A2698" s="10" t="str">
        <f t="shared" si="55"/>
        <v>Stomach - C164Male</v>
      </c>
      <c r="B2698" s="10" t="s">
        <v>295</v>
      </c>
      <c r="C2698" t="s">
        <v>1</v>
      </c>
      <c r="D2698" t="s">
        <v>15</v>
      </c>
      <c r="E2698">
        <v>4</v>
      </c>
      <c r="F2698">
        <v>22</v>
      </c>
    </row>
    <row r="2699" spans="1:6">
      <c r="A2699" s="10" t="str">
        <f t="shared" si="55"/>
        <v>Stomach - C169Male</v>
      </c>
      <c r="B2699" s="10" t="s">
        <v>295</v>
      </c>
      <c r="C2699" t="s">
        <v>1</v>
      </c>
      <c r="D2699" t="s">
        <v>369</v>
      </c>
      <c r="E2699">
        <v>9</v>
      </c>
      <c r="F2699">
        <v>9</v>
      </c>
    </row>
    <row r="2700" spans="1:6">
      <c r="A2700" s="10" t="str">
        <f t="shared" si="55"/>
        <v>Stomach - C1614Male</v>
      </c>
      <c r="B2700" s="10" t="s">
        <v>295</v>
      </c>
      <c r="C2700" t="s">
        <v>1</v>
      </c>
      <c r="D2700" t="s">
        <v>23</v>
      </c>
      <c r="E2700">
        <v>14</v>
      </c>
      <c r="F2700">
        <v>7</v>
      </c>
    </row>
    <row r="2701" spans="1:6">
      <c r="A2701" s="10" t="str">
        <f t="shared" si="55"/>
        <v>Stomach - C166Male</v>
      </c>
      <c r="B2701" s="10" t="s">
        <v>295</v>
      </c>
      <c r="C2701" t="s">
        <v>1</v>
      </c>
      <c r="D2701" t="s">
        <v>17</v>
      </c>
      <c r="E2701">
        <v>6</v>
      </c>
      <c r="F2701">
        <v>11</v>
      </c>
    </row>
    <row r="2702" spans="1:6">
      <c r="A2702" s="10" t="str">
        <f t="shared" si="55"/>
        <v>Stomach - C1611Male</v>
      </c>
      <c r="B2702" s="10" t="s">
        <v>295</v>
      </c>
      <c r="C2702" t="s">
        <v>1</v>
      </c>
      <c r="D2702" t="s">
        <v>21</v>
      </c>
      <c r="E2702">
        <v>11</v>
      </c>
      <c r="F2702">
        <v>7</v>
      </c>
    </row>
    <row r="2703" spans="1:6">
      <c r="A2703" s="10" t="str">
        <f t="shared" si="55"/>
        <v>Stomach - C1616Male</v>
      </c>
      <c r="B2703" s="10" t="s">
        <v>295</v>
      </c>
      <c r="C2703" t="s">
        <v>1</v>
      </c>
      <c r="D2703" t="s">
        <v>25</v>
      </c>
      <c r="E2703">
        <v>16</v>
      </c>
      <c r="F2703">
        <v>1</v>
      </c>
    </row>
    <row r="2704" spans="1:6">
      <c r="A2704" s="10" t="str">
        <f t="shared" si="55"/>
        <v>Stomach - C161Male</v>
      </c>
      <c r="B2704" s="10" t="s">
        <v>295</v>
      </c>
      <c r="C2704" t="s">
        <v>1</v>
      </c>
      <c r="D2704" t="s">
        <v>12</v>
      </c>
      <c r="E2704">
        <v>1</v>
      </c>
      <c r="F2704">
        <v>11</v>
      </c>
    </row>
    <row r="2705" spans="1:6">
      <c r="A2705" s="10" t="str">
        <f t="shared" si="55"/>
        <v>Stomach - C1699Male</v>
      </c>
      <c r="B2705" s="10" t="s">
        <v>295</v>
      </c>
      <c r="C2705" t="s">
        <v>1</v>
      </c>
      <c r="D2705" t="s">
        <v>370</v>
      </c>
      <c r="E2705">
        <v>99</v>
      </c>
      <c r="F2705">
        <v>3</v>
      </c>
    </row>
    <row r="2706" spans="1:6">
      <c r="A2706" s="10" t="str">
        <f t="shared" si="55"/>
        <v>Stomach - C1619Male</v>
      </c>
      <c r="B2706" s="10" t="s">
        <v>295</v>
      </c>
      <c r="C2706" t="s">
        <v>1</v>
      </c>
      <c r="D2706" t="s">
        <v>28</v>
      </c>
      <c r="E2706">
        <v>19</v>
      </c>
      <c r="F2706">
        <v>1</v>
      </c>
    </row>
    <row r="2707" spans="1:6">
      <c r="A2707" s="10" t="str">
        <f t="shared" si="55"/>
        <v>Stomach - C1620Male</v>
      </c>
      <c r="B2707" s="10" t="s">
        <v>295</v>
      </c>
      <c r="C2707" t="s">
        <v>1</v>
      </c>
      <c r="D2707" t="s">
        <v>29</v>
      </c>
      <c r="E2707">
        <v>20</v>
      </c>
      <c r="F2707">
        <v>20</v>
      </c>
    </row>
    <row r="2708" spans="1:6">
      <c r="A2708" s="10" t="str">
        <f t="shared" si="55"/>
        <v>Stomach - C168Male</v>
      </c>
      <c r="B2708" s="10" t="s">
        <v>295</v>
      </c>
      <c r="C2708" t="s">
        <v>1</v>
      </c>
      <c r="D2708" t="s">
        <v>19</v>
      </c>
      <c r="E2708">
        <v>8</v>
      </c>
      <c r="F2708">
        <v>3</v>
      </c>
    </row>
    <row r="2709" spans="1:6">
      <c r="A2709" s="10" t="str">
        <f t="shared" si="55"/>
        <v>Stomach - C1610Male</v>
      </c>
      <c r="B2709" s="10" t="s">
        <v>295</v>
      </c>
      <c r="C2709" t="s">
        <v>1</v>
      </c>
      <c r="D2709" t="s">
        <v>20</v>
      </c>
      <c r="E2709">
        <v>10</v>
      </c>
      <c r="F2709">
        <v>6</v>
      </c>
    </row>
    <row r="2710" spans="1:6">
      <c r="A2710" s="10" t="str">
        <f t="shared" si="55"/>
        <v>Stomach - C165Male</v>
      </c>
      <c r="B2710" s="10" t="s">
        <v>295</v>
      </c>
      <c r="C2710" t="s">
        <v>1</v>
      </c>
      <c r="D2710" t="s">
        <v>16</v>
      </c>
      <c r="E2710">
        <v>5</v>
      </c>
      <c r="F2710">
        <v>19</v>
      </c>
    </row>
    <row r="2711" spans="1:6">
      <c r="A2711" s="10" t="str">
        <f t="shared" si="55"/>
        <v>Stomach - C1615Male</v>
      </c>
      <c r="B2711" s="10" t="s">
        <v>295</v>
      </c>
      <c r="C2711" t="s">
        <v>1</v>
      </c>
      <c r="D2711" t="s">
        <v>24</v>
      </c>
      <c r="E2711">
        <v>15</v>
      </c>
      <c r="F2711">
        <v>2</v>
      </c>
    </row>
    <row r="2712" spans="1:6">
      <c r="A2712" s="10" t="str">
        <f t="shared" si="55"/>
        <v>Stomach - C162Male</v>
      </c>
      <c r="B2712" s="10" t="s">
        <v>295</v>
      </c>
      <c r="C2712" t="s">
        <v>1</v>
      </c>
      <c r="D2712" t="s">
        <v>13</v>
      </c>
      <c r="E2712">
        <v>2</v>
      </c>
      <c r="F2712">
        <v>27</v>
      </c>
    </row>
    <row r="2713" spans="1:6">
      <c r="A2713" s="10" t="str">
        <f t="shared" si="55"/>
        <v>Stomach - C1617Male</v>
      </c>
      <c r="B2713" s="10" t="s">
        <v>295</v>
      </c>
      <c r="C2713" t="s">
        <v>1</v>
      </c>
      <c r="D2713" t="s">
        <v>26</v>
      </c>
      <c r="E2713">
        <v>17</v>
      </c>
      <c r="F2713">
        <v>3</v>
      </c>
    </row>
    <row r="2714" spans="1:6">
      <c r="A2714" s="10" t="str">
        <f t="shared" si="55"/>
        <v>Stomach - C1612Male</v>
      </c>
      <c r="B2714" s="10" t="s">
        <v>295</v>
      </c>
      <c r="C2714" t="s">
        <v>1</v>
      </c>
      <c r="D2714" t="s">
        <v>22</v>
      </c>
      <c r="E2714">
        <v>12</v>
      </c>
      <c r="F2714">
        <v>6</v>
      </c>
    </row>
    <row r="2715" spans="1:6">
      <c r="A2715" s="10" t="str">
        <f t="shared" si="55"/>
        <v>Small intestine - C173Female</v>
      </c>
      <c r="B2715" s="10" t="s">
        <v>296</v>
      </c>
      <c r="C2715" t="s">
        <v>0</v>
      </c>
      <c r="D2715" t="s">
        <v>14</v>
      </c>
      <c r="E2715">
        <v>3</v>
      </c>
      <c r="F2715">
        <v>5</v>
      </c>
    </row>
    <row r="2716" spans="1:6">
      <c r="A2716" s="10" t="str">
        <f t="shared" si="55"/>
        <v>Small intestine - C177Female</v>
      </c>
      <c r="B2716" s="10" t="s">
        <v>296</v>
      </c>
      <c r="C2716" t="s">
        <v>0</v>
      </c>
      <c r="D2716" t="s">
        <v>18</v>
      </c>
      <c r="E2716">
        <v>7</v>
      </c>
      <c r="F2716">
        <v>3</v>
      </c>
    </row>
    <row r="2717" spans="1:6">
      <c r="A2717" s="10" t="str">
        <f t="shared" si="55"/>
        <v>Small intestine - C1718Female</v>
      </c>
      <c r="B2717" s="10" t="s">
        <v>296</v>
      </c>
      <c r="C2717" t="s">
        <v>0</v>
      </c>
      <c r="D2717" t="s">
        <v>27</v>
      </c>
      <c r="E2717">
        <v>18</v>
      </c>
      <c r="F2717">
        <v>6</v>
      </c>
    </row>
    <row r="2718" spans="1:6">
      <c r="A2718" s="10" t="str">
        <f t="shared" si="55"/>
        <v>Small intestine - C1713Female</v>
      </c>
      <c r="B2718" s="10" t="s">
        <v>296</v>
      </c>
      <c r="C2718" t="s">
        <v>0</v>
      </c>
      <c r="D2718" t="s">
        <v>30</v>
      </c>
      <c r="E2718">
        <v>13</v>
      </c>
      <c r="F2718">
        <v>4</v>
      </c>
    </row>
    <row r="2719" spans="1:6">
      <c r="A2719" s="10" t="str">
        <f t="shared" si="55"/>
        <v>Small intestine - C174Female</v>
      </c>
      <c r="B2719" s="10" t="s">
        <v>296</v>
      </c>
      <c r="C2719" t="s">
        <v>0</v>
      </c>
      <c r="D2719" t="s">
        <v>15</v>
      </c>
      <c r="E2719">
        <v>4</v>
      </c>
      <c r="F2719">
        <v>7</v>
      </c>
    </row>
    <row r="2720" spans="1:6">
      <c r="A2720" s="10" t="str">
        <f t="shared" si="55"/>
        <v>Small intestine - C179Female</v>
      </c>
      <c r="B2720" s="10" t="s">
        <v>296</v>
      </c>
      <c r="C2720" t="s">
        <v>0</v>
      </c>
      <c r="D2720" t="s">
        <v>369</v>
      </c>
      <c r="E2720">
        <v>9</v>
      </c>
      <c r="F2720">
        <v>0</v>
      </c>
    </row>
    <row r="2721" spans="1:6">
      <c r="A2721" s="10" t="str">
        <f t="shared" si="55"/>
        <v>Small intestine - C1714Female</v>
      </c>
      <c r="B2721" s="10" t="s">
        <v>296</v>
      </c>
      <c r="C2721" t="s">
        <v>0</v>
      </c>
      <c r="D2721" t="s">
        <v>23</v>
      </c>
      <c r="E2721">
        <v>14</v>
      </c>
      <c r="F2721">
        <v>1</v>
      </c>
    </row>
    <row r="2722" spans="1:6">
      <c r="A2722" s="10" t="str">
        <f t="shared" si="55"/>
        <v>Small intestine - C176Female</v>
      </c>
      <c r="B2722" s="10" t="s">
        <v>296</v>
      </c>
      <c r="C2722" t="s">
        <v>0</v>
      </c>
      <c r="D2722" t="s">
        <v>17</v>
      </c>
      <c r="E2722">
        <v>6</v>
      </c>
      <c r="F2722">
        <v>1</v>
      </c>
    </row>
    <row r="2723" spans="1:6">
      <c r="A2723" s="10" t="str">
        <f t="shared" si="55"/>
        <v>Small intestine - C1711Female</v>
      </c>
      <c r="B2723" s="10" t="s">
        <v>296</v>
      </c>
      <c r="C2723" t="s">
        <v>0</v>
      </c>
      <c r="D2723" t="s">
        <v>21</v>
      </c>
      <c r="E2723">
        <v>11</v>
      </c>
      <c r="F2723">
        <v>3</v>
      </c>
    </row>
    <row r="2724" spans="1:6">
      <c r="A2724" s="10" t="str">
        <f t="shared" ref="A2724:A2787" si="56">B2724&amp;E2724&amp;C2724</f>
        <v>Small intestine - C1716Female</v>
      </c>
      <c r="B2724" s="10" t="s">
        <v>296</v>
      </c>
      <c r="C2724" t="s">
        <v>0</v>
      </c>
      <c r="D2724" t="s">
        <v>25</v>
      </c>
      <c r="E2724">
        <v>16</v>
      </c>
      <c r="F2724">
        <v>0</v>
      </c>
    </row>
    <row r="2725" spans="1:6">
      <c r="A2725" s="10" t="str">
        <f t="shared" si="56"/>
        <v>Small intestine - C171Female</v>
      </c>
      <c r="B2725" s="10" t="s">
        <v>296</v>
      </c>
      <c r="C2725" t="s">
        <v>0</v>
      </c>
      <c r="D2725" t="s">
        <v>12</v>
      </c>
      <c r="E2725">
        <v>1</v>
      </c>
      <c r="F2725">
        <v>0</v>
      </c>
    </row>
    <row r="2726" spans="1:6">
      <c r="A2726" s="10" t="str">
        <f t="shared" si="56"/>
        <v>Small intestine - C1799Female</v>
      </c>
      <c r="B2726" s="10" t="s">
        <v>296</v>
      </c>
      <c r="C2726" t="s">
        <v>0</v>
      </c>
      <c r="D2726" t="s">
        <v>370</v>
      </c>
      <c r="E2726">
        <v>99</v>
      </c>
      <c r="F2726">
        <v>0</v>
      </c>
    </row>
    <row r="2727" spans="1:6">
      <c r="A2727" s="10" t="str">
        <f t="shared" si="56"/>
        <v>Small intestine - C1719Female</v>
      </c>
      <c r="B2727" s="10" t="s">
        <v>296</v>
      </c>
      <c r="C2727" t="s">
        <v>0</v>
      </c>
      <c r="D2727" t="s">
        <v>28</v>
      </c>
      <c r="E2727">
        <v>19</v>
      </c>
      <c r="F2727">
        <v>0</v>
      </c>
    </row>
    <row r="2728" spans="1:6">
      <c r="A2728" s="10" t="str">
        <f t="shared" si="56"/>
        <v>Small intestine - C1720Female</v>
      </c>
      <c r="B2728" s="10" t="s">
        <v>296</v>
      </c>
      <c r="C2728" t="s">
        <v>0</v>
      </c>
      <c r="D2728" t="s">
        <v>29</v>
      </c>
      <c r="E2728">
        <v>20</v>
      </c>
      <c r="F2728">
        <v>2</v>
      </c>
    </row>
    <row r="2729" spans="1:6">
      <c r="A2729" s="10" t="str">
        <f t="shared" si="56"/>
        <v>Small intestine - C178Female</v>
      </c>
      <c r="B2729" s="10" t="s">
        <v>296</v>
      </c>
      <c r="C2729" t="s">
        <v>0</v>
      </c>
      <c r="D2729" t="s">
        <v>19</v>
      </c>
      <c r="E2729">
        <v>8</v>
      </c>
      <c r="F2729">
        <v>0</v>
      </c>
    </row>
    <row r="2730" spans="1:6">
      <c r="A2730" s="10" t="str">
        <f t="shared" si="56"/>
        <v>Small intestine - C1710Female</v>
      </c>
      <c r="B2730" s="10" t="s">
        <v>296</v>
      </c>
      <c r="C2730" t="s">
        <v>0</v>
      </c>
      <c r="D2730" t="s">
        <v>20</v>
      </c>
      <c r="E2730">
        <v>10</v>
      </c>
      <c r="F2730">
        <v>2</v>
      </c>
    </row>
    <row r="2731" spans="1:6">
      <c r="A2731" s="10" t="str">
        <f t="shared" si="56"/>
        <v>Small intestine - C175Female</v>
      </c>
      <c r="B2731" s="10" t="s">
        <v>296</v>
      </c>
      <c r="C2731" t="s">
        <v>0</v>
      </c>
      <c r="D2731" t="s">
        <v>16</v>
      </c>
      <c r="E2731">
        <v>5</v>
      </c>
      <c r="F2731">
        <v>5</v>
      </c>
    </row>
    <row r="2732" spans="1:6">
      <c r="A2732" s="10" t="str">
        <f t="shared" si="56"/>
        <v>Small intestine - C1715Female</v>
      </c>
      <c r="B2732" s="10" t="s">
        <v>296</v>
      </c>
      <c r="C2732" t="s">
        <v>0</v>
      </c>
      <c r="D2732" t="s">
        <v>24</v>
      </c>
      <c r="E2732">
        <v>15</v>
      </c>
      <c r="F2732">
        <v>0</v>
      </c>
    </row>
    <row r="2733" spans="1:6">
      <c r="A2733" s="10" t="str">
        <f t="shared" si="56"/>
        <v>Small intestine - C172Female</v>
      </c>
      <c r="B2733" s="10" t="s">
        <v>296</v>
      </c>
      <c r="C2733" t="s">
        <v>0</v>
      </c>
      <c r="D2733" t="s">
        <v>13</v>
      </c>
      <c r="E2733">
        <v>2</v>
      </c>
      <c r="F2733">
        <v>6</v>
      </c>
    </row>
    <row r="2734" spans="1:6">
      <c r="A2734" s="10" t="str">
        <f t="shared" si="56"/>
        <v>Small intestine - C1717Female</v>
      </c>
      <c r="B2734" s="10" t="s">
        <v>296</v>
      </c>
      <c r="C2734" t="s">
        <v>0</v>
      </c>
      <c r="D2734" t="s">
        <v>26</v>
      </c>
      <c r="E2734">
        <v>17</v>
      </c>
      <c r="F2734">
        <v>0</v>
      </c>
    </row>
    <row r="2735" spans="1:6">
      <c r="A2735" s="10" t="str">
        <f t="shared" si="56"/>
        <v>Small intestine - C1712Female</v>
      </c>
      <c r="B2735" s="10" t="s">
        <v>296</v>
      </c>
      <c r="C2735" t="s">
        <v>0</v>
      </c>
      <c r="D2735" t="s">
        <v>22</v>
      </c>
      <c r="E2735">
        <v>12</v>
      </c>
      <c r="F2735">
        <v>1</v>
      </c>
    </row>
    <row r="2736" spans="1:6">
      <c r="A2736" s="10" t="str">
        <f t="shared" si="56"/>
        <v>Small intestine - C173Male</v>
      </c>
      <c r="B2736" s="10" t="s">
        <v>296</v>
      </c>
      <c r="C2736" t="s">
        <v>1</v>
      </c>
      <c r="D2736" t="s">
        <v>14</v>
      </c>
      <c r="E2736">
        <v>3</v>
      </c>
      <c r="F2736">
        <v>9</v>
      </c>
    </row>
    <row r="2737" spans="1:6">
      <c r="A2737" s="10" t="str">
        <f t="shared" si="56"/>
        <v>Small intestine - C177Male</v>
      </c>
      <c r="B2737" s="10" t="s">
        <v>296</v>
      </c>
      <c r="C2737" t="s">
        <v>1</v>
      </c>
      <c r="D2737" t="s">
        <v>18</v>
      </c>
      <c r="E2737">
        <v>7</v>
      </c>
      <c r="F2737">
        <v>4</v>
      </c>
    </row>
    <row r="2738" spans="1:6">
      <c r="A2738" s="10" t="str">
        <f t="shared" si="56"/>
        <v>Small intestine - C1718Male</v>
      </c>
      <c r="B2738" s="10" t="s">
        <v>296</v>
      </c>
      <c r="C2738" t="s">
        <v>1</v>
      </c>
      <c r="D2738" t="s">
        <v>27</v>
      </c>
      <c r="E2738">
        <v>18</v>
      </c>
      <c r="F2738">
        <v>5</v>
      </c>
    </row>
    <row r="2739" spans="1:6">
      <c r="A2739" s="10" t="str">
        <f t="shared" si="56"/>
        <v>Small intestine - C1713Male</v>
      </c>
      <c r="B2739" s="10" t="s">
        <v>296</v>
      </c>
      <c r="C2739" t="s">
        <v>1</v>
      </c>
      <c r="D2739" t="s">
        <v>30</v>
      </c>
      <c r="E2739">
        <v>13</v>
      </c>
      <c r="F2739">
        <v>5</v>
      </c>
    </row>
    <row r="2740" spans="1:6">
      <c r="A2740" s="10" t="str">
        <f t="shared" si="56"/>
        <v>Small intestine - C174Male</v>
      </c>
      <c r="B2740" s="10" t="s">
        <v>296</v>
      </c>
      <c r="C2740" t="s">
        <v>1</v>
      </c>
      <c r="D2740" t="s">
        <v>15</v>
      </c>
      <c r="E2740">
        <v>4</v>
      </c>
      <c r="F2740">
        <v>1</v>
      </c>
    </row>
    <row r="2741" spans="1:6">
      <c r="A2741" s="10" t="str">
        <f t="shared" si="56"/>
        <v>Small intestine - C179Male</v>
      </c>
      <c r="B2741" s="10" t="s">
        <v>296</v>
      </c>
      <c r="C2741" t="s">
        <v>1</v>
      </c>
      <c r="D2741" t="s">
        <v>369</v>
      </c>
      <c r="E2741">
        <v>9</v>
      </c>
      <c r="F2741">
        <v>4</v>
      </c>
    </row>
    <row r="2742" spans="1:6">
      <c r="A2742" s="10" t="str">
        <f t="shared" si="56"/>
        <v>Small intestine - C1714Male</v>
      </c>
      <c r="B2742" s="10" t="s">
        <v>296</v>
      </c>
      <c r="C2742" t="s">
        <v>1</v>
      </c>
      <c r="D2742" t="s">
        <v>23</v>
      </c>
      <c r="E2742">
        <v>14</v>
      </c>
      <c r="F2742">
        <v>2</v>
      </c>
    </row>
    <row r="2743" spans="1:6">
      <c r="A2743" s="10" t="str">
        <f t="shared" si="56"/>
        <v>Small intestine - C176Male</v>
      </c>
      <c r="B2743" s="10" t="s">
        <v>296</v>
      </c>
      <c r="C2743" t="s">
        <v>1</v>
      </c>
      <c r="D2743" t="s">
        <v>17</v>
      </c>
      <c r="E2743">
        <v>6</v>
      </c>
      <c r="F2743">
        <v>2</v>
      </c>
    </row>
    <row r="2744" spans="1:6">
      <c r="A2744" s="10" t="str">
        <f t="shared" si="56"/>
        <v>Small intestine - C1711Male</v>
      </c>
      <c r="B2744" s="10" t="s">
        <v>296</v>
      </c>
      <c r="C2744" t="s">
        <v>1</v>
      </c>
      <c r="D2744" t="s">
        <v>21</v>
      </c>
      <c r="E2744">
        <v>11</v>
      </c>
      <c r="F2744">
        <v>1</v>
      </c>
    </row>
    <row r="2745" spans="1:6">
      <c r="A2745" s="10" t="str">
        <f t="shared" si="56"/>
        <v>Small intestine - C1716Male</v>
      </c>
      <c r="B2745" s="10" t="s">
        <v>296</v>
      </c>
      <c r="C2745" t="s">
        <v>1</v>
      </c>
      <c r="D2745" t="s">
        <v>25</v>
      </c>
      <c r="E2745">
        <v>16</v>
      </c>
      <c r="F2745">
        <v>1</v>
      </c>
    </row>
    <row r="2746" spans="1:6">
      <c r="A2746" s="10" t="str">
        <f t="shared" si="56"/>
        <v>Small intestine - C171Male</v>
      </c>
      <c r="B2746" s="10" t="s">
        <v>296</v>
      </c>
      <c r="C2746" t="s">
        <v>1</v>
      </c>
      <c r="D2746" t="s">
        <v>12</v>
      </c>
      <c r="E2746">
        <v>1</v>
      </c>
      <c r="F2746">
        <v>4</v>
      </c>
    </row>
    <row r="2747" spans="1:6">
      <c r="A2747" s="10" t="str">
        <f t="shared" si="56"/>
        <v>Small intestine - C1799Male</v>
      </c>
      <c r="B2747" s="10" t="s">
        <v>296</v>
      </c>
      <c r="C2747" t="s">
        <v>1</v>
      </c>
      <c r="D2747" t="s">
        <v>370</v>
      </c>
      <c r="E2747">
        <v>99</v>
      </c>
      <c r="F2747">
        <v>0</v>
      </c>
    </row>
    <row r="2748" spans="1:6">
      <c r="A2748" s="10" t="str">
        <f t="shared" si="56"/>
        <v>Small intestine - C1719Male</v>
      </c>
      <c r="B2748" s="10" t="s">
        <v>296</v>
      </c>
      <c r="C2748" t="s">
        <v>1</v>
      </c>
      <c r="D2748" t="s">
        <v>28</v>
      </c>
      <c r="E2748">
        <v>19</v>
      </c>
      <c r="F2748">
        <v>1</v>
      </c>
    </row>
    <row r="2749" spans="1:6">
      <c r="A2749" s="10" t="str">
        <f t="shared" si="56"/>
        <v>Small intestine - C1720Male</v>
      </c>
      <c r="B2749" s="10" t="s">
        <v>296</v>
      </c>
      <c r="C2749" t="s">
        <v>1</v>
      </c>
      <c r="D2749" t="s">
        <v>29</v>
      </c>
      <c r="E2749">
        <v>20</v>
      </c>
      <c r="F2749">
        <v>1</v>
      </c>
    </row>
    <row r="2750" spans="1:6">
      <c r="A2750" s="10" t="str">
        <f t="shared" si="56"/>
        <v>Small intestine - C178Male</v>
      </c>
      <c r="B2750" s="10" t="s">
        <v>296</v>
      </c>
      <c r="C2750" t="s">
        <v>1</v>
      </c>
      <c r="D2750" t="s">
        <v>19</v>
      </c>
      <c r="E2750">
        <v>8</v>
      </c>
      <c r="F2750">
        <v>1</v>
      </c>
    </row>
    <row r="2751" spans="1:6">
      <c r="A2751" s="10" t="str">
        <f t="shared" si="56"/>
        <v>Small intestine - C1710Male</v>
      </c>
      <c r="B2751" s="10" t="s">
        <v>296</v>
      </c>
      <c r="C2751" t="s">
        <v>1</v>
      </c>
      <c r="D2751" t="s">
        <v>20</v>
      </c>
      <c r="E2751">
        <v>10</v>
      </c>
      <c r="F2751">
        <v>0</v>
      </c>
    </row>
    <row r="2752" spans="1:6">
      <c r="A2752" s="10" t="str">
        <f t="shared" si="56"/>
        <v>Small intestine - C175Male</v>
      </c>
      <c r="B2752" s="10" t="s">
        <v>296</v>
      </c>
      <c r="C2752" t="s">
        <v>1</v>
      </c>
      <c r="D2752" t="s">
        <v>16</v>
      </c>
      <c r="E2752">
        <v>5</v>
      </c>
      <c r="F2752">
        <v>1</v>
      </c>
    </row>
    <row r="2753" spans="1:6">
      <c r="A2753" s="10" t="str">
        <f t="shared" si="56"/>
        <v>Small intestine - C1715Male</v>
      </c>
      <c r="B2753" s="10" t="s">
        <v>296</v>
      </c>
      <c r="C2753" t="s">
        <v>1</v>
      </c>
      <c r="D2753" t="s">
        <v>24</v>
      </c>
      <c r="E2753">
        <v>15</v>
      </c>
      <c r="F2753">
        <v>0</v>
      </c>
    </row>
    <row r="2754" spans="1:6">
      <c r="A2754" s="10" t="str">
        <f t="shared" si="56"/>
        <v>Small intestine - C172Male</v>
      </c>
      <c r="B2754" s="10" t="s">
        <v>296</v>
      </c>
      <c r="C2754" t="s">
        <v>1</v>
      </c>
      <c r="D2754" t="s">
        <v>13</v>
      </c>
      <c r="E2754">
        <v>2</v>
      </c>
      <c r="F2754">
        <v>5</v>
      </c>
    </row>
    <row r="2755" spans="1:6">
      <c r="A2755" s="10" t="str">
        <f t="shared" si="56"/>
        <v>Small intestine - C1717Male</v>
      </c>
      <c r="B2755" s="10" t="s">
        <v>296</v>
      </c>
      <c r="C2755" t="s">
        <v>1</v>
      </c>
      <c r="D2755" t="s">
        <v>26</v>
      </c>
      <c r="E2755">
        <v>17</v>
      </c>
      <c r="F2755">
        <v>0</v>
      </c>
    </row>
    <row r="2756" spans="1:6">
      <c r="A2756" s="10" t="str">
        <f t="shared" si="56"/>
        <v>Small intestine - C1712Male</v>
      </c>
      <c r="B2756" s="10" t="s">
        <v>296</v>
      </c>
      <c r="C2756" t="s">
        <v>1</v>
      </c>
      <c r="D2756" t="s">
        <v>22</v>
      </c>
      <c r="E2756">
        <v>12</v>
      </c>
      <c r="F2756">
        <v>2</v>
      </c>
    </row>
    <row r="2757" spans="1:6">
      <c r="A2757" s="10" t="str">
        <f t="shared" si="56"/>
        <v>Colorectum - C18–C203Female</v>
      </c>
      <c r="B2757" s="10" t="s">
        <v>297</v>
      </c>
      <c r="C2757" t="s">
        <v>0</v>
      </c>
      <c r="D2757" t="s">
        <v>14</v>
      </c>
      <c r="E2757">
        <v>3</v>
      </c>
      <c r="F2757">
        <v>106</v>
      </c>
    </row>
    <row r="2758" spans="1:6">
      <c r="A2758" s="10" t="str">
        <f t="shared" si="56"/>
        <v>Colorectum - C18–C207Female</v>
      </c>
      <c r="B2758" s="10" t="s">
        <v>297</v>
      </c>
      <c r="C2758" t="s">
        <v>0</v>
      </c>
      <c r="D2758" t="s">
        <v>18</v>
      </c>
      <c r="E2758">
        <v>7</v>
      </c>
      <c r="F2758">
        <v>73</v>
      </c>
    </row>
    <row r="2759" spans="1:6">
      <c r="A2759" s="10" t="str">
        <f t="shared" si="56"/>
        <v>Colorectum - C18–C2018Female</v>
      </c>
      <c r="B2759" s="10" t="s">
        <v>297</v>
      </c>
      <c r="C2759" t="s">
        <v>0</v>
      </c>
      <c r="D2759" t="s">
        <v>27</v>
      </c>
      <c r="E2759">
        <v>18</v>
      </c>
      <c r="F2759">
        <v>177</v>
      </c>
    </row>
    <row r="2760" spans="1:6">
      <c r="A2760" s="10" t="str">
        <f t="shared" si="56"/>
        <v>Colorectum - C18–C2013Female</v>
      </c>
      <c r="B2760" s="10" t="s">
        <v>297</v>
      </c>
      <c r="C2760" t="s">
        <v>0</v>
      </c>
      <c r="D2760" t="s">
        <v>30</v>
      </c>
      <c r="E2760">
        <v>13</v>
      </c>
      <c r="F2760">
        <v>65</v>
      </c>
    </row>
    <row r="2761" spans="1:6">
      <c r="A2761" s="10" t="str">
        <f t="shared" si="56"/>
        <v>Colorectum - C18–C204Female</v>
      </c>
      <c r="B2761" s="10" t="s">
        <v>297</v>
      </c>
      <c r="C2761" t="s">
        <v>0</v>
      </c>
      <c r="D2761" t="s">
        <v>15</v>
      </c>
      <c r="E2761">
        <v>4</v>
      </c>
      <c r="F2761">
        <v>101</v>
      </c>
    </row>
    <row r="2762" spans="1:6">
      <c r="A2762" s="10" t="str">
        <f t="shared" si="56"/>
        <v>Colorectum - C18–C209Female</v>
      </c>
      <c r="B2762" s="10" t="s">
        <v>297</v>
      </c>
      <c r="C2762" t="s">
        <v>0</v>
      </c>
      <c r="D2762" t="s">
        <v>369</v>
      </c>
      <c r="E2762">
        <v>9</v>
      </c>
      <c r="F2762">
        <v>64</v>
      </c>
    </row>
    <row r="2763" spans="1:6">
      <c r="A2763" s="10" t="str">
        <f t="shared" si="56"/>
        <v>Colorectum - C18–C2014Female</v>
      </c>
      <c r="B2763" s="10" t="s">
        <v>297</v>
      </c>
      <c r="C2763" t="s">
        <v>0</v>
      </c>
      <c r="D2763" t="s">
        <v>23</v>
      </c>
      <c r="E2763">
        <v>14</v>
      </c>
      <c r="F2763">
        <v>35</v>
      </c>
    </row>
    <row r="2764" spans="1:6">
      <c r="A2764" s="10" t="str">
        <f t="shared" si="56"/>
        <v>Colorectum - C18–C206Female</v>
      </c>
      <c r="B2764" s="10" t="s">
        <v>297</v>
      </c>
      <c r="C2764" t="s">
        <v>0</v>
      </c>
      <c r="D2764" t="s">
        <v>17</v>
      </c>
      <c r="E2764">
        <v>6</v>
      </c>
      <c r="F2764">
        <v>30</v>
      </c>
    </row>
    <row r="2765" spans="1:6">
      <c r="A2765" s="10" t="str">
        <f t="shared" si="56"/>
        <v>Colorectum - C18–C2011Female</v>
      </c>
      <c r="B2765" s="10" t="s">
        <v>297</v>
      </c>
      <c r="C2765" t="s">
        <v>0</v>
      </c>
      <c r="D2765" t="s">
        <v>21</v>
      </c>
      <c r="E2765">
        <v>11</v>
      </c>
      <c r="F2765">
        <v>53</v>
      </c>
    </row>
    <row r="2766" spans="1:6">
      <c r="A2766" s="10" t="str">
        <f t="shared" si="56"/>
        <v>Colorectum - C18–C2016Female</v>
      </c>
      <c r="B2766" s="10" t="s">
        <v>297</v>
      </c>
      <c r="C2766" t="s">
        <v>0</v>
      </c>
      <c r="D2766" t="s">
        <v>25</v>
      </c>
      <c r="E2766">
        <v>16</v>
      </c>
      <c r="F2766">
        <v>55</v>
      </c>
    </row>
    <row r="2767" spans="1:6">
      <c r="A2767" s="10" t="str">
        <f t="shared" si="56"/>
        <v>Colorectum - C18–C201Female</v>
      </c>
      <c r="B2767" s="10" t="s">
        <v>297</v>
      </c>
      <c r="C2767" t="s">
        <v>0</v>
      </c>
      <c r="D2767" t="s">
        <v>12</v>
      </c>
      <c r="E2767">
        <v>1</v>
      </c>
      <c r="F2767">
        <v>52</v>
      </c>
    </row>
    <row r="2768" spans="1:6">
      <c r="A2768" s="10" t="str">
        <f t="shared" si="56"/>
        <v>Colorectum - C18–C2099Female</v>
      </c>
      <c r="B2768" s="10" t="s">
        <v>297</v>
      </c>
      <c r="C2768" t="s">
        <v>0</v>
      </c>
      <c r="D2768" t="s">
        <v>370</v>
      </c>
      <c r="E2768">
        <v>99</v>
      </c>
      <c r="F2768">
        <v>3</v>
      </c>
    </row>
    <row r="2769" spans="1:6">
      <c r="A2769" s="10" t="str">
        <f t="shared" si="56"/>
        <v>Colorectum - C18–C2019Female</v>
      </c>
      <c r="B2769" s="10" t="s">
        <v>297</v>
      </c>
      <c r="C2769" t="s">
        <v>0</v>
      </c>
      <c r="D2769" t="s">
        <v>28</v>
      </c>
      <c r="E2769">
        <v>19</v>
      </c>
      <c r="F2769">
        <v>38</v>
      </c>
    </row>
    <row r="2770" spans="1:6">
      <c r="A2770" s="10" t="str">
        <f t="shared" si="56"/>
        <v>Colorectum - C18–C2020Female</v>
      </c>
      <c r="B2770" s="10" t="s">
        <v>297</v>
      </c>
      <c r="C2770" t="s">
        <v>0</v>
      </c>
      <c r="D2770" t="s">
        <v>29</v>
      </c>
      <c r="E2770">
        <v>20</v>
      </c>
      <c r="F2770">
        <v>144</v>
      </c>
    </row>
    <row r="2771" spans="1:6">
      <c r="A2771" s="10" t="str">
        <f t="shared" si="56"/>
        <v>Colorectum - C18–C208Female</v>
      </c>
      <c r="B2771" s="10" t="s">
        <v>297</v>
      </c>
      <c r="C2771" t="s">
        <v>0</v>
      </c>
      <c r="D2771" t="s">
        <v>19</v>
      </c>
      <c r="E2771">
        <v>8</v>
      </c>
      <c r="F2771">
        <v>11</v>
      </c>
    </row>
    <row r="2772" spans="1:6">
      <c r="A2772" s="10" t="str">
        <f t="shared" si="56"/>
        <v>Colorectum - C18–C2010Female</v>
      </c>
      <c r="B2772" s="10" t="s">
        <v>297</v>
      </c>
      <c r="C2772" t="s">
        <v>0</v>
      </c>
      <c r="D2772" t="s">
        <v>20</v>
      </c>
      <c r="E2772">
        <v>10</v>
      </c>
      <c r="F2772">
        <v>48</v>
      </c>
    </row>
    <row r="2773" spans="1:6">
      <c r="A2773" s="10" t="str">
        <f t="shared" si="56"/>
        <v>Colorectum - C18–C205Female</v>
      </c>
      <c r="B2773" s="10" t="s">
        <v>297</v>
      </c>
      <c r="C2773" t="s">
        <v>0</v>
      </c>
      <c r="D2773" t="s">
        <v>16</v>
      </c>
      <c r="E2773">
        <v>5</v>
      </c>
      <c r="F2773">
        <v>117</v>
      </c>
    </row>
    <row r="2774" spans="1:6">
      <c r="A2774" s="10" t="str">
        <f t="shared" si="56"/>
        <v>Colorectum - C18–C2015Female</v>
      </c>
      <c r="B2774" s="10" t="s">
        <v>297</v>
      </c>
      <c r="C2774" t="s">
        <v>0</v>
      </c>
      <c r="D2774" t="s">
        <v>24</v>
      </c>
      <c r="E2774">
        <v>15</v>
      </c>
      <c r="F2774">
        <v>18</v>
      </c>
    </row>
    <row r="2775" spans="1:6">
      <c r="A2775" s="10" t="str">
        <f t="shared" si="56"/>
        <v>Colorectum - C18–C202Female</v>
      </c>
      <c r="B2775" s="10" t="s">
        <v>297</v>
      </c>
      <c r="C2775" t="s">
        <v>0</v>
      </c>
      <c r="D2775" t="s">
        <v>13</v>
      </c>
      <c r="E2775">
        <v>2</v>
      </c>
      <c r="F2775">
        <v>185</v>
      </c>
    </row>
    <row r="2776" spans="1:6">
      <c r="A2776" s="10" t="str">
        <f t="shared" si="56"/>
        <v>Colorectum - C18–C2017Female</v>
      </c>
      <c r="B2776" s="10" t="s">
        <v>297</v>
      </c>
      <c r="C2776" t="s">
        <v>0</v>
      </c>
      <c r="D2776" t="s">
        <v>26</v>
      </c>
      <c r="E2776">
        <v>17</v>
      </c>
      <c r="F2776">
        <v>14</v>
      </c>
    </row>
    <row r="2777" spans="1:6">
      <c r="A2777" s="10" t="str">
        <f t="shared" si="56"/>
        <v>Colorectum - C18–C2012Female</v>
      </c>
      <c r="B2777" s="10" t="s">
        <v>297</v>
      </c>
      <c r="C2777" t="s">
        <v>0</v>
      </c>
      <c r="D2777" t="s">
        <v>22</v>
      </c>
      <c r="E2777">
        <v>12</v>
      </c>
      <c r="F2777">
        <v>26</v>
      </c>
    </row>
    <row r="2778" spans="1:6">
      <c r="A2778" s="10" t="str">
        <f t="shared" si="56"/>
        <v>Colorectum - C18–C203Male</v>
      </c>
      <c r="B2778" s="10" t="s">
        <v>297</v>
      </c>
      <c r="C2778" t="s">
        <v>1</v>
      </c>
      <c r="D2778" t="s">
        <v>14</v>
      </c>
      <c r="E2778">
        <v>3</v>
      </c>
      <c r="F2778">
        <v>124</v>
      </c>
    </row>
    <row r="2779" spans="1:6">
      <c r="A2779" s="10" t="str">
        <f t="shared" si="56"/>
        <v>Colorectum - C18–C207Male</v>
      </c>
      <c r="B2779" s="10" t="s">
        <v>297</v>
      </c>
      <c r="C2779" t="s">
        <v>1</v>
      </c>
      <c r="D2779" t="s">
        <v>18</v>
      </c>
      <c r="E2779">
        <v>7</v>
      </c>
      <c r="F2779">
        <v>83</v>
      </c>
    </row>
    <row r="2780" spans="1:6">
      <c r="A2780" s="10" t="str">
        <f t="shared" si="56"/>
        <v>Colorectum - C18–C2018Male</v>
      </c>
      <c r="B2780" s="10" t="s">
        <v>297</v>
      </c>
      <c r="C2780" t="s">
        <v>1</v>
      </c>
      <c r="D2780" t="s">
        <v>27</v>
      </c>
      <c r="E2780">
        <v>18</v>
      </c>
      <c r="F2780">
        <v>180</v>
      </c>
    </row>
    <row r="2781" spans="1:6">
      <c r="A2781" s="10" t="str">
        <f t="shared" si="56"/>
        <v>Colorectum - C18–C2013Male</v>
      </c>
      <c r="B2781" s="10" t="s">
        <v>297</v>
      </c>
      <c r="C2781" t="s">
        <v>1</v>
      </c>
      <c r="D2781" t="s">
        <v>30</v>
      </c>
      <c r="E2781">
        <v>13</v>
      </c>
      <c r="F2781">
        <v>76</v>
      </c>
    </row>
    <row r="2782" spans="1:6">
      <c r="A2782" s="10" t="str">
        <f t="shared" si="56"/>
        <v>Colorectum - C18–C204Male</v>
      </c>
      <c r="B2782" s="10" t="s">
        <v>297</v>
      </c>
      <c r="C2782" t="s">
        <v>1</v>
      </c>
      <c r="D2782" t="s">
        <v>15</v>
      </c>
      <c r="E2782">
        <v>4</v>
      </c>
      <c r="F2782">
        <v>99</v>
      </c>
    </row>
    <row r="2783" spans="1:6">
      <c r="A2783" s="10" t="str">
        <f t="shared" si="56"/>
        <v>Colorectum - C18–C209Male</v>
      </c>
      <c r="B2783" s="10" t="s">
        <v>297</v>
      </c>
      <c r="C2783" t="s">
        <v>1</v>
      </c>
      <c r="D2783" t="s">
        <v>369</v>
      </c>
      <c r="E2783">
        <v>9</v>
      </c>
      <c r="F2783">
        <v>59</v>
      </c>
    </row>
    <row r="2784" spans="1:6">
      <c r="A2784" s="10" t="str">
        <f t="shared" si="56"/>
        <v>Colorectum - C18–C2014Male</v>
      </c>
      <c r="B2784" s="10" t="s">
        <v>297</v>
      </c>
      <c r="C2784" t="s">
        <v>1</v>
      </c>
      <c r="D2784" t="s">
        <v>23</v>
      </c>
      <c r="E2784">
        <v>14</v>
      </c>
      <c r="F2784">
        <v>44</v>
      </c>
    </row>
    <row r="2785" spans="1:6">
      <c r="A2785" s="10" t="str">
        <f t="shared" si="56"/>
        <v>Colorectum - C18–C206Male</v>
      </c>
      <c r="B2785" s="10" t="s">
        <v>297</v>
      </c>
      <c r="C2785" t="s">
        <v>1</v>
      </c>
      <c r="D2785" t="s">
        <v>17</v>
      </c>
      <c r="E2785">
        <v>6</v>
      </c>
      <c r="F2785">
        <v>36</v>
      </c>
    </row>
    <row r="2786" spans="1:6">
      <c r="A2786" s="10" t="str">
        <f t="shared" si="56"/>
        <v>Colorectum - C18–C2011Male</v>
      </c>
      <c r="B2786" s="10" t="s">
        <v>297</v>
      </c>
      <c r="C2786" t="s">
        <v>1</v>
      </c>
      <c r="D2786" t="s">
        <v>21</v>
      </c>
      <c r="E2786">
        <v>11</v>
      </c>
      <c r="F2786">
        <v>67</v>
      </c>
    </row>
    <row r="2787" spans="1:6">
      <c r="A2787" s="10" t="str">
        <f t="shared" si="56"/>
        <v>Colorectum - C18–C2016Male</v>
      </c>
      <c r="B2787" s="10" t="s">
        <v>297</v>
      </c>
      <c r="C2787" t="s">
        <v>1</v>
      </c>
      <c r="D2787" t="s">
        <v>25</v>
      </c>
      <c r="E2787">
        <v>16</v>
      </c>
      <c r="F2787">
        <v>56</v>
      </c>
    </row>
    <row r="2788" spans="1:6">
      <c r="A2788" s="10" t="str">
        <f t="shared" ref="A2788:A2851" si="57">B2788&amp;E2788&amp;C2788</f>
        <v>Colorectum - C18–C201Male</v>
      </c>
      <c r="B2788" s="10" t="s">
        <v>297</v>
      </c>
      <c r="C2788" t="s">
        <v>1</v>
      </c>
      <c r="D2788" t="s">
        <v>12</v>
      </c>
      <c r="E2788">
        <v>1</v>
      </c>
      <c r="F2788">
        <v>87</v>
      </c>
    </row>
    <row r="2789" spans="1:6">
      <c r="A2789" s="10" t="str">
        <f t="shared" si="57"/>
        <v>Colorectum - C18–C2099Male</v>
      </c>
      <c r="B2789" s="10" t="s">
        <v>297</v>
      </c>
      <c r="C2789" t="s">
        <v>1</v>
      </c>
      <c r="D2789" t="s">
        <v>370</v>
      </c>
      <c r="E2789">
        <v>99</v>
      </c>
      <c r="F2789">
        <v>6</v>
      </c>
    </row>
    <row r="2790" spans="1:6">
      <c r="A2790" s="10" t="str">
        <f t="shared" si="57"/>
        <v>Colorectum - C18–C2019Male</v>
      </c>
      <c r="B2790" s="10" t="s">
        <v>297</v>
      </c>
      <c r="C2790" t="s">
        <v>1</v>
      </c>
      <c r="D2790" t="s">
        <v>28</v>
      </c>
      <c r="E2790">
        <v>19</v>
      </c>
      <c r="F2790">
        <v>31</v>
      </c>
    </row>
    <row r="2791" spans="1:6">
      <c r="A2791" s="10" t="str">
        <f t="shared" si="57"/>
        <v>Colorectum - C18–C2020Male</v>
      </c>
      <c r="B2791" s="10" t="s">
        <v>297</v>
      </c>
      <c r="C2791" t="s">
        <v>1</v>
      </c>
      <c r="D2791" t="s">
        <v>29</v>
      </c>
      <c r="E2791">
        <v>20</v>
      </c>
      <c r="F2791">
        <v>149</v>
      </c>
    </row>
    <row r="2792" spans="1:6">
      <c r="A2792" s="10" t="str">
        <f t="shared" si="57"/>
        <v>Colorectum - C18–C208Male</v>
      </c>
      <c r="B2792" s="10" t="s">
        <v>297</v>
      </c>
      <c r="C2792" t="s">
        <v>1</v>
      </c>
      <c r="D2792" t="s">
        <v>19</v>
      </c>
      <c r="E2792">
        <v>8</v>
      </c>
      <c r="F2792">
        <v>13</v>
      </c>
    </row>
    <row r="2793" spans="1:6">
      <c r="A2793" s="10" t="str">
        <f t="shared" si="57"/>
        <v>Colorectum - C18–C2010Male</v>
      </c>
      <c r="B2793" s="10" t="s">
        <v>297</v>
      </c>
      <c r="C2793" t="s">
        <v>1</v>
      </c>
      <c r="D2793" t="s">
        <v>20</v>
      </c>
      <c r="E2793">
        <v>10</v>
      </c>
      <c r="F2793">
        <v>54</v>
      </c>
    </row>
    <row r="2794" spans="1:6">
      <c r="A2794" s="10" t="str">
        <f t="shared" si="57"/>
        <v>Colorectum - C18–C205Male</v>
      </c>
      <c r="B2794" s="10" t="s">
        <v>297</v>
      </c>
      <c r="C2794" t="s">
        <v>1</v>
      </c>
      <c r="D2794" t="s">
        <v>16</v>
      </c>
      <c r="E2794">
        <v>5</v>
      </c>
      <c r="F2794">
        <v>145</v>
      </c>
    </row>
    <row r="2795" spans="1:6">
      <c r="A2795" s="10" t="str">
        <f t="shared" si="57"/>
        <v>Colorectum - C18–C2015Male</v>
      </c>
      <c r="B2795" s="10" t="s">
        <v>297</v>
      </c>
      <c r="C2795" t="s">
        <v>1</v>
      </c>
      <c r="D2795" t="s">
        <v>24</v>
      </c>
      <c r="E2795">
        <v>15</v>
      </c>
      <c r="F2795">
        <v>15</v>
      </c>
    </row>
    <row r="2796" spans="1:6">
      <c r="A2796" s="10" t="str">
        <f t="shared" si="57"/>
        <v>Colorectum - C18–C202Male</v>
      </c>
      <c r="B2796" s="10" t="s">
        <v>297</v>
      </c>
      <c r="C2796" t="s">
        <v>1</v>
      </c>
      <c r="D2796" t="s">
        <v>13</v>
      </c>
      <c r="E2796">
        <v>2</v>
      </c>
      <c r="F2796">
        <v>231</v>
      </c>
    </row>
    <row r="2797" spans="1:6">
      <c r="A2797" s="10" t="str">
        <f t="shared" si="57"/>
        <v>Colorectum - C18–C2017Male</v>
      </c>
      <c r="B2797" s="10" t="s">
        <v>297</v>
      </c>
      <c r="C2797" t="s">
        <v>1</v>
      </c>
      <c r="D2797" t="s">
        <v>26</v>
      </c>
      <c r="E2797">
        <v>17</v>
      </c>
      <c r="F2797">
        <v>8</v>
      </c>
    </row>
    <row r="2798" spans="1:6">
      <c r="A2798" s="10" t="str">
        <f t="shared" si="57"/>
        <v>Colorectum - C18–C2012Male</v>
      </c>
      <c r="B2798" s="10" t="s">
        <v>297</v>
      </c>
      <c r="C2798" t="s">
        <v>1</v>
      </c>
      <c r="D2798" t="s">
        <v>22</v>
      </c>
      <c r="E2798">
        <v>12</v>
      </c>
      <c r="F2798">
        <v>27</v>
      </c>
    </row>
    <row r="2799" spans="1:6">
      <c r="A2799" s="10" t="str">
        <f t="shared" si="57"/>
        <v>Anus - C213Female</v>
      </c>
      <c r="B2799" s="10" t="s">
        <v>298</v>
      </c>
      <c r="C2799" t="s">
        <v>0</v>
      </c>
      <c r="D2799" t="s">
        <v>14</v>
      </c>
      <c r="E2799">
        <v>3</v>
      </c>
      <c r="F2799">
        <v>4</v>
      </c>
    </row>
    <row r="2800" spans="1:6">
      <c r="A2800" s="10" t="str">
        <f t="shared" si="57"/>
        <v>Anus - C217Female</v>
      </c>
      <c r="B2800" s="10" t="s">
        <v>298</v>
      </c>
      <c r="C2800" t="s">
        <v>0</v>
      </c>
      <c r="D2800" t="s">
        <v>18</v>
      </c>
      <c r="E2800">
        <v>7</v>
      </c>
      <c r="F2800">
        <v>3</v>
      </c>
    </row>
    <row r="2801" spans="1:6">
      <c r="A2801" s="10" t="str">
        <f t="shared" si="57"/>
        <v>Anus - C2118Female</v>
      </c>
      <c r="B2801" s="10" t="s">
        <v>298</v>
      </c>
      <c r="C2801" t="s">
        <v>0</v>
      </c>
      <c r="D2801" t="s">
        <v>27</v>
      </c>
      <c r="E2801">
        <v>18</v>
      </c>
      <c r="F2801">
        <v>7</v>
      </c>
    </row>
    <row r="2802" spans="1:6">
      <c r="A2802" s="10" t="str">
        <f t="shared" si="57"/>
        <v>Anus - C2113Female</v>
      </c>
      <c r="B2802" s="10" t="s">
        <v>298</v>
      </c>
      <c r="C2802" t="s">
        <v>0</v>
      </c>
      <c r="D2802" t="s">
        <v>30</v>
      </c>
      <c r="E2802">
        <v>13</v>
      </c>
      <c r="F2802">
        <v>2</v>
      </c>
    </row>
    <row r="2803" spans="1:6">
      <c r="A2803" s="10" t="str">
        <f t="shared" si="57"/>
        <v>Anus - C214Female</v>
      </c>
      <c r="B2803" s="10" t="s">
        <v>298</v>
      </c>
      <c r="C2803" t="s">
        <v>0</v>
      </c>
      <c r="D2803" t="s">
        <v>15</v>
      </c>
      <c r="E2803">
        <v>4</v>
      </c>
      <c r="F2803">
        <v>4</v>
      </c>
    </row>
    <row r="2804" spans="1:6">
      <c r="A2804" s="10" t="str">
        <f t="shared" si="57"/>
        <v>Anus - C219Female</v>
      </c>
      <c r="B2804" s="10" t="s">
        <v>298</v>
      </c>
      <c r="C2804" t="s">
        <v>0</v>
      </c>
      <c r="D2804" t="s">
        <v>369</v>
      </c>
      <c r="E2804">
        <v>9</v>
      </c>
      <c r="F2804">
        <v>0</v>
      </c>
    </row>
    <row r="2805" spans="1:6">
      <c r="A2805" s="10" t="str">
        <f t="shared" si="57"/>
        <v>Anus - C2114Female</v>
      </c>
      <c r="B2805" s="10" t="s">
        <v>298</v>
      </c>
      <c r="C2805" t="s">
        <v>0</v>
      </c>
      <c r="D2805" t="s">
        <v>23</v>
      </c>
      <c r="E2805">
        <v>14</v>
      </c>
      <c r="F2805">
        <v>2</v>
      </c>
    </row>
    <row r="2806" spans="1:6">
      <c r="A2806" s="10" t="str">
        <f t="shared" si="57"/>
        <v>Anus - C216Female</v>
      </c>
      <c r="B2806" s="10" t="s">
        <v>298</v>
      </c>
      <c r="C2806" t="s">
        <v>0</v>
      </c>
      <c r="D2806" t="s">
        <v>17</v>
      </c>
      <c r="E2806">
        <v>6</v>
      </c>
      <c r="F2806">
        <v>1</v>
      </c>
    </row>
    <row r="2807" spans="1:6">
      <c r="A2807" s="10" t="str">
        <f t="shared" si="57"/>
        <v>Anus - C2111Female</v>
      </c>
      <c r="B2807" s="10" t="s">
        <v>298</v>
      </c>
      <c r="C2807" t="s">
        <v>0</v>
      </c>
      <c r="D2807" t="s">
        <v>21</v>
      </c>
      <c r="E2807">
        <v>11</v>
      </c>
      <c r="F2807">
        <v>1</v>
      </c>
    </row>
    <row r="2808" spans="1:6">
      <c r="A2808" s="10" t="str">
        <f t="shared" si="57"/>
        <v>Anus - C2116Female</v>
      </c>
      <c r="B2808" s="10" t="s">
        <v>298</v>
      </c>
      <c r="C2808" t="s">
        <v>0</v>
      </c>
      <c r="D2808" t="s">
        <v>25</v>
      </c>
      <c r="E2808">
        <v>16</v>
      </c>
      <c r="F2808">
        <v>0</v>
      </c>
    </row>
    <row r="2809" spans="1:6">
      <c r="A2809" s="10" t="str">
        <f t="shared" si="57"/>
        <v>Anus - C211Female</v>
      </c>
      <c r="B2809" s="10" t="s">
        <v>298</v>
      </c>
      <c r="C2809" t="s">
        <v>0</v>
      </c>
      <c r="D2809" t="s">
        <v>12</v>
      </c>
      <c r="E2809">
        <v>1</v>
      </c>
      <c r="F2809">
        <v>3</v>
      </c>
    </row>
    <row r="2810" spans="1:6">
      <c r="A2810" s="10" t="str">
        <f t="shared" si="57"/>
        <v>Anus - C2199Female</v>
      </c>
      <c r="B2810" s="10" t="s">
        <v>298</v>
      </c>
      <c r="C2810" t="s">
        <v>0</v>
      </c>
      <c r="D2810" t="s">
        <v>370</v>
      </c>
      <c r="E2810">
        <v>99</v>
      </c>
      <c r="F2810">
        <v>0</v>
      </c>
    </row>
    <row r="2811" spans="1:6">
      <c r="A2811" s="10" t="str">
        <f t="shared" si="57"/>
        <v>Anus - C2119Female</v>
      </c>
      <c r="B2811" s="10" t="s">
        <v>298</v>
      </c>
      <c r="C2811" t="s">
        <v>0</v>
      </c>
      <c r="D2811" t="s">
        <v>28</v>
      </c>
      <c r="E2811">
        <v>19</v>
      </c>
      <c r="F2811">
        <v>0</v>
      </c>
    </row>
    <row r="2812" spans="1:6">
      <c r="A2812" s="10" t="str">
        <f t="shared" si="57"/>
        <v>Anus - C2120Female</v>
      </c>
      <c r="B2812" s="10" t="s">
        <v>298</v>
      </c>
      <c r="C2812" t="s">
        <v>0</v>
      </c>
      <c r="D2812" t="s">
        <v>29</v>
      </c>
      <c r="E2812">
        <v>20</v>
      </c>
      <c r="F2812">
        <v>0</v>
      </c>
    </row>
    <row r="2813" spans="1:6">
      <c r="A2813" s="10" t="str">
        <f t="shared" si="57"/>
        <v>Anus - C218Female</v>
      </c>
      <c r="B2813" s="10" t="s">
        <v>298</v>
      </c>
      <c r="C2813" t="s">
        <v>0</v>
      </c>
      <c r="D2813" t="s">
        <v>19</v>
      </c>
      <c r="E2813">
        <v>8</v>
      </c>
      <c r="F2813">
        <v>1</v>
      </c>
    </row>
    <row r="2814" spans="1:6">
      <c r="A2814" s="10" t="str">
        <f t="shared" si="57"/>
        <v>Anus - C2110Female</v>
      </c>
      <c r="B2814" s="10" t="s">
        <v>298</v>
      </c>
      <c r="C2814" t="s">
        <v>0</v>
      </c>
      <c r="D2814" t="s">
        <v>20</v>
      </c>
      <c r="E2814">
        <v>10</v>
      </c>
      <c r="F2814">
        <v>0</v>
      </c>
    </row>
    <row r="2815" spans="1:6">
      <c r="A2815" s="10" t="str">
        <f t="shared" si="57"/>
        <v>Anus - C215Female</v>
      </c>
      <c r="B2815" s="10" t="s">
        <v>298</v>
      </c>
      <c r="C2815" t="s">
        <v>0</v>
      </c>
      <c r="D2815" t="s">
        <v>16</v>
      </c>
      <c r="E2815">
        <v>5</v>
      </c>
      <c r="F2815">
        <v>2</v>
      </c>
    </row>
    <row r="2816" spans="1:6">
      <c r="A2816" s="10" t="str">
        <f t="shared" si="57"/>
        <v>Anus - C2115Female</v>
      </c>
      <c r="B2816" s="10" t="s">
        <v>298</v>
      </c>
      <c r="C2816" t="s">
        <v>0</v>
      </c>
      <c r="D2816" t="s">
        <v>24</v>
      </c>
      <c r="E2816">
        <v>15</v>
      </c>
      <c r="F2816">
        <v>1</v>
      </c>
    </row>
    <row r="2817" spans="1:6">
      <c r="A2817" s="10" t="str">
        <f t="shared" si="57"/>
        <v>Anus - C212Female</v>
      </c>
      <c r="B2817" s="10" t="s">
        <v>298</v>
      </c>
      <c r="C2817" t="s">
        <v>0</v>
      </c>
      <c r="D2817" t="s">
        <v>13</v>
      </c>
      <c r="E2817">
        <v>2</v>
      </c>
      <c r="F2817">
        <v>6</v>
      </c>
    </row>
    <row r="2818" spans="1:6">
      <c r="A2818" s="10" t="str">
        <f t="shared" si="57"/>
        <v>Anus - C2117Female</v>
      </c>
      <c r="B2818" s="10" t="s">
        <v>298</v>
      </c>
      <c r="C2818" t="s">
        <v>0</v>
      </c>
      <c r="D2818" t="s">
        <v>26</v>
      </c>
      <c r="E2818">
        <v>17</v>
      </c>
      <c r="F2818">
        <v>0</v>
      </c>
    </row>
    <row r="2819" spans="1:6">
      <c r="A2819" s="10" t="str">
        <f t="shared" si="57"/>
        <v>Anus - C2112Female</v>
      </c>
      <c r="B2819" s="10" t="s">
        <v>298</v>
      </c>
      <c r="C2819" t="s">
        <v>0</v>
      </c>
      <c r="D2819" t="s">
        <v>22</v>
      </c>
      <c r="E2819">
        <v>12</v>
      </c>
      <c r="F2819">
        <v>1</v>
      </c>
    </row>
    <row r="2820" spans="1:6">
      <c r="A2820" s="10" t="str">
        <f t="shared" si="57"/>
        <v>Anus - C213Male</v>
      </c>
      <c r="B2820" s="10" t="s">
        <v>298</v>
      </c>
      <c r="C2820" t="s">
        <v>1</v>
      </c>
      <c r="D2820" t="s">
        <v>14</v>
      </c>
      <c r="E2820">
        <v>3</v>
      </c>
      <c r="F2820">
        <v>6</v>
      </c>
    </row>
    <row r="2821" spans="1:6">
      <c r="A2821" s="10" t="str">
        <f t="shared" si="57"/>
        <v>Anus - C217Male</v>
      </c>
      <c r="B2821" s="10" t="s">
        <v>298</v>
      </c>
      <c r="C2821" t="s">
        <v>1</v>
      </c>
      <c r="D2821" t="s">
        <v>18</v>
      </c>
      <c r="E2821">
        <v>7</v>
      </c>
      <c r="F2821">
        <v>5</v>
      </c>
    </row>
    <row r="2822" spans="1:6">
      <c r="A2822" s="10" t="str">
        <f t="shared" si="57"/>
        <v>Anus - C2118Male</v>
      </c>
      <c r="B2822" s="10" t="s">
        <v>298</v>
      </c>
      <c r="C2822" t="s">
        <v>1</v>
      </c>
      <c r="D2822" t="s">
        <v>27</v>
      </c>
      <c r="E2822">
        <v>18</v>
      </c>
      <c r="F2822">
        <v>6</v>
      </c>
    </row>
    <row r="2823" spans="1:6">
      <c r="A2823" s="10" t="str">
        <f t="shared" si="57"/>
        <v>Anus - C2113Male</v>
      </c>
      <c r="B2823" s="10" t="s">
        <v>298</v>
      </c>
      <c r="C2823" t="s">
        <v>1</v>
      </c>
      <c r="D2823" t="s">
        <v>30</v>
      </c>
      <c r="E2823">
        <v>13</v>
      </c>
      <c r="F2823">
        <v>1</v>
      </c>
    </row>
    <row r="2824" spans="1:6">
      <c r="A2824" s="10" t="str">
        <f t="shared" si="57"/>
        <v>Anus - C214Male</v>
      </c>
      <c r="B2824" s="10" t="s">
        <v>298</v>
      </c>
      <c r="C2824" t="s">
        <v>1</v>
      </c>
      <c r="D2824" t="s">
        <v>15</v>
      </c>
      <c r="E2824">
        <v>4</v>
      </c>
      <c r="F2824">
        <v>0</v>
      </c>
    </row>
    <row r="2825" spans="1:6">
      <c r="A2825" s="10" t="str">
        <f t="shared" si="57"/>
        <v>Anus - C219Male</v>
      </c>
      <c r="B2825" s="10" t="s">
        <v>298</v>
      </c>
      <c r="C2825" t="s">
        <v>1</v>
      </c>
      <c r="D2825" t="s">
        <v>369</v>
      </c>
      <c r="E2825">
        <v>9</v>
      </c>
      <c r="F2825">
        <v>0</v>
      </c>
    </row>
    <row r="2826" spans="1:6">
      <c r="A2826" s="10" t="str">
        <f t="shared" si="57"/>
        <v>Anus - C2114Male</v>
      </c>
      <c r="B2826" s="10" t="s">
        <v>298</v>
      </c>
      <c r="C2826" t="s">
        <v>1</v>
      </c>
      <c r="D2826" t="s">
        <v>23</v>
      </c>
      <c r="E2826">
        <v>14</v>
      </c>
      <c r="F2826">
        <v>0</v>
      </c>
    </row>
    <row r="2827" spans="1:6">
      <c r="A2827" s="10" t="str">
        <f t="shared" si="57"/>
        <v>Anus - C216Male</v>
      </c>
      <c r="B2827" s="10" t="s">
        <v>298</v>
      </c>
      <c r="C2827" t="s">
        <v>1</v>
      </c>
      <c r="D2827" t="s">
        <v>17</v>
      </c>
      <c r="E2827">
        <v>6</v>
      </c>
      <c r="F2827">
        <v>0</v>
      </c>
    </row>
    <row r="2828" spans="1:6">
      <c r="A2828" s="10" t="str">
        <f t="shared" si="57"/>
        <v>Anus - C2111Male</v>
      </c>
      <c r="B2828" s="10" t="s">
        <v>298</v>
      </c>
      <c r="C2828" t="s">
        <v>1</v>
      </c>
      <c r="D2828" t="s">
        <v>21</v>
      </c>
      <c r="E2828">
        <v>11</v>
      </c>
      <c r="F2828">
        <v>1</v>
      </c>
    </row>
    <row r="2829" spans="1:6">
      <c r="A2829" s="10" t="str">
        <f t="shared" si="57"/>
        <v>Anus - C2116Male</v>
      </c>
      <c r="B2829" s="10" t="s">
        <v>298</v>
      </c>
      <c r="C2829" t="s">
        <v>1</v>
      </c>
      <c r="D2829" t="s">
        <v>25</v>
      </c>
      <c r="E2829">
        <v>16</v>
      </c>
      <c r="F2829">
        <v>2</v>
      </c>
    </row>
    <row r="2830" spans="1:6">
      <c r="A2830" s="10" t="str">
        <f t="shared" si="57"/>
        <v>Anus - C211Male</v>
      </c>
      <c r="B2830" s="10" t="s">
        <v>298</v>
      </c>
      <c r="C2830" t="s">
        <v>1</v>
      </c>
      <c r="D2830" t="s">
        <v>12</v>
      </c>
      <c r="E2830">
        <v>1</v>
      </c>
      <c r="F2830">
        <v>1</v>
      </c>
    </row>
    <row r="2831" spans="1:6">
      <c r="A2831" s="10" t="str">
        <f t="shared" si="57"/>
        <v>Anus - C2199Male</v>
      </c>
      <c r="B2831" s="10" t="s">
        <v>298</v>
      </c>
      <c r="C2831" t="s">
        <v>1</v>
      </c>
      <c r="D2831" t="s">
        <v>370</v>
      </c>
      <c r="E2831">
        <v>99</v>
      </c>
      <c r="F2831">
        <v>0</v>
      </c>
    </row>
    <row r="2832" spans="1:6">
      <c r="A2832" s="10" t="str">
        <f t="shared" si="57"/>
        <v>Anus - C2119Male</v>
      </c>
      <c r="B2832" s="10" t="s">
        <v>298</v>
      </c>
      <c r="C2832" t="s">
        <v>1</v>
      </c>
      <c r="D2832" t="s">
        <v>28</v>
      </c>
      <c r="E2832">
        <v>19</v>
      </c>
      <c r="F2832">
        <v>0</v>
      </c>
    </row>
    <row r="2833" spans="1:6">
      <c r="A2833" s="10" t="str">
        <f t="shared" si="57"/>
        <v>Anus - C2120Male</v>
      </c>
      <c r="B2833" s="10" t="s">
        <v>298</v>
      </c>
      <c r="C2833" t="s">
        <v>1</v>
      </c>
      <c r="D2833" t="s">
        <v>29</v>
      </c>
      <c r="E2833">
        <v>20</v>
      </c>
      <c r="F2833">
        <v>1</v>
      </c>
    </row>
    <row r="2834" spans="1:6">
      <c r="A2834" s="10" t="str">
        <f t="shared" si="57"/>
        <v>Anus - C218Male</v>
      </c>
      <c r="B2834" s="10" t="s">
        <v>298</v>
      </c>
      <c r="C2834" t="s">
        <v>1</v>
      </c>
      <c r="D2834" t="s">
        <v>19</v>
      </c>
      <c r="E2834">
        <v>8</v>
      </c>
      <c r="F2834">
        <v>0</v>
      </c>
    </row>
    <row r="2835" spans="1:6">
      <c r="A2835" s="10" t="str">
        <f t="shared" si="57"/>
        <v>Anus - C2110Male</v>
      </c>
      <c r="B2835" s="10" t="s">
        <v>298</v>
      </c>
      <c r="C2835" t="s">
        <v>1</v>
      </c>
      <c r="D2835" t="s">
        <v>20</v>
      </c>
      <c r="E2835">
        <v>10</v>
      </c>
      <c r="F2835">
        <v>2</v>
      </c>
    </row>
    <row r="2836" spans="1:6">
      <c r="A2836" s="10" t="str">
        <f t="shared" si="57"/>
        <v>Anus - C215Male</v>
      </c>
      <c r="B2836" s="10" t="s">
        <v>298</v>
      </c>
      <c r="C2836" t="s">
        <v>1</v>
      </c>
      <c r="D2836" t="s">
        <v>16</v>
      </c>
      <c r="E2836">
        <v>5</v>
      </c>
      <c r="F2836">
        <v>1</v>
      </c>
    </row>
    <row r="2837" spans="1:6">
      <c r="A2837" s="10" t="str">
        <f t="shared" si="57"/>
        <v>Anus - C2115Male</v>
      </c>
      <c r="B2837" s="10" t="s">
        <v>298</v>
      </c>
      <c r="C2837" t="s">
        <v>1</v>
      </c>
      <c r="D2837" t="s">
        <v>24</v>
      </c>
      <c r="E2837">
        <v>15</v>
      </c>
      <c r="F2837">
        <v>0</v>
      </c>
    </row>
    <row r="2838" spans="1:6">
      <c r="A2838" s="10" t="str">
        <f t="shared" si="57"/>
        <v>Anus - C212Male</v>
      </c>
      <c r="B2838" s="10" t="s">
        <v>298</v>
      </c>
      <c r="C2838" t="s">
        <v>1</v>
      </c>
      <c r="D2838" t="s">
        <v>13</v>
      </c>
      <c r="E2838">
        <v>2</v>
      </c>
      <c r="F2838">
        <v>3</v>
      </c>
    </row>
    <row r="2839" spans="1:6">
      <c r="A2839" s="10" t="str">
        <f t="shared" si="57"/>
        <v>Anus - C2117Male</v>
      </c>
      <c r="B2839" s="10" t="s">
        <v>298</v>
      </c>
      <c r="C2839" t="s">
        <v>1</v>
      </c>
      <c r="D2839" t="s">
        <v>26</v>
      </c>
      <c r="E2839">
        <v>17</v>
      </c>
      <c r="F2839">
        <v>0</v>
      </c>
    </row>
    <row r="2840" spans="1:6">
      <c r="A2840" s="10" t="str">
        <f t="shared" si="57"/>
        <v>Anus - C2112Male</v>
      </c>
      <c r="B2840" s="10" t="s">
        <v>298</v>
      </c>
      <c r="C2840" t="s">
        <v>1</v>
      </c>
      <c r="D2840" t="s">
        <v>22</v>
      </c>
      <c r="E2840">
        <v>12</v>
      </c>
      <c r="F2840">
        <v>3</v>
      </c>
    </row>
    <row r="2841" spans="1:6">
      <c r="A2841" s="10" t="str">
        <f t="shared" si="57"/>
        <v>Liver - C223Female</v>
      </c>
      <c r="B2841" s="10" t="s">
        <v>299</v>
      </c>
      <c r="C2841" t="s">
        <v>0</v>
      </c>
      <c r="D2841" t="s">
        <v>14</v>
      </c>
      <c r="E2841">
        <v>3</v>
      </c>
      <c r="F2841">
        <v>10</v>
      </c>
    </row>
    <row r="2842" spans="1:6">
      <c r="A2842" s="10" t="str">
        <f t="shared" si="57"/>
        <v>Liver - C227Female</v>
      </c>
      <c r="B2842" s="10" t="s">
        <v>299</v>
      </c>
      <c r="C2842" t="s">
        <v>0</v>
      </c>
      <c r="D2842" t="s">
        <v>18</v>
      </c>
      <c r="E2842">
        <v>7</v>
      </c>
      <c r="F2842">
        <v>5</v>
      </c>
    </row>
    <row r="2843" spans="1:6">
      <c r="A2843" s="10" t="str">
        <f t="shared" si="57"/>
        <v>Liver - C2218Female</v>
      </c>
      <c r="B2843" s="10" t="s">
        <v>299</v>
      </c>
      <c r="C2843" t="s">
        <v>0</v>
      </c>
      <c r="D2843" t="s">
        <v>27</v>
      </c>
      <c r="E2843">
        <v>18</v>
      </c>
      <c r="F2843">
        <v>19</v>
      </c>
    </row>
    <row r="2844" spans="1:6">
      <c r="A2844" s="10" t="str">
        <f t="shared" si="57"/>
        <v>Liver - C2213Female</v>
      </c>
      <c r="B2844" s="10" t="s">
        <v>299</v>
      </c>
      <c r="C2844" t="s">
        <v>0</v>
      </c>
      <c r="D2844" t="s">
        <v>30</v>
      </c>
      <c r="E2844">
        <v>13</v>
      </c>
      <c r="F2844">
        <v>5</v>
      </c>
    </row>
    <row r="2845" spans="1:6">
      <c r="A2845" s="10" t="str">
        <f t="shared" si="57"/>
        <v>Liver - C224Female</v>
      </c>
      <c r="B2845" s="10" t="s">
        <v>299</v>
      </c>
      <c r="C2845" t="s">
        <v>0</v>
      </c>
      <c r="D2845" t="s">
        <v>15</v>
      </c>
      <c r="E2845">
        <v>4</v>
      </c>
      <c r="F2845">
        <v>11</v>
      </c>
    </row>
    <row r="2846" spans="1:6">
      <c r="A2846" s="10" t="str">
        <f t="shared" si="57"/>
        <v>Liver - C229Female</v>
      </c>
      <c r="B2846" s="10" t="s">
        <v>299</v>
      </c>
      <c r="C2846" t="s">
        <v>0</v>
      </c>
      <c r="D2846" t="s">
        <v>369</v>
      </c>
      <c r="E2846">
        <v>9</v>
      </c>
      <c r="F2846">
        <v>2</v>
      </c>
    </row>
    <row r="2847" spans="1:6">
      <c r="A2847" s="10" t="str">
        <f t="shared" si="57"/>
        <v>Liver - C2214Female</v>
      </c>
      <c r="B2847" s="10" t="s">
        <v>299</v>
      </c>
      <c r="C2847" t="s">
        <v>0</v>
      </c>
      <c r="D2847" t="s">
        <v>23</v>
      </c>
      <c r="E2847">
        <v>14</v>
      </c>
      <c r="F2847">
        <v>4</v>
      </c>
    </row>
    <row r="2848" spans="1:6">
      <c r="A2848" s="10" t="str">
        <f t="shared" si="57"/>
        <v>Liver - C226Female</v>
      </c>
      <c r="B2848" s="10" t="s">
        <v>299</v>
      </c>
      <c r="C2848" t="s">
        <v>0</v>
      </c>
      <c r="D2848" t="s">
        <v>17</v>
      </c>
      <c r="E2848">
        <v>6</v>
      </c>
      <c r="F2848">
        <v>1</v>
      </c>
    </row>
    <row r="2849" spans="1:6">
      <c r="A2849" s="10" t="str">
        <f t="shared" si="57"/>
        <v>Liver - C2211Female</v>
      </c>
      <c r="B2849" s="10" t="s">
        <v>299</v>
      </c>
      <c r="C2849" t="s">
        <v>0</v>
      </c>
      <c r="D2849" t="s">
        <v>21</v>
      </c>
      <c r="E2849">
        <v>11</v>
      </c>
      <c r="F2849">
        <v>2</v>
      </c>
    </row>
    <row r="2850" spans="1:6">
      <c r="A2850" s="10" t="str">
        <f t="shared" si="57"/>
        <v>Liver - C2216Female</v>
      </c>
      <c r="B2850" s="10" t="s">
        <v>299</v>
      </c>
      <c r="C2850" t="s">
        <v>0</v>
      </c>
      <c r="D2850" t="s">
        <v>25</v>
      </c>
      <c r="E2850">
        <v>16</v>
      </c>
      <c r="F2850">
        <v>1</v>
      </c>
    </row>
    <row r="2851" spans="1:6">
      <c r="A2851" s="10" t="str">
        <f t="shared" si="57"/>
        <v>Liver - C221Female</v>
      </c>
      <c r="B2851" s="10" t="s">
        <v>299</v>
      </c>
      <c r="C2851" t="s">
        <v>0</v>
      </c>
      <c r="D2851" t="s">
        <v>12</v>
      </c>
      <c r="E2851">
        <v>1</v>
      </c>
      <c r="F2851">
        <v>2</v>
      </c>
    </row>
    <row r="2852" spans="1:6">
      <c r="A2852" s="10" t="str">
        <f t="shared" ref="A2852:A2915" si="58">B2852&amp;E2852&amp;C2852</f>
        <v>Liver - C2299Female</v>
      </c>
      <c r="B2852" s="10" t="s">
        <v>299</v>
      </c>
      <c r="C2852" t="s">
        <v>0</v>
      </c>
      <c r="D2852" t="s">
        <v>370</v>
      </c>
      <c r="E2852">
        <v>99</v>
      </c>
      <c r="F2852">
        <v>0</v>
      </c>
    </row>
    <row r="2853" spans="1:6">
      <c r="A2853" s="10" t="str">
        <f t="shared" si="58"/>
        <v>Liver - C2219Female</v>
      </c>
      <c r="B2853" s="10" t="s">
        <v>299</v>
      </c>
      <c r="C2853" t="s">
        <v>0</v>
      </c>
      <c r="D2853" t="s">
        <v>28</v>
      </c>
      <c r="E2853">
        <v>19</v>
      </c>
      <c r="F2853">
        <v>2</v>
      </c>
    </row>
    <row r="2854" spans="1:6">
      <c r="A2854" s="10" t="str">
        <f t="shared" si="58"/>
        <v>Liver - C2220Female</v>
      </c>
      <c r="B2854" s="10" t="s">
        <v>299</v>
      </c>
      <c r="C2854" t="s">
        <v>0</v>
      </c>
      <c r="D2854" t="s">
        <v>29</v>
      </c>
      <c r="E2854">
        <v>20</v>
      </c>
      <c r="F2854">
        <v>4</v>
      </c>
    </row>
    <row r="2855" spans="1:6">
      <c r="A2855" s="10" t="str">
        <f t="shared" si="58"/>
        <v>Liver - C228Female</v>
      </c>
      <c r="B2855" s="10" t="s">
        <v>299</v>
      </c>
      <c r="C2855" t="s">
        <v>0</v>
      </c>
      <c r="D2855" t="s">
        <v>19</v>
      </c>
      <c r="E2855">
        <v>8</v>
      </c>
      <c r="F2855">
        <v>1</v>
      </c>
    </row>
    <row r="2856" spans="1:6">
      <c r="A2856" s="10" t="str">
        <f t="shared" si="58"/>
        <v>Liver - C2210Female</v>
      </c>
      <c r="B2856" s="10" t="s">
        <v>299</v>
      </c>
      <c r="C2856" t="s">
        <v>0</v>
      </c>
      <c r="D2856" t="s">
        <v>20</v>
      </c>
      <c r="E2856">
        <v>10</v>
      </c>
      <c r="F2856">
        <v>2</v>
      </c>
    </row>
    <row r="2857" spans="1:6">
      <c r="A2857" s="10" t="str">
        <f t="shared" si="58"/>
        <v>Liver - C225Female</v>
      </c>
      <c r="B2857" s="10" t="s">
        <v>299</v>
      </c>
      <c r="C2857" t="s">
        <v>0</v>
      </c>
      <c r="D2857" t="s">
        <v>16</v>
      </c>
      <c r="E2857">
        <v>5</v>
      </c>
      <c r="F2857">
        <v>8</v>
      </c>
    </row>
    <row r="2858" spans="1:6">
      <c r="A2858" s="10" t="str">
        <f t="shared" si="58"/>
        <v>Liver - C2215Female</v>
      </c>
      <c r="B2858" s="10" t="s">
        <v>299</v>
      </c>
      <c r="C2858" t="s">
        <v>0</v>
      </c>
      <c r="D2858" t="s">
        <v>24</v>
      </c>
      <c r="E2858">
        <v>15</v>
      </c>
      <c r="F2858">
        <v>1</v>
      </c>
    </row>
    <row r="2859" spans="1:6">
      <c r="A2859" s="10" t="str">
        <f t="shared" si="58"/>
        <v>Liver - C222Female</v>
      </c>
      <c r="B2859" s="10" t="s">
        <v>299</v>
      </c>
      <c r="C2859" t="s">
        <v>0</v>
      </c>
      <c r="D2859" t="s">
        <v>13</v>
      </c>
      <c r="E2859">
        <v>2</v>
      </c>
      <c r="F2859">
        <v>4</v>
      </c>
    </row>
    <row r="2860" spans="1:6">
      <c r="A2860" s="10" t="str">
        <f t="shared" si="58"/>
        <v>Liver - C2217Female</v>
      </c>
      <c r="B2860" s="10" t="s">
        <v>299</v>
      </c>
      <c r="C2860" t="s">
        <v>0</v>
      </c>
      <c r="D2860" t="s">
        <v>26</v>
      </c>
      <c r="E2860">
        <v>17</v>
      </c>
      <c r="F2860">
        <v>0</v>
      </c>
    </row>
    <row r="2861" spans="1:6">
      <c r="A2861" s="10" t="str">
        <f t="shared" si="58"/>
        <v>Liver - C2212Female</v>
      </c>
      <c r="B2861" s="10" t="s">
        <v>299</v>
      </c>
      <c r="C2861" t="s">
        <v>0</v>
      </c>
      <c r="D2861" t="s">
        <v>22</v>
      </c>
      <c r="E2861">
        <v>12</v>
      </c>
      <c r="F2861">
        <v>1</v>
      </c>
    </row>
    <row r="2862" spans="1:6">
      <c r="A2862" s="10" t="str">
        <f t="shared" si="58"/>
        <v>Liver - C223Male</v>
      </c>
      <c r="B2862" s="10" t="s">
        <v>299</v>
      </c>
      <c r="C2862" t="s">
        <v>1</v>
      </c>
      <c r="D2862" t="s">
        <v>14</v>
      </c>
      <c r="E2862">
        <v>3</v>
      </c>
      <c r="F2862">
        <v>22</v>
      </c>
    </row>
    <row r="2863" spans="1:6">
      <c r="A2863" s="10" t="str">
        <f t="shared" si="58"/>
        <v>Liver - C227Male</v>
      </c>
      <c r="B2863" s="10" t="s">
        <v>299</v>
      </c>
      <c r="C2863" t="s">
        <v>1</v>
      </c>
      <c r="D2863" t="s">
        <v>18</v>
      </c>
      <c r="E2863">
        <v>7</v>
      </c>
      <c r="F2863">
        <v>15</v>
      </c>
    </row>
    <row r="2864" spans="1:6">
      <c r="A2864" s="10" t="str">
        <f t="shared" si="58"/>
        <v>Liver - C2218Male</v>
      </c>
      <c r="B2864" s="10" t="s">
        <v>299</v>
      </c>
      <c r="C2864" t="s">
        <v>1</v>
      </c>
      <c r="D2864" t="s">
        <v>27</v>
      </c>
      <c r="E2864">
        <v>18</v>
      </c>
      <c r="F2864">
        <v>18</v>
      </c>
    </row>
    <row r="2865" spans="1:6">
      <c r="A2865" s="10" t="str">
        <f t="shared" si="58"/>
        <v>Liver - C2213Male</v>
      </c>
      <c r="B2865" s="10" t="s">
        <v>299</v>
      </c>
      <c r="C2865" t="s">
        <v>1</v>
      </c>
      <c r="D2865" t="s">
        <v>30</v>
      </c>
      <c r="E2865">
        <v>13</v>
      </c>
      <c r="F2865">
        <v>13</v>
      </c>
    </row>
    <row r="2866" spans="1:6">
      <c r="A2866" s="10" t="str">
        <f t="shared" si="58"/>
        <v>Liver - C224Male</v>
      </c>
      <c r="B2866" s="10" t="s">
        <v>299</v>
      </c>
      <c r="C2866" t="s">
        <v>1</v>
      </c>
      <c r="D2866" t="s">
        <v>15</v>
      </c>
      <c r="E2866">
        <v>4</v>
      </c>
      <c r="F2866">
        <v>22</v>
      </c>
    </row>
    <row r="2867" spans="1:6">
      <c r="A2867" s="10" t="str">
        <f t="shared" si="58"/>
        <v>Liver - C229Male</v>
      </c>
      <c r="B2867" s="10" t="s">
        <v>299</v>
      </c>
      <c r="C2867" t="s">
        <v>1</v>
      </c>
      <c r="D2867" t="s">
        <v>369</v>
      </c>
      <c r="E2867">
        <v>9</v>
      </c>
      <c r="F2867">
        <v>1</v>
      </c>
    </row>
    <row r="2868" spans="1:6">
      <c r="A2868" s="10" t="str">
        <f t="shared" si="58"/>
        <v>Liver - C2214Male</v>
      </c>
      <c r="B2868" s="10" t="s">
        <v>299</v>
      </c>
      <c r="C2868" t="s">
        <v>1</v>
      </c>
      <c r="D2868" t="s">
        <v>23</v>
      </c>
      <c r="E2868">
        <v>14</v>
      </c>
      <c r="F2868">
        <v>7</v>
      </c>
    </row>
    <row r="2869" spans="1:6">
      <c r="A2869" s="10" t="str">
        <f t="shared" si="58"/>
        <v>Liver - C226Male</v>
      </c>
      <c r="B2869" s="10" t="s">
        <v>299</v>
      </c>
      <c r="C2869" t="s">
        <v>1</v>
      </c>
      <c r="D2869" t="s">
        <v>17</v>
      </c>
      <c r="E2869">
        <v>6</v>
      </c>
      <c r="F2869">
        <v>5</v>
      </c>
    </row>
    <row r="2870" spans="1:6">
      <c r="A2870" s="10" t="str">
        <f t="shared" si="58"/>
        <v>Liver - C2211Male</v>
      </c>
      <c r="B2870" s="10" t="s">
        <v>299</v>
      </c>
      <c r="C2870" t="s">
        <v>1</v>
      </c>
      <c r="D2870" t="s">
        <v>21</v>
      </c>
      <c r="E2870">
        <v>11</v>
      </c>
      <c r="F2870">
        <v>5</v>
      </c>
    </row>
    <row r="2871" spans="1:6">
      <c r="A2871" s="10" t="str">
        <f t="shared" si="58"/>
        <v>Liver - C2216Male</v>
      </c>
      <c r="B2871" s="10" t="s">
        <v>299</v>
      </c>
      <c r="C2871" t="s">
        <v>1</v>
      </c>
      <c r="D2871" t="s">
        <v>25</v>
      </c>
      <c r="E2871">
        <v>16</v>
      </c>
      <c r="F2871">
        <v>8</v>
      </c>
    </row>
    <row r="2872" spans="1:6">
      <c r="A2872" s="10" t="str">
        <f t="shared" si="58"/>
        <v>Liver - C221Male</v>
      </c>
      <c r="B2872" s="10" t="s">
        <v>299</v>
      </c>
      <c r="C2872" t="s">
        <v>1</v>
      </c>
      <c r="D2872" t="s">
        <v>12</v>
      </c>
      <c r="E2872">
        <v>1</v>
      </c>
      <c r="F2872">
        <v>13</v>
      </c>
    </row>
    <row r="2873" spans="1:6">
      <c r="A2873" s="10" t="str">
        <f t="shared" si="58"/>
        <v>Liver - C2299Male</v>
      </c>
      <c r="B2873" s="10" t="s">
        <v>299</v>
      </c>
      <c r="C2873" t="s">
        <v>1</v>
      </c>
      <c r="D2873" t="s">
        <v>370</v>
      </c>
      <c r="E2873">
        <v>99</v>
      </c>
      <c r="F2873">
        <v>2</v>
      </c>
    </row>
    <row r="2874" spans="1:6">
      <c r="A2874" s="10" t="str">
        <f t="shared" si="58"/>
        <v>Liver - C2219Male</v>
      </c>
      <c r="B2874" s="10" t="s">
        <v>299</v>
      </c>
      <c r="C2874" t="s">
        <v>1</v>
      </c>
      <c r="D2874" t="s">
        <v>28</v>
      </c>
      <c r="E2874">
        <v>19</v>
      </c>
      <c r="F2874">
        <v>6</v>
      </c>
    </row>
    <row r="2875" spans="1:6">
      <c r="A2875" s="10" t="str">
        <f t="shared" si="58"/>
        <v>Liver - C2220Male</v>
      </c>
      <c r="B2875" s="10" t="s">
        <v>299</v>
      </c>
      <c r="C2875" t="s">
        <v>1</v>
      </c>
      <c r="D2875" t="s">
        <v>29</v>
      </c>
      <c r="E2875">
        <v>20</v>
      </c>
      <c r="F2875">
        <v>7</v>
      </c>
    </row>
    <row r="2876" spans="1:6">
      <c r="A2876" s="10" t="str">
        <f t="shared" si="58"/>
        <v>Liver - C228Male</v>
      </c>
      <c r="B2876" s="10" t="s">
        <v>299</v>
      </c>
      <c r="C2876" t="s">
        <v>1</v>
      </c>
      <c r="D2876" t="s">
        <v>19</v>
      </c>
      <c r="E2876">
        <v>8</v>
      </c>
      <c r="F2876">
        <v>3</v>
      </c>
    </row>
    <row r="2877" spans="1:6">
      <c r="A2877" s="10" t="str">
        <f t="shared" si="58"/>
        <v>Liver - C2210Male</v>
      </c>
      <c r="B2877" s="10" t="s">
        <v>299</v>
      </c>
      <c r="C2877" t="s">
        <v>1</v>
      </c>
      <c r="D2877" t="s">
        <v>20</v>
      </c>
      <c r="E2877">
        <v>10</v>
      </c>
      <c r="F2877">
        <v>5</v>
      </c>
    </row>
    <row r="2878" spans="1:6">
      <c r="A2878" s="10" t="str">
        <f t="shared" si="58"/>
        <v>Liver - C225Male</v>
      </c>
      <c r="B2878" s="10" t="s">
        <v>299</v>
      </c>
      <c r="C2878" t="s">
        <v>1</v>
      </c>
      <c r="D2878" t="s">
        <v>16</v>
      </c>
      <c r="E2878">
        <v>5</v>
      </c>
      <c r="F2878">
        <v>20</v>
      </c>
    </row>
    <row r="2879" spans="1:6">
      <c r="A2879" s="10" t="str">
        <f t="shared" si="58"/>
        <v>Liver - C2215Male</v>
      </c>
      <c r="B2879" s="10" t="s">
        <v>299</v>
      </c>
      <c r="C2879" t="s">
        <v>1</v>
      </c>
      <c r="D2879" t="s">
        <v>24</v>
      </c>
      <c r="E2879">
        <v>15</v>
      </c>
      <c r="F2879">
        <v>1</v>
      </c>
    </row>
    <row r="2880" spans="1:6">
      <c r="A2880" s="10" t="str">
        <f t="shared" si="58"/>
        <v>Liver - C222Male</v>
      </c>
      <c r="B2880" s="10" t="s">
        <v>299</v>
      </c>
      <c r="C2880" t="s">
        <v>1</v>
      </c>
      <c r="D2880" t="s">
        <v>13</v>
      </c>
      <c r="E2880">
        <v>2</v>
      </c>
      <c r="F2880">
        <v>27</v>
      </c>
    </row>
    <row r="2881" spans="1:6">
      <c r="A2881" s="10" t="str">
        <f t="shared" si="58"/>
        <v>Liver - C2217Male</v>
      </c>
      <c r="B2881" s="10" t="s">
        <v>299</v>
      </c>
      <c r="C2881" t="s">
        <v>1</v>
      </c>
      <c r="D2881" t="s">
        <v>26</v>
      </c>
      <c r="E2881">
        <v>17</v>
      </c>
      <c r="F2881">
        <v>1</v>
      </c>
    </row>
    <row r="2882" spans="1:6">
      <c r="A2882" s="10" t="str">
        <f t="shared" si="58"/>
        <v>Liver - C2212Male</v>
      </c>
      <c r="B2882" s="10" t="s">
        <v>299</v>
      </c>
      <c r="C2882" t="s">
        <v>1</v>
      </c>
      <c r="D2882" t="s">
        <v>22</v>
      </c>
      <c r="E2882">
        <v>12</v>
      </c>
      <c r="F2882">
        <v>3</v>
      </c>
    </row>
    <row r="2883" spans="1:6">
      <c r="A2883" s="10" t="str">
        <f t="shared" si="58"/>
        <v>Gallbladder - C233Female</v>
      </c>
      <c r="B2883" s="10" t="s">
        <v>300</v>
      </c>
      <c r="C2883" t="s">
        <v>0</v>
      </c>
      <c r="D2883" t="s">
        <v>14</v>
      </c>
      <c r="E2883">
        <v>3</v>
      </c>
      <c r="F2883">
        <v>5</v>
      </c>
    </row>
    <row r="2884" spans="1:6">
      <c r="A2884" s="10" t="str">
        <f t="shared" si="58"/>
        <v>Gallbladder - C237Female</v>
      </c>
      <c r="B2884" s="10" t="s">
        <v>300</v>
      </c>
      <c r="C2884" t="s">
        <v>0</v>
      </c>
      <c r="D2884" t="s">
        <v>18</v>
      </c>
      <c r="E2884">
        <v>7</v>
      </c>
      <c r="F2884">
        <v>3</v>
      </c>
    </row>
    <row r="2885" spans="1:6">
      <c r="A2885" s="10" t="str">
        <f t="shared" si="58"/>
        <v>Gallbladder - C2318Female</v>
      </c>
      <c r="B2885" s="10" t="s">
        <v>300</v>
      </c>
      <c r="C2885" t="s">
        <v>0</v>
      </c>
      <c r="D2885" t="s">
        <v>27</v>
      </c>
      <c r="E2885">
        <v>18</v>
      </c>
      <c r="F2885">
        <v>5</v>
      </c>
    </row>
    <row r="2886" spans="1:6">
      <c r="A2886" s="10" t="str">
        <f t="shared" si="58"/>
        <v>Gallbladder - C2313Female</v>
      </c>
      <c r="B2886" s="10" t="s">
        <v>300</v>
      </c>
      <c r="C2886" t="s">
        <v>0</v>
      </c>
      <c r="D2886" t="s">
        <v>30</v>
      </c>
      <c r="E2886">
        <v>13</v>
      </c>
      <c r="F2886">
        <v>2</v>
      </c>
    </row>
    <row r="2887" spans="1:6">
      <c r="A2887" s="10" t="str">
        <f t="shared" si="58"/>
        <v>Gallbladder - C234Female</v>
      </c>
      <c r="B2887" s="10" t="s">
        <v>300</v>
      </c>
      <c r="C2887" t="s">
        <v>0</v>
      </c>
      <c r="D2887" t="s">
        <v>15</v>
      </c>
      <c r="E2887">
        <v>4</v>
      </c>
      <c r="F2887">
        <v>8</v>
      </c>
    </row>
    <row r="2888" spans="1:6">
      <c r="A2888" s="10" t="str">
        <f t="shared" si="58"/>
        <v>Gallbladder - C239Female</v>
      </c>
      <c r="B2888" s="10" t="s">
        <v>300</v>
      </c>
      <c r="C2888" t="s">
        <v>0</v>
      </c>
      <c r="D2888" t="s">
        <v>369</v>
      </c>
      <c r="E2888">
        <v>9</v>
      </c>
      <c r="F2888">
        <v>5</v>
      </c>
    </row>
    <row r="2889" spans="1:6">
      <c r="A2889" s="10" t="str">
        <f t="shared" si="58"/>
        <v>Gallbladder - C2314Female</v>
      </c>
      <c r="B2889" s="10" t="s">
        <v>300</v>
      </c>
      <c r="C2889" t="s">
        <v>0</v>
      </c>
      <c r="D2889" t="s">
        <v>23</v>
      </c>
      <c r="E2889">
        <v>14</v>
      </c>
      <c r="F2889">
        <v>0</v>
      </c>
    </row>
    <row r="2890" spans="1:6">
      <c r="A2890" s="10" t="str">
        <f t="shared" si="58"/>
        <v>Gallbladder - C236Female</v>
      </c>
      <c r="B2890" s="10" t="s">
        <v>300</v>
      </c>
      <c r="C2890" t="s">
        <v>0</v>
      </c>
      <c r="D2890" t="s">
        <v>17</v>
      </c>
      <c r="E2890">
        <v>6</v>
      </c>
      <c r="F2890">
        <v>4</v>
      </c>
    </row>
    <row r="2891" spans="1:6">
      <c r="A2891" s="10" t="str">
        <f t="shared" si="58"/>
        <v>Gallbladder - C2311Female</v>
      </c>
      <c r="B2891" s="10" t="s">
        <v>300</v>
      </c>
      <c r="C2891" t="s">
        <v>0</v>
      </c>
      <c r="D2891" t="s">
        <v>21</v>
      </c>
      <c r="E2891">
        <v>11</v>
      </c>
      <c r="F2891">
        <v>1</v>
      </c>
    </row>
    <row r="2892" spans="1:6">
      <c r="A2892" s="10" t="str">
        <f t="shared" si="58"/>
        <v>Gallbladder - C2316Female</v>
      </c>
      <c r="B2892" s="10" t="s">
        <v>300</v>
      </c>
      <c r="C2892" t="s">
        <v>0</v>
      </c>
      <c r="D2892" t="s">
        <v>25</v>
      </c>
      <c r="E2892">
        <v>16</v>
      </c>
      <c r="F2892">
        <v>1</v>
      </c>
    </row>
    <row r="2893" spans="1:6">
      <c r="A2893" s="10" t="str">
        <f t="shared" si="58"/>
        <v>Gallbladder - C231Female</v>
      </c>
      <c r="B2893" s="10" t="s">
        <v>300</v>
      </c>
      <c r="C2893" t="s">
        <v>0</v>
      </c>
      <c r="D2893" t="s">
        <v>12</v>
      </c>
      <c r="E2893">
        <v>1</v>
      </c>
      <c r="F2893">
        <v>0</v>
      </c>
    </row>
    <row r="2894" spans="1:6">
      <c r="A2894" s="10" t="str">
        <f t="shared" si="58"/>
        <v>Gallbladder - C2399Female</v>
      </c>
      <c r="B2894" s="10" t="s">
        <v>300</v>
      </c>
      <c r="C2894" t="s">
        <v>0</v>
      </c>
      <c r="D2894" t="s">
        <v>370</v>
      </c>
      <c r="E2894">
        <v>99</v>
      </c>
      <c r="F2894">
        <v>1</v>
      </c>
    </row>
    <row r="2895" spans="1:6">
      <c r="A2895" s="10" t="str">
        <f t="shared" si="58"/>
        <v>Gallbladder - C2319Female</v>
      </c>
      <c r="B2895" s="10" t="s">
        <v>300</v>
      </c>
      <c r="C2895" t="s">
        <v>0</v>
      </c>
      <c r="D2895" t="s">
        <v>28</v>
      </c>
      <c r="E2895">
        <v>19</v>
      </c>
      <c r="F2895">
        <v>1</v>
      </c>
    </row>
    <row r="2896" spans="1:6">
      <c r="A2896" s="10" t="str">
        <f t="shared" si="58"/>
        <v>Gallbladder - C2320Female</v>
      </c>
      <c r="B2896" s="10" t="s">
        <v>300</v>
      </c>
      <c r="C2896" t="s">
        <v>0</v>
      </c>
      <c r="D2896" t="s">
        <v>29</v>
      </c>
      <c r="E2896">
        <v>20</v>
      </c>
      <c r="F2896">
        <v>5</v>
      </c>
    </row>
    <row r="2897" spans="1:6">
      <c r="A2897" s="10" t="str">
        <f t="shared" si="58"/>
        <v>Gallbladder - C238Female</v>
      </c>
      <c r="B2897" s="10" t="s">
        <v>300</v>
      </c>
      <c r="C2897" t="s">
        <v>0</v>
      </c>
      <c r="D2897" t="s">
        <v>19</v>
      </c>
      <c r="E2897">
        <v>8</v>
      </c>
      <c r="F2897">
        <v>1</v>
      </c>
    </row>
    <row r="2898" spans="1:6">
      <c r="A2898" s="10" t="str">
        <f t="shared" si="58"/>
        <v>Gallbladder - C2310Female</v>
      </c>
      <c r="B2898" s="10" t="s">
        <v>300</v>
      </c>
      <c r="C2898" t="s">
        <v>0</v>
      </c>
      <c r="D2898" t="s">
        <v>20</v>
      </c>
      <c r="E2898">
        <v>10</v>
      </c>
      <c r="F2898">
        <v>1</v>
      </c>
    </row>
    <row r="2899" spans="1:6">
      <c r="A2899" s="10" t="str">
        <f t="shared" si="58"/>
        <v>Gallbladder - C235Female</v>
      </c>
      <c r="B2899" s="10" t="s">
        <v>300</v>
      </c>
      <c r="C2899" t="s">
        <v>0</v>
      </c>
      <c r="D2899" t="s">
        <v>16</v>
      </c>
      <c r="E2899">
        <v>5</v>
      </c>
      <c r="F2899">
        <v>3</v>
      </c>
    </row>
    <row r="2900" spans="1:6">
      <c r="A2900" s="10" t="str">
        <f t="shared" si="58"/>
        <v>Gallbladder - C2315Female</v>
      </c>
      <c r="B2900" s="10" t="s">
        <v>300</v>
      </c>
      <c r="C2900" t="s">
        <v>0</v>
      </c>
      <c r="D2900" t="s">
        <v>24</v>
      </c>
      <c r="E2900">
        <v>15</v>
      </c>
      <c r="F2900">
        <v>1</v>
      </c>
    </row>
    <row r="2901" spans="1:6">
      <c r="A2901" s="10" t="str">
        <f t="shared" si="58"/>
        <v>Gallbladder - C232Female</v>
      </c>
      <c r="B2901" s="10" t="s">
        <v>300</v>
      </c>
      <c r="C2901" t="s">
        <v>0</v>
      </c>
      <c r="D2901" t="s">
        <v>13</v>
      </c>
      <c r="E2901">
        <v>2</v>
      </c>
      <c r="F2901">
        <v>5</v>
      </c>
    </row>
    <row r="2902" spans="1:6">
      <c r="A2902" s="10" t="str">
        <f t="shared" si="58"/>
        <v>Gallbladder - C2317Female</v>
      </c>
      <c r="B2902" s="10" t="s">
        <v>300</v>
      </c>
      <c r="C2902" t="s">
        <v>0</v>
      </c>
      <c r="D2902" t="s">
        <v>26</v>
      </c>
      <c r="E2902">
        <v>17</v>
      </c>
      <c r="F2902">
        <v>0</v>
      </c>
    </row>
    <row r="2903" spans="1:6">
      <c r="A2903" s="10" t="str">
        <f t="shared" si="58"/>
        <v>Gallbladder - C2312Female</v>
      </c>
      <c r="B2903" s="10" t="s">
        <v>300</v>
      </c>
      <c r="C2903" t="s">
        <v>0</v>
      </c>
      <c r="D2903" t="s">
        <v>22</v>
      </c>
      <c r="E2903">
        <v>12</v>
      </c>
      <c r="F2903">
        <v>0</v>
      </c>
    </row>
    <row r="2904" spans="1:6">
      <c r="A2904" s="10" t="str">
        <f t="shared" si="58"/>
        <v>Gallbladder - C233Male</v>
      </c>
      <c r="B2904" s="10" t="s">
        <v>300</v>
      </c>
      <c r="C2904" t="s">
        <v>1</v>
      </c>
      <c r="D2904" t="s">
        <v>14</v>
      </c>
      <c r="E2904">
        <v>3</v>
      </c>
      <c r="F2904">
        <v>4</v>
      </c>
    </row>
    <row r="2905" spans="1:6">
      <c r="A2905" s="10" t="str">
        <f t="shared" si="58"/>
        <v>Gallbladder - C237Male</v>
      </c>
      <c r="B2905" s="10" t="s">
        <v>300</v>
      </c>
      <c r="C2905" t="s">
        <v>1</v>
      </c>
      <c r="D2905" t="s">
        <v>18</v>
      </c>
      <c r="E2905">
        <v>7</v>
      </c>
      <c r="F2905">
        <v>3</v>
      </c>
    </row>
    <row r="2906" spans="1:6">
      <c r="A2906" s="10" t="str">
        <f t="shared" si="58"/>
        <v>Gallbladder - C2318Male</v>
      </c>
      <c r="B2906" s="10" t="s">
        <v>300</v>
      </c>
      <c r="C2906" t="s">
        <v>1</v>
      </c>
      <c r="D2906" t="s">
        <v>27</v>
      </c>
      <c r="E2906">
        <v>18</v>
      </c>
      <c r="F2906">
        <v>2</v>
      </c>
    </row>
    <row r="2907" spans="1:6">
      <c r="A2907" s="10" t="str">
        <f t="shared" si="58"/>
        <v>Gallbladder - C2313Male</v>
      </c>
      <c r="B2907" s="10" t="s">
        <v>300</v>
      </c>
      <c r="C2907" t="s">
        <v>1</v>
      </c>
      <c r="D2907" t="s">
        <v>30</v>
      </c>
      <c r="E2907">
        <v>13</v>
      </c>
      <c r="F2907">
        <v>0</v>
      </c>
    </row>
    <row r="2908" spans="1:6">
      <c r="A2908" s="10" t="str">
        <f t="shared" si="58"/>
        <v>Gallbladder - C234Male</v>
      </c>
      <c r="B2908" s="10" t="s">
        <v>300</v>
      </c>
      <c r="C2908" t="s">
        <v>1</v>
      </c>
      <c r="D2908" t="s">
        <v>15</v>
      </c>
      <c r="E2908">
        <v>4</v>
      </c>
      <c r="F2908">
        <v>4</v>
      </c>
    </row>
    <row r="2909" spans="1:6">
      <c r="A2909" s="10" t="str">
        <f t="shared" si="58"/>
        <v>Gallbladder - C239Male</v>
      </c>
      <c r="B2909" s="10" t="s">
        <v>300</v>
      </c>
      <c r="C2909" t="s">
        <v>1</v>
      </c>
      <c r="D2909" t="s">
        <v>369</v>
      </c>
      <c r="E2909">
        <v>9</v>
      </c>
      <c r="F2909">
        <v>1</v>
      </c>
    </row>
    <row r="2910" spans="1:6">
      <c r="A2910" s="10" t="str">
        <f t="shared" si="58"/>
        <v>Gallbladder - C2314Male</v>
      </c>
      <c r="B2910" s="10" t="s">
        <v>300</v>
      </c>
      <c r="C2910" t="s">
        <v>1</v>
      </c>
      <c r="D2910" t="s">
        <v>23</v>
      </c>
      <c r="E2910">
        <v>14</v>
      </c>
      <c r="F2910">
        <v>3</v>
      </c>
    </row>
    <row r="2911" spans="1:6">
      <c r="A2911" s="10" t="str">
        <f t="shared" si="58"/>
        <v>Gallbladder - C236Male</v>
      </c>
      <c r="B2911" s="10" t="s">
        <v>300</v>
      </c>
      <c r="C2911" t="s">
        <v>1</v>
      </c>
      <c r="D2911" t="s">
        <v>17</v>
      </c>
      <c r="E2911">
        <v>6</v>
      </c>
      <c r="F2911">
        <v>2</v>
      </c>
    </row>
    <row r="2912" spans="1:6">
      <c r="A2912" s="10" t="str">
        <f t="shared" si="58"/>
        <v>Gallbladder - C2311Male</v>
      </c>
      <c r="B2912" s="10" t="s">
        <v>300</v>
      </c>
      <c r="C2912" t="s">
        <v>1</v>
      </c>
      <c r="D2912" t="s">
        <v>21</v>
      </c>
      <c r="E2912">
        <v>11</v>
      </c>
      <c r="F2912">
        <v>0</v>
      </c>
    </row>
    <row r="2913" spans="1:6">
      <c r="A2913" s="10" t="str">
        <f t="shared" si="58"/>
        <v>Gallbladder - C2316Male</v>
      </c>
      <c r="B2913" s="10" t="s">
        <v>300</v>
      </c>
      <c r="C2913" t="s">
        <v>1</v>
      </c>
      <c r="D2913" t="s">
        <v>25</v>
      </c>
      <c r="E2913">
        <v>16</v>
      </c>
      <c r="F2913">
        <v>0</v>
      </c>
    </row>
    <row r="2914" spans="1:6">
      <c r="A2914" s="10" t="str">
        <f t="shared" si="58"/>
        <v>Gallbladder - C231Male</v>
      </c>
      <c r="B2914" s="10" t="s">
        <v>300</v>
      </c>
      <c r="C2914" t="s">
        <v>1</v>
      </c>
      <c r="D2914" t="s">
        <v>12</v>
      </c>
      <c r="E2914">
        <v>1</v>
      </c>
      <c r="F2914">
        <v>3</v>
      </c>
    </row>
    <row r="2915" spans="1:6">
      <c r="A2915" s="10" t="str">
        <f t="shared" si="58"/>
        <v>Gallbladder - C2399Male</v>
      </c>
      <c r="B2915" s="10" t="s">
        <v>300</v>
      </c>
      <c r="C2915" t="s">
        <v>1</v>
      </c>
      <c r="D2915" t="s">
        <v>370</v>
      </c>
      <c r="E2915">
        <v>99</v>
      </c>
      <c r="F2915">
        <v>0</v>
      </c>
    </row>
    <row r="2916" spans="1:6">
      <c r="A2916" s="10" t="str">
        <f t="shared" ref="A2916:A2979" si="59">B2916&amp;E2916&amp;C2916</f>
        <v>Gallbladder - C2319Male</v>
      </c>
      <c r="B2916" s="10" t="s">
        <v>300</v>
      </c>
      <c r="C2916" t="s">
        <v>1</v>
      </c>
      <c r="D2916" t="s">
        <v>28</v>
      </c>
      <c r="E2916">
        <v>19</v>
      </c>
      <c r="F2916">
        <v>0</v>
      </c>
    </row>
    <row r="2917" spans="1:6">
      <c r="A2917" s="10" t="str">
        <f t="shared" si="59"/>
        <v>Gallbladder - C2320Male</v>
      </c>
      <c r="B2917" s="10" t="s">
        <v>300</v>
      </c>
      <c r="C2917" t="s">
        <v>1</v>
      </c>
      <c r="D2917" t="s">
        <v>29</v>
      </c>
      <c r="E2917">
        <v>20</v>
      </c>
      <c r="F2917">
        <v>2</v>
      </c>
    </row>
    <row r="2918" spans="1:6">
      <c r="A2918" s="10" t="str">
        <f t="shared" si="59"/>
        <v>Gallbladder - C238Male</v>
      </c>
      <c r="B2918" s="10" t="s">
        <v>300</v>
      </c>
      <c r="C2918" t="s">
        <v>1</v>
      </c>
      <c r="D2918" t="s">
        <v>19</v>
      </c>
      <c r="E2918">
        <v>8</v>
      </c>
      <c r="F2918">
        <v>0</v>
      </c>
    </row>
    <row r="2919" spans="1:6">
      <c r="A2919" s="10" t="str">
        <f t="shared" si="59"/>
        <v>Gallbladder - C2310Male</v>
      </c>
      <c r="B2919" s="10" t="s">
        <v>300</v>
      </c>
      <c r="C2919" t="s">
        <v>1</v>
      </c>
      <c r="D2919" t="s">
        <v>20</v>
      </c>
      <c r="E2919">
        <v>10</v>
      </c>
      <c r="F2919">
        <v>0</v>
      </c>
    </row>
    <row r="2920" spans="1:6">
      <c r="A2920" s="10" t="str">
        <f t="shared" si="59"/>
        <v>Gallbladder - C235Male</v>
      </c>
      <c r="B2920" s="10" t="s">
        <v>300</v>
      </c>
      <c r="C2920" t="s">
        <v>1</v>
      </c>
      <c r="D2920" t="s">
        <v>16</v>
      </c>
      <c r="E2920">
        <v>5</v>
      </c>
      <c r="F2920">
        <v>2</v>
      </c>
    </row>
    <row r="2921" spans="1:6">
      <c r="A2921" s="10" t="str">
        <f t="shared" si="59"/>
        <v>Gallbladder - C2315Male</v>
      </c>
      <c r="B2921" s="10" t="s">
        <v>300</v>
      </c>
      <c r="C2921" t="s">
        <v>1</v>
      </c>
      <c r="D2921" t="s">
        <v>24</v>
      </c>
      <c r="E2921">
        <v>15</v>
      </c>
      <c r="F2921">
        <v>0</v>
      </c>
    </row>
    <row r="2922" spans="1:6">
      <c r="A2922" s="10" t="str">
        <f t="shared" si="59"/>
        <v>Gallbladder - C232Male</v>
      </c>
      <c r="B2922" s="10" t="s">
        <v>300</v>
      </c>
      <c r="C2922" t="s">
        <v>1</v>
      </c>
      <c r="D2922" t="s">
        <v>13</v>
      </c>
      <c r="E2922">
        <v>2</v>
      </c>
      <c r="F2922">
        <v>2</v>
      </c>
    </row>
    <row r="2923" spans="1:6">
      <c r="A2923" s="10" t="str">
        <f t="shared" si="59"/>
        <v>Gallbladder - C2317Male</v>
      </c>
      <c r="B2923" s="10" t="s">
        <v>300</v>
      </c>
      <c r="C2923" t="s">
        <v>1</v>
      </c>
      <c r="D2923" t="s">
        <v>26</v>
      </c>
      <c r="E2923">
        <v>17</v>
      </c>
      <c r="F2923">
        <v>0</v>
      </c>
    </row>
    <row r="2924" spans="1:6">
      <c r="A2924" s="10" t="str">
        <f t="shared" si="59"/>
        <v>Gallbladder - C2312Male</v>
      </c>
      <c r="B2924" s="10" t="s">
        <v>300</v>
      </c>
      <c r="C2924" t="s">
        <v>1</v>
      </c>
      <c r="D2924" t="s">
        <v>22</v>
      </c>
      <c r="E2924">
        <v>12</v>
      </c>
      <c r="F2924">
        <v>0</v>
      </c>
    </row>
    <row r="2925" spans="1:6">
      <c r="A2925" s="10" t="str">
        <f t="shared" si="59"/>
        <v>Other biliary tract - C243Female</v>
      </c>
      <c r="B2925" s="10" t="s">
        <v>301</v>
      </c>
      <c r="C2925" t="s">
        <v>0</v>
      </c>
      <c r="D2925" t="s">
        <v>14</v>
      </c>
      <c r="E2925">
        <v>3</v>
      </c>
      <c r="F2925">
        <v>1</v>
      </c>
    </row>
    <row r="2926" spans="1:6">
      <c r="A2926" s="10" t="str">
        <f t="shared" si="59"/>
        <v>Other biliary tract - C247Female</v>
      </c>
      <c r="B2926" s="10" t="s">
        <v>301</v>
      </c>
      <c r="C2926" t="s">
        <v>0</v>
      </c>
      <c r="D2926" t="s">
        <v>18</v>
      </c>
      <c r="E2926">
        <v>7</v>
      </c>
      <c r="F2926">
        <v>2</v>
      </c>
    </row>
    <row r="2927" spans="1:6">
      <c r="A2927" s="10" t="str">
        <f t="shared" si="59"/>
        <v>Other biliary tract - C2418Female</v>
      </c>
      <c r="B2927" s="10" t="s">
        <v>301</v>
      </c>
      <c r="C2927" t="s">
        <v>0</v>
      </c>
      <c r="D2927" t="s">
        <v>27</v>
      </c>
      <c r="E2927">
        <v>18</v>
      </c>
      <c r="F2927">
        <v>1</v>
      </c>
    </row>
    <row r="2928" spans="1:6">
      <c r="A2928" s="10" t="str">
        <f t="shared" si="59"/>
        <v>Other biliary tract - C2413Female</v>
      </c>
      <c r="B2928" s="10" t="s">
        <v>301</v>
      </c>
      <c r="C2928" t="s">
        <v>0</v>
      </c>
      <c r="D2928" t="s">
        <v>30</v>
      </c>
      <c r="E2928">
        <v>13</v>
      </c>
      <c r="F2928">
        <v>4</v>
      </c>
    </row>
    <row r="2929" spans="1:6">
      <c r="A2929" s="10" t="str">
        <f t="shared" si="59"/>
        <v>Other biliary tract - C244Female</v>
      </c>
      <c r="B2929" s="10" t="s">
        <v>301</v>
      </c>
      <c r="C2929" t="s">
        <v>0</v>
      </c>
      <c r="D2929" t="s">
        <v>15</v>
      </c>
      <c r="E2929">
        <v>4</v>
      </c>
      <c r="F2929">
        <v>3</v>
      </c>
    </row>
    <row r="2930" spans="1:6">
      <c r="A2930" s="10" t="str">
        <f t="shared" si="59"/>
        <v>Other biliary tract - C249Female</v>
      </c>
      <c r="B2930" s="10" t="s">
        <v>301</v>
      </c>
      <c r="C2930" t="s">
        <v>0</v>
      </c>
      <c r="D2930" t="s">
        <v>369</v>
      </c>
      <c r="E2930">
        <v>9</v>
      </c>
      <c r="F2930">
        <v>0</v>
      </c>
    </row>
    <row r="2931" spans="1:6">
      <c r="A2931" s="10" t="str">
        <f t="shared" si="59"/>
        <v>Other biliary tract - C2414Female</v>
      </c>
      <c r="B2931" s="10" t="s">
        <v>301</v>
      </c>
      <c r="C2931" t="s">
        <v>0</v>
      </c>
      <c r="D2931" t="s">
        <v>23</v>
      </c>
      <c r="E2931">
        <v>14</v>
      </c>
      <c r="F2931">
        <v>0</v>
      </c>
    </row>
    <row r="2932" spans="1:6">
      <c r="A2932" s="10" t="str">
        <f t="shared" si="59"/>
        <v>Other biliary tract - C246Female</v>
      </c>
      <c r="B2932" s="10" t="s">
        <v>301</v>
      </c>
      <c r="C2932" t="s">
        <v>0</v>
      </c>
      <c r="D2932" t="s">
        <v>17</v>
      </c>
      <c r="E2932">
        <v>6</v>
      </c>
      <c r="F2932">
        <v>1</v>
      </c>
    </row>
    <row r="2933" spans="1:6">
      <c r="A2933" s="10" t="str">
        <f t="shared" si="59"/>
        <v>Other biliary tract - C2411Female</v>
      </c>
      <c r="B2933" s="10" t="s">
        <v>301</v>
      </c>
      <c r="C2933" t="s">
        <v>0</v>
      </c>
      <c r="D2933" t="s">
        <v>21</v>
      </c>
      <c r="E2933">
        <v>11</v>
      </c>
      <c r="F2933">
        <v>3</v>
      </c>
    </row>
    <row r="2934" spans="1:6">
      <c r="A2934" s="10" t="str">
        <f t="shared" si="59"/>
        <v>Other biliary tract - C2416Female</v>
      </c>
      <c r="B2934" s="10" t="s">
        <v>301</v>
      </c>
      <c r="C2934" t="s">
        <v>0</v>
      </c>
      <c r="D2934" t="s">
        <v>25</v>
      </c>
      <c r="E2934">
        <v>16</v>
      </c>
      <c r="F2934">
        <v>1</v>
      </c>
    </row>
    <row r="2935" spans="1:6">
      <c r="A2935" s="10" t="str">
        <f t="shared" si="59"/>
        <v>Other biliary tract - C241Female</v>
      </c>
      <c r="B2935" s="10" t="s">
        <v>301</v>
      </c>
      <c r="C2935" t="s">
        <v>0</v>
      </c>
      <c r="D2935" t="s">
        <v>12</v>
      </c>
      <c r="E2935">
        <v>1</v>
      </c>
      <c r="F2935">
        <v>2</v>
      </c>
    </row>
    <row r="2936" spans="1:6">
      <c r="A2936" s="10" t="str">
        <f t="shared" si="59"/>
        <v>Other biliary tract - C2499Female</v>
      </c>
      <c r="B2936" s="10" t="s">
        <v>301</v>
      </c>
      <c r="C2936" t="s">
        <v>0</v>
      </c>
      <c r="D2936" t="s">
        <v>370</v>
      </c>
      <c r="E2936">
        <v>99</v>
      </c>
      <c r="F2936">
        <v>0</v>
      </c>
    </row>
    <row r="2937" spans="1:6">
      <c r="A2937" s="10" t="str">
        <f t="shared" si="59"/>
        <v>Other biliary tract - C2419Female</v>
      </c>
      <c r="B2937" s="10" t="s">
        <v>301</v>
      </c>
      <c r="C2937" t="s">
        <v>0</v>
      </c>
      <c r="D2937" t="s">
        <v>28</v>
      </c>
      <c r="E2937">
        <v>19</v>
      </c>
      <c r="F2937">
        <v>0</v>
      </c>
    </row>
    <row r="2938" spans="1:6">
      <c r="A2938" s="10" t="str">
        <f t="shared" si="59"/>
        <v>Other biliary tract - C2420Female</v>
      </c>
      <c r="B2938" s="10" t="s">
        <v>301</v>
      </c>
      <c r="C2938" t="s">
        <v>0</v>
      </c>
      <c r="D2938" t="s">
        <v>29</v>
      </c>
      <c r="E2938">
        <v>20</v>
      </c>
      <c r="F2938">
        <v>2</v>
      </c>
    </row>
    <row r="2939" spans="1:6">
      <c r="A2939" s="10" t="str">
        <f t="shared" si="59"/>
        <v>Other biliary tract - C248Female</v>
      </c>
      <c r="B2939" s="10" t="s">
        <v>301</v>
      </c>
      <c r="C2939" t="s">
        <v>0</v>
      </c>
      <c r="D2939" t="s">
        <v>19</v>
      </c>
      <c r="E2939">
        <v>8</v>
      </c>
      <c r="F2939">
        <v>0</v>
      </c>
    </row>
    <row r="2940" spans="1:6">
      <c r="A2940" s="10" t="str">
        <f t="shared" si="59"/>
        <v>Other biliary tract - C2410Female</v>
      </c>
      <c r="B2940" s="10" t="s">
        <v>301</v>
      </c>
      <c r="C2940" t="s">
        <v>0</v>
      </c>
      <c r="D2940" t="s">
        <v>20</v>
      </c>
      <c r="E2940">
        <v>10</v>
      </c>
      <c r="F2940">
        <v>0</v>
      </c>
    </row>
    <row r="2941" spans="1:6">
      <c r="A2941" s="10" t="str">
        <f t="shared" si="59"/>
        <v>Other biliary tract - C245Female</v>
      </c>
      <c r="B2941" s="10" t="s">
        <v>301</v>
      </c>
      <c r="C2941" t="s">
        <v>0</v>
      </c>
      <c r="D2941" t="s">
        <v>16</v>
      </c>
      <c r="E2941">
        <v>5</v>
      </c>
      <c r="F2941">
        <v>5</v>
      </c>
    </row>
    <row r="2942" spans="1:6">
      <c r="A2942" s="10" t="str">
        <f t="shared" si="59"/>
        <v>Other biliary tract - C2415Female</v>
      </c>
      <c r="B2942" s="10" t="s">
        <v>301</v>
      </c>
      <c r="C2942" t="s">
        <v>0</v>
      </c>
      <c r="D2942" t="s">
        <v>24</v>
      </c>
      <c r="E2942">
        <v>15</v>
      </c>
      <c r="F2942">
        <v>0</v>
      </c>
    </row>
    <row r="2943" spans="1:6">
      <c r="A2943" s="10" t="str">
        <f t="shared" si="59"/>
        <v>Other biliary tract - C242Female</v>
      </c>
      <c r="B2943" s="10" t="s">
        <v>301</v>
      </c>
      <c r="C2943" t="s">
        <v>0</v>
      </c>
      <c r="D2943" t="s">
        <v>13</v>
      </c>
      <c r="E2943">
        <v>2</v>
      </c>
      <c r="F2943">
        <v>5</v>
      </c>
    </row>
    <row r="2944" spans="1:6">
      <c r="A2944" s="10" t="str">
        <f t="shared" si="59"/>
        <v>Other biliary tract - C2417Female</v>
      </c>
      <c r="B2944" s="10" t="s">
        <v>301</v>
      </c>
      <c r="C2944" t="s">
        <v>0</v>
      </c>
      <c r="D2944" t="s">
        <v>26</v>
      </c>
      <c r="E2944">
        <v>17</v>
      </c>
      <c r="F2944">
        <v>0</v>
      </c>
    </row>
    <row r="2945" spans="1:6">
      <c r="A2945" s="10" t="str">
        <f t="shared" si="59"/>
        <v>Other biliary tract - C2412Female</v>
      </c>
      <c r="B2945" s="10" t="s">
        <v>301</v>
      </c>
      <c r="C2945" t="s">
        <v>0</v>
      </c>
      <c r="D2945" t="s">
        <v>22</v>
      </c>
      <c r="E2945">
        <v>12</v>
      </c>
      <c r="F2945">
        <v>0</v>
      </c>
    </row>
    <row r="2946" spans="1:6">
      <c r="A2946" s="10" t="str">
        <f t="shared" si="59"/>
        <v>Other biliary tract - C243Male</v>
      </c>
      <c r="B2946" s="10" t="s">
        <v>301</v>
      </c>
      <c r="C2946" t="s">
        <v>1</v>
      </c>
      <c r="D2946" t="s">
        <v>14</v>
      </c>
      <c r="E2946">
        <v>3</v>
      </c>
      <c r="F2946">
        <v>2</v>
      </c>
    </row>
    <row r="2947" spans="1:6">
      <c r="A2947" s="10" t="str">
        <f t="shared" si="59"/>
        <v>Other biliary tract - C247Male</v>
      </c>
      <c r="B2947" s="10" t="s">
        <v>301</v>
      </c>
      <c r="C2947" t="s">
        <v>1</v>
      </c>
      <c r="D2947" t="s">
        <v>18</v>
      </c>
      <c r="E2947">
        <v>7</v>
      </c>
      <c r="F2947">
        <v>3</v>
      </c>
    </row>
    <row r="2948" spans="1:6">
      <c r="A2948" s="10" t="str">
        <f t="shared" si="59"/>
        <v>Other biliary tract - C2418Male</v>
      </c>
      <c r="B2948" s="10" t="s">
        <v>301</v>
      </c>
      <c r="C2948" t="s">
        <v>1</v>
      </c>
      <c r="D2948" t="s">
        <v>27</v>
      </c>
      <c r="E2948">
        <v>18</v>
      </c>
      <c r="F2948">
        <v>3</v>
      </c>
    </row>
    <row r="2949" spans="1:6">
      <c r="A2949" s="10" t="str">
        <f t="shared" si="59"/>
        <v>Other biliary tract - C2413Male</v>
      </c>
      <c r="B2949" s="10" t="s">
        <v>301</v>
      </c>
      <c r="C2949" t="s">
        <v>1</v>
      </c>
      <c r="D2949" t="s">
        <v>30</v>
      </c>
      <c r="E2949">
        <v>13</v>
      </c>
      <c r="F2949">
        <v>1</v>
      </c>
    </row>
    <row r="2950" spans="1:6">
      <c r="A2950" s="10" t="str">
        <f t="shared" si="59"/>
        <v>Other biliary tract - C244Male</v>
      </c>
      <c r="B2950" s="10" t="s">
        <v>301</v>
      </c>
      <c r="C2950" t="s">
        <v>1</v>
      </c>
      <c r="D2950" t="s">
        <v>15</v>
      </c>
      <c r="E2950">
        <v>4</v>
      </c>
      <c r="F2950">
        <v>0</v>
      </c>
    </row>
    <row r="2951" spans="1:6">
      <c r="A2951" s="10" t="str">
        <f t="shared" si="59"/>
        <v>Other biliary tract - C249Male</v>
      </c>
      <c r="B2951" s="10" t="s">
        <v>301</v>
      </c>
      <c r="C2951" t="s">
        <v>1</v>
      </c>
      <c r="D2951" t="s">
        <v>369</v>
      </c>
      <c r="E2951">
        <v>9</v>
      </c>
      <c r="F2951">
        <v>6</v>
      </c>
    </row>
    <row r="2952" spans="1:6">
      <c r="A2952" s="10" t="str">
        <f t="shared" si="59"/>
        <v>Other biliary tract - C2414Male</v>
      </c>
      <c r="B2952" s="10" t="s">
        <v>301</v>
      </c>
      <c r="C2952" t="s">
        <v>1</v>
      </c>
      <c r="D2952" t="s">
        <v>23</v>
      </c>
      <c r="E2952">
        <v>14</v>
      </c>
      <c r="F2952">
        <v>1</v>
      </c>
    </row>
    <row r="2953" spans="1:6">
      <c r="A2953" s="10" t="str">
        <f t="shared" si="59"/>
        <v>Other biliary tract - C246Male</v>
      </c>
      <c r="B2953" s="10" t="s">
        <v>301</v>
      </c>
      <c r="C2953" t="s">
        <v>1</v>
      </c>
      <c r="D2953" t="s">
        <v>17</v>
      </c>
      <c r="E2953">
        <v>6</v>
      </c>
      <c r="F2953">
        <v>0</v>
      </c>
    </row>
    <row r="2954" spans="1:6">
      <c r="A2954" s="10" t="str">
        <f t="shared" si="59"/>
        <v>Other biliary tract - C2411Male</v>
      </c>
      <c r="B2954" s="10" t="s">
        <v>301</v>
      </c>
      <c r="C2954" t="s">
        <v>1</v>
      </c>
      <c r="D2954" t="s">
        <v>21</v>
      </c>
      <c r="E2954">
        <v>11</v>
      </c>
      <c r="F2954">
        <v>2</v>
      </c>
    </row>
    <row r="2955" spans="1:6">
      <c r="A2955" s="10" t="str">
        <f t="shared" si="59"/>
        <v>Other biliary tract - C2416Male</v>
      </c>
      <c r="B2955" s="10" t="s">
        <v>301</v>
      </c>
      <c r="C2955" t="s">
        <v>1</v>
      </c>
      <c r="D2955" t="s">
        <v>25</v>
      </c>
      <c r="E2955">
        <v>16</v>
      </c>
      <c r="F2955">
        <v>2</v>
      </c>
    </row>
    <row r="2956" spans="1:6">
      <c r="A2956" s="10" t="str">
        <f t="shared" si="59"/>
        <v>Other biliary tract - C241Male</v>
      </c>
      <c r="B2956" s="10" t="s">
        <v>301</v>
      </c>
      <c r="C2956" t="s">
        <v>1</v>
      </c>
      <c r="D2956" t="s">
        <v>12</v>
      </c>
      <c r="E2956">
        <v>1</v>
      </c>
      <c r="F2956">
        <v>0</v>
      </c>
    </row>
    <row r="2957" spans="1:6">
      <c r="A2957" s="10" t="str">
        <f t="shared" si="59"/>
        <v>Other biliary tract - C2499Male</v>
      </c>
      <c r="B2957" s="10" t="s">
        <v>301</v>
      </c>
      <c r="C2957" t="s">
        <v>1</v>
      </c>
      <c r="D2957" t="s">
        <v>370</v>
      </c>
      <c r="E2957">
        <v>99</v>
      </c>
      <c r="F2957">
        <v>0</v>
      </c>
    </row>
    <row r="2958" spans="1:6">
      <c r="A2958" s="10" t="str">
        <f t="shared" si="59"/>
        <v>Other biliary tract - C2419Male</v>
      </c>
      <c r="B2958" s="10" t="s">
        <v>301</v>
      </c>
      <c r="C2958" t="s">
        <v>1</v>
      </c>
      <c r="D2958" t="s">
        <v>28</v>
      </c>
      <c r="E2958">
        <v>19</v>
      </c>
      <c r="F2958">
        <v>1</v>
      </c>
    </row>
    <row r="2959" spans="1:6">
      <c r="A2959" s="10" t="str">
        <f t="shared" si="59"/>
        <v>Other biliary tract - C2420Male</v>
      </c>
      <c r="B2959" s="10" t="s">
        <v>301</v>
      </c>
      <c r="C2959" t="s">
        <v>1</v>
      </c>
      <c r="D2959" t="s">
        <v>29</v>
      </c>
      <c r="E2959">
        <v>20</v>
      </c>
      <c r="F2959">
        <v>3</v>
      </c>
    </row>
    <row r="2960" spans="1:6">
      <c r="A2960" s="10" t="str">
        <f t="shared" si="59"/>
        <v>Other biliary tract - C248Male</v>
      </c>
      <c r="B2960" s="10" t="s">
        <v>301</v>
      </c>
      <c r="C2960" t="s">
        <v>1</v>
      </c>
      <c r="D2960" t="s">
        <v>19</v>
      </c>
      <c r="E2960">
        <v>8</v>
      </c>
      <c r="F2960">
        <v>0</v>
      </c>
    </row>
    <row r="2961" spans="1:6">
      <c r="A2961" s="10" t="str">
        <f t="shared" si="59"/>
        <v>Other biliary tract - C2410Male</v>
      </c>
      <c r="B2961" s="10" t="s">
        <v>301</v>
      </c>
      <c r="C2961" t="s">
        <v>1</v>
      </c>
      <c r="D2961" t="s">
        <v>20</v>
      </c>
      <c r="E2961">
        <v>10</v>
      </c>
      <c r="F2961">
        <v>0</v>
      </c>
    </row>
    <row r="2962" spans="1:6">
      <c r="A2962" s="10" t="str">
        <f t="shared" si="59"/>
        <v>Other biliary tract - C245Male</v>
      </c>
      <c r="B2962" s="10" t="s">
        <v>301</v>
      </c>
      <c r="C2962" t="s">
        <v>1</v>
      </c>
      <c r="D2962" t="s">
        <v>16</v>
      </c>
      <c r="E2962">
        <v>5</v>
      </c>
      <c r="F2962">
        <v>2</v>
      </c>
    </row>
    <row r="2963" spans="1:6">
      <c r="A2963" s="10" t="str">
        <f t="shared" si="59"/>
        <v>Other biliary tract - C2415Male</v>
      </c>
      <c r="B2963" s="10" t="s">
        <v>301</v>
      </c>
      <c r="C2963" t="s">
        <v>1</v>
      </c>
      <c r="D2963" t="s">
        <v>24</v>
      </c>
      <c r="E2963">
        <v>15</v>
      </c>
      <c r="F2963">
        <v>1</v>
      </c>
    </row>
    <row r="2964" spans="1:6">
      <c r="A2964" s="10" t="str">
        <f t="shared" si="59"/>
        <v>Other biliary tract - C242Male</v>
      </c>
      <c r="B2964" s="10" t="s">
        <v>301</v>
      </c>
      <c r="C2964" t="s">
        <v>1</v>
      </c>
      <c r="D2964" t="s">
        <v>13</v>
      </c>
      <c r="E2964">
        <v>2</v>
      </c>
      <c r="F2964">
        <v>6</v>
      </c>
    </row>
    <row r="2965" spans="1:6">
      <c r="A2965" s="10" t="str">
        <f t="shared" si="59"/>
        <v>Other biliary tract - C2417Male</v>
      </c>
      <c r="B2965" s="10" t="s">
        <v>301</v>
      </c>
      <c r="C2965" t="s">
        <v>1</v>
      </c>
      <c r="D2965" t="s">
        <v>26</v>
      </c>
      <c r="E2965">
        <v>17</v>
      </c>
      <c r="F2965">
        <v>0</v>
      </c>
    </row>
    <row r="2966" spans="1:6">
      <c r="A2966" s="10" t="str">
        <f t="shared" si="59"/>
        <v>Other biliary tract - C2412Male</v>
      </c>
      <c r="B2966" s="10" t="s">
        <v>301</v>
      </c>
      <c r="C2966" t="s">
        <v>1</v>
      </c>
      <c r="D2966" t="s">
        <v>22</v>
      </c>
      <c r="E2966">
        <v>12</v>
      </c>
      <c r="F2966">
        <v>0</v>
      </c>
    </row>
    <row r="2967" spans="1:6">
      <c r="A2967" s="10" t="str">
        <f t="shared" si="59"/>
        <v>Pancreas - C253Female</v>
      </c>
      <c r="B2967" s="10" t="s">
        <v>302</v>
      </c>
      <c r="C2967" t="s">
        <v>0</v>
      </c>
      <c r="D2967" t="s">
        <v>14</v>
      </c>
      <c r="E2967">
        <v>3</v>
      </c>
      <c r="F2967">
        <v>28</v>
      </c>
    </row>
    <row r="2968" spans="1:6">
      <c r="A2968" s="10" t="str">
        <f t="shared" si="59"/>
        <v>Pancreas - C257Female</v>
      </c>
      <c r="B2968" s="10" t="s">
        <v>302</v>
      </c>
      <c r="C2968" t="s">
        <v>0</v>
      </c>
      <c r="D2968" t="s">
        <v>18</v>
      </c>
      <c r="E2968">
        <v>7</v>
      </c>
      <c r="F2968">
        <v>14</v>
      </c>
    </row>
    <row r="2969" spans="1:6">
      <c r="A2969" s="10" t="str">
        <f t="shared" si="59"/>
        <v>Pancreas - C2518Female</v>
      </c>
      <c r="B2969" s="10" t="s">
        <v>302</v>
      </c>
      <c r="C2969" t="s">
        <v>0</v>
      </c>
      <c r="D2969" t="s">
        <v>27</v>
      </c>
      <c r="E2969">
        <v>18</v>
      </c>
      <c r="F2969">
        <v>28</v>
      </c>
    </row>
    <row r="2970" spans="1:6">
      <c r="A2970" s="10" t="str">
        <f t="shared" si="59"/>
        <v>Pancreas - C2513Female</v>
      </c>
      <c r="B2970" s="10" t="s">
        <v>302</v>
      </c>
      <c r="C2970" t="s">
        <v>0</v>
      </c>
      <c r="D2970" t="s">
        <v>30</v>
      </c>
      <c r="E2970">
        <v>13</v>
      </c>
      <c r="F2970">
        <v>9</v>
      </c>
    </row>
    <row r="2971" spans="1:6">
      <c r="A2971" s="10" t="str">
        <f t="shared" si="59"/>
        <v>Pancreas - C254Female</v>
      </c>
      <c r="B2971" s="10" t="s">
        <v>302</v>
      </c>
      <c r="C2971" t="s">
        <v>0</v>
      </c>
      <c r="D2971" t="s">
        <v>15</v>
      </c>
      <c r="E2971">
        <v>4</v>
      </c>
      <c r="F2971">
        <v>21</v>
      </c>
    </row>
    <row r="2972" spans="1:6">
      <c r="A2972" s="10" t="str">
        <f t="shared" si="59"/>
        <v>Pancreas - C259Female</v>
      </c>
      <c r="B2972" s="10" t="s">
        <v>302</v>
      </c>
      <c r="C2972" t="s">
        <v>0</v>
      </c>
      <c r="D2972" t="s">
        <v>369</v>
      </c>
      <c r="E2972">
        <v>9</v>
      </c>
      <c r="F2972">
        <v>8</v>
      </c>
    </row>
    <row r="2973" spans="1:6">
      <c r="A2973" s="10" t="str">
        <f t="shared" si="59"/>
        <v>Pancreas - C2514Female</v>
      </c>
      <c r="B2973" s="10" t="s">
        <v>302</v>
      </c>
      <c r="C2973" t="s">
        <v>0</v>
      </c>
      <c r="D2973" t="s">
        <v>23</v>
      </c>
      <c r="E2973">
        <v>14</v>
      </c>
      <c r="F2973">
        <v>9</v>
      </c>
    </row>
    <row r="2974" spans="1:6">
      <c r="A2974" s="10" t="str">
        <f t="shared" si="59"/>
        <v>Pancreas - C256Female</v>
      </c>
      <c r="B2974" s="10" t="s">
        <v>302</v>
      </c>
      <c r="C2974" t="s">
        <v>0</v>
      </c>
      <c r="D2974" t="s">
        <v>17</v>
      </c>
      <c r="E2974">
        <v>6</v>
      </c>
      <c r="F2974">
        <v>4</v>
      </c>
    </row>
    <row r="2975" spans="1:6">
      <c r="A2975" s="10" t="str">
        <f t="shared" si="59"/>
        <v>Pancreas - C2511Female</v>
      </c>
      <c r="B2975" s="10" t="s">
        <v>302</v>
      </c>
      <c r="C2975" t="s">
        <v>0</v>
      </c>
      <c r="D2975" t="s">
        <v>21</v>
      </c>
      <c r="E2975">
        <v>11</v>
      </c>
      <c r="F2975">
        <v>7</v>
      </c>
    </row>
    <row r="2976" spans="1:6">
      <c r="A2976" s="10" t="str">
        <f t="shared" si="59"/>
        <v>Pancreas - C2516Female</v>
      </c>
      <c r="B2976" s="10" t="s">
        <v>302</v>
      </c>
      <c r="C2976" t="s">
        <v>0</v>
      </c>
      <c r="D2976" t="s">
        <v>25</v>
      </c>
      <c r="E2976">
        <v>16</v>
      </c>
      <c r="F2976">
        <v>10</v>
      </c>
    </row>
    <row r="2977" spans="1:6">
      <c r="A2977" s="10" t="str">
        <f t="shared" si="59"/>
        <v>Pancreas - C251Female</v>
      </c>
      <c r="B2977" s="10" t="s">
        <v>302</v>
      </c>
      <c r="C2977" t="s">
        <v>0</v>
      </c>
      <c r="D2977" t="s">
        <v>12</v>
      </c>
      <c r="E2977">
        <v>1</v>
      </c>
      <c r="F2977">
        <v>10</v>
      </c>
    </row>
    <row r="2978" spans="1:6">
      <c r="A2978" s="10" t="str">
        <f t="shared" si="59"/>
        <v>Pancreas - C2599Female</v>
      </c>
      <c r="B2978" s="10" t="s">
        <v>302</v>
      </c>
      <c r="C2978" t="s">
        <v>0</v>
      </c>
      <c r="D2978" t="s">
        <v>370</v>
      </c>
      <c r="E2978">
        <v>99</v>
      </c>
      <c r="F2978">
        <v>3</v>
      </c>
    </row>
    <row r="2979" spans="1:6">
      <c r="A2979" s="10" t="str">
        <f t="shared" si="59"/>
        <v>Pancreas - C2519Female</v>
      </c>
      <c r="B2979" s="10" t="s">
        <v>302</v>
      </c>
      <c r="C2979" t="s">
        <v>0</v>
      </c>
      <c r="D2979" t="s">
        <v>28</v>
      </c>
      <c r="E2979">
        <v>19</v>
      </c>
      <c r="F2979">
        <v>7</v>
      </c>
    </row>
    <row r="2980" spans="1:6">
      <c r="A2980" s="10" t="str">
        <f t="shared" ref="A2980:A3043" si="60">B2980&amp;E2980&amp;C2980</f>
        <v>Pancreas - C2520Female</v>
      </c>
      <c r="B2980" s="10" t="s">
        <v>302</v>
      </c>
      <c r="C2980" t="s">
        <v>0</v>
      </c>
      <c r="D2980" t="s">
        <v>29</v>
      </c>
      <c r="E2980">
        <v>20</v>
      </c>
      <c r="F2980">
        <v>19</v>
      </c>
    </row>
    <row r="2981" spans="1:6">
      <c r="A2981" s="10" t="str">
        <f t="shared" si="60"/>
        <v>Pancreas - C258Female</v>
      </c>
      <c r="B2981" s="10" t="s">
        <v>302</v>
      </c>
      <c r="C2981" t="s">
        <v>0</v>
      </c>
      <c r="D2981" t="s">
        <v>19</v>
      </c>
      <c r="E2981">
        <v>8</v>
      </c>
      <c r="F2981">
        <v>3</v>
      </c>
    </row>
    <row r="2982" spans="1:6">
      <c r="A2982" s="10" t="str">
        <f t="shared" si="60"/>
        <v>Pancreas - C2510Female</v>
      </c>
      <c r="B2982" s="10" t="s">
        <v>302</v>
      </c>
      <c r="C2982" t="s">
        <v>0</v>
      </c>
      <c r="D2982" t="s">
        <v>20</v>
      </c>
      <c r="E2982">
        <v>10</v>
      </c>
      <c r="F2982">
        <v>2</v>
      </c>
    </row>
    <row r="2983" spans="1:6">
      <c r="A2983" s="10" t="str">
        <f t="shared" si="60"/>
        <v>Pancreas - C255Female</v>
      </c>
      <c r="B2983" s="10" t="s">
        <v>302</v>
      </c>
      <c r="C2983" t="s">
        <v>0</v>
      </c>
      <c r="D2983" t="s">
        <v>16</v>
      </c>
      <c r="E2983">
        <v>5</v>
      </c>
      <c r="F2983">
        <v>26</v>
      </c>
    </row>
    <row r="2984" spans="1:6">
      <c r="A2984" s="10" t="str">
        <f t="shared" si="60"/>
        <v>Pancreas - C2515Female</v>
      </c>
      <c r="B2984" s="10" t="s">
        <v>302</v>
      </c>
      <c r="C2984" t="s">
        <v>0</v>
      </c>
      <c r="D2984" t="s">
        <v>24</v>
      </c>
      <c r="E2984">
        <v>15</v>
      </c>
      <c r="F2984">
        <v>4</v>
      </c>
    </row>
    <row r="2985" spans="1:6">
      <c r="A2985" s="10" t="str">
        <f t="shared" si="60"/>
        <v>Pancreas - C252Female</v>
      </c>
      <c r="B2985" s="10" t="s">
        <v>302</v>
      </c>
      <c r="C2985" t="s">
        <v>0</v>
      </c>
      <c r="D2985" t="s">
        <v>13</v>
      </c>
      <c r="E2985">
        <v>2</v>
      </c>
      <c r="F2985">
        <v>28</v>
      </c>
    </row>
    <row r="2986" spans="1:6">
      <c r="A2986" s="10" t="str">
        <f t="shared" si="60"/>
        <v>Pancreas - C2517Female</v>
      </c>
      <c r="B2986" s="10" t="s">
        <v>302</v>
      </c>
      <c r="C2986" t="s">
        <v>0</v>
      </c>
      <c r="D2986" t="s">
        <v>26</v>
      </c>
      <c r="E2986">
        <v>17</v>
      </c>
      <c r="F2986">
        <v>2</v>
      </c>
    </row>
    <row r="2987" spans="1:6">
      <c r="A2987" s="10" t="str">
        <f t="shared" si="60"/>
        <v>Pancreas - C2512Female</v>
      </c>
      <c r="B2987" s="10" t="s">
        <v>302</v>
      </c>
      <c r="C2987" t="s">
        <v>0</v>
      </c>
      <c r="D2987" t="s">
        <v>22</v>
      </c>
      <c r="E2987">
        <v>12</v>
      </c>
      <c r="F2987">
        <v>5</v>
      </c>
    </row>
    <row r="2988" spans="1:6">
      <c r="A2988" s="10" t="str">
        <f t="shared" si="60"/>
        <v>Pancreas - C253Male</v>
      </c>
      <c r="B2988" s="10" t="s">
        <v>302</v>
      </c>
      <c r="C2988" t="s">
        <v>1</v>
      </c>
      <c r="D2988" t="s">
        <v>14</v>
      </c>
      <c r="E2988">
        <v>3</v>
      </c>
      <c r="F2988">
        <v>17</v>
      </c>
    </row>
    <row r="2989" spans="1:6">
      <c r="A2989" s="10" t="str">
        <f t="shared" si="60"/>
        <v>Pancreas - C257Male</v>
      </c>
      <c r="B2989" s="10" t="s">
        <v>302</v>
      </c>
      <c r="C2989" t="s">
        <v>1</v>
      </c>
      <c r="D2989" t="s">
        <v>18</v>
      </c>
      <c r="E2989">
        <v>7</v>
      </c>
      <c r="F2989">
        <v>25</v>
      </c>
    </row>
    <row r="2990" spans="1:6">
      <c r="A2990" s="10" t="str">
        <f t="shared" si="60"/>
        <v>Pancreas - C2518Male</v>
      </c>
      <c r="B2990" s="10" t="s">
        <v>302</v>
      </c>
      <c r="C2990" t="s">
        <v>1</v>
      </c>
      <c r="D2990" t="s">
        <v>27</v>
      </c>
      <c r="E2990">
        <v>18</v>
      </c>
      <c r="F2990">
        <v>23</v>
      </c>
    </row>
    <row r="2991" spans="1:6">
      <c r="A2991" s="10" t="str">
        <f t="shared" si="60"/>
        <v>Pancreas - C2513Male</v>
      </c>
      <c r="B2991" s="10" t="s">
        <v>302</v>
      </c>
      <c r="C2991" t="s">
        <v>1</v>
      </c>
      <c r="D2991" t="s">
        <v>30</v>
      </c>
      <c r="E2991">
        <v>13</v>
      </c>
      <c r="F2991">
        <v>16</v>
      </c>
    </row>
    <row r="2992" spans="1:6">
      <c r="A2992" s="10" t="str">
        <f t="shared" si="60"/>
        <v>Pancreas - C254Male</v>
      </c>
      <c r="B2992" s="10" t="s">
        <v>302</v>
      </c>
      <c r="C2992" t="s">
        <v>1</v>
      </c>
      <c r="D2992" t="s">
        <v>15</v>
      </c>
      <c r="E2992">
        <v>4</v>
      </c>
      <c r="F2992">
        <v>21</v>
      </c>
    </row>
    <row r="2993" spans="1:6">
      <c r="A2993" s="10" t="str">
        <f t="shared" si="60"/>
        <v>Pancreas - C259Male</v>
      </c>
      <c r="B2993" s="10" t="s">
        <v>302</v>
      </c>
      <c r="C2993" t="s">
        <v>1</v>
      </c>
      <c r="D2993" t="s">
        <v>369</v>
      </c>
      <c r="E2993">
        <v>9</v>
      </c>
      <c r="F2993">
        <v>6</v>
      </c>
    </row>
    <row r="2994" spans="1:6">
      <c r="A2994" s="10" t="str">
        <f t="shared" si="60"/>
        <v>Pancreas - C2514Male</v>
      </c>
      <c r="B2994" s="10" t="s">
        <v>302</v>
      </c>
      <c r="C2994" t="s">
        <v>1</v>
      </c>
      <c r="D2994" t="s">
        <v>23</v>
      </c>
      <c r="E2994">
        <v>14</v>
      </c>
      <c r="F2994">
        <v>12</v>
      </c>
    </row>
    <row r="2995" spans="1:6">
      <c r="A2995" s="10" t="str">
        <f t="shared" si="60"/>
        <v>Pancreas - C256Male</v>
      </c>
      <c r="B2995" s="10" t="s">
        <v>302</v>
      </c>
      <c r="C2995" t="s">
        <v>1</v>
      </c>
      <c r="D2995" t="s">
        <v>17</v>
      </c>
      <c r="E2995">
        <v>6</v>
      </c>
      <c r="F2995">
        <v>9</v>
      </c>
    </row>
    <row r="2996" spans="1:6">
      <c r="A2996" s="10" t="str">
        <f t="shared" si="60"/>
        <v>Pancreas - C2511Male</v>
      </c>
      <c r="B2996" s="10" t="s">
        <v>302</v>
      </c>
      <c r="C2996" t="s">
        <v>1</v>
      </c>
      <c r="D2996" t="s">
        <v>21</v>
      </c>
      <c r="E2996">
        <v>11</v>
      </c>
      <c r="F2996">
        <v>10</v>
      </c>
    </row>
    <row r="2997" spans="1:6">
      <c r="A2997" s="10" t="str">
        <f t="shared" si="60"/>
        <v>Pancreas - C2516Male</v>
      </c>
      <c r="B2997" s="10" t="s">
        <v>302</v>
      </c>
      <c r="C2997" t="s">
        <v>1</v>
      </c>
      <c r="D2997" t="s">
        <v>25</v>
      </c>
      <c r="E2997">
        <v>16</v>
      </c>
      <c r="F2997">
        <v>9</v>
      </c>
    </row>
    <row r="2998" spans="1:6">
      <c r="A2998" s="10" t="str">
        <f t="shared" si="60"/>
        <v>Pancreas - C251Male</v>
      </c>
      <c r="B2998" s="10" t="s">
        <v>302</v>
      </c>
      <c r="C2998" t="s">
        <v>1</v>
      </c>
      <c r="D2998" t="s">
        <v>12</v>
      </c>
      <c r="E2998">
        <v>1</v>
      </c>
      <c r="F2998">
        <v>18</v>
      </c>
    </row>
    <row r="2999" spans="1:6">
      <c r="A2999" s="10" t="str">
        <f t="shared" si="60"/>
        <v>Pancreas - C2599Male</v>
      </c>
      <c r="B2999" s="10" t="s">
        <v>302</v>
      </c>
      <c r="C2999" t="s">
        <v>1</v>
      </c>
      <c r="D2999" t="s">
        <v>370</v>
      </c>
      <c r="E2999">
        <v>99</v>
      </c>
      <c r="F2999">
        <v>2</v>
      </c>
    </row>
    <row r="3000" spans="1:6">
      <c r="A3000" s="10" t="str">
        <f t="shared" si="60"/>
        <v>Pancreas - C2519Male</v>
      </c>
      <c r="B3000" s="10" t="s">
        <v>302</v>
      </c>
      <c r="C3000" t="s">
        <v>1</v>
      </c>
      <c r="D3000" t="s">
        <v>28</v>
      </c>
      <c r="E3000">
        <v>19</v>
      </c>
      <c r="F3000">
        <v>6</v>
      </c>
    </row>
    <row r="3001" spans="1:6">
      <c r="A3001" s="10" t="str">
        <f t="shared" si="60"/>
        <v>Pancreas - C2520Male</v>
      </c>
      <c r="B3001" s="10" t="s">
        <v>302</v>
      </c>
      <c r="C3001" t="s">
        <v>1</v>
      </c>
      <c r="D3001" t="s">
        <v>29</v>
      </c>
      <c r="E3001">
        <v>20</v>
      </c>
      <c r="F3001">
        <v>13</v>
      </c>
    </row>
    <row r="3002" spans="1:6">
      <c r="A3002" s="10" t="str">
        <f t="shared" si="60"/>
        <v>Pancreas - C258Male</v>
      </c>
      <c r="B3002" s="10" t="s">
        <v>302</v>
      </c>
      <c r="C3002" t="s">
        <v>1</v>
      </c>
      <c r="D3002" t="s">
        <v>19</v>
      </c>
      <c r="E3002">
        <v>8</v>
      </c>
      <c r="F3002">
        <v>3</v>
      </c>
    </row>
    <row r="3003" spans="1:6">
      <c r="A3003" s="10" t="str">
        <f t="shared" si="60"/>
        <v>Pancreas - C2510Male</v>
      </c>
      <c r="B3003" s="10" t="s">
        <v>302</v>
      </c>
      <c r="C3003" t="s">
        <v>1</v>
      </c>
      <c r="D3003" t="s">
        <v>20</v>
      </c>
      <c r="E3003">
        <v>10</v>
      </c>
      <c r="F3003">
        <v>9</v>
      </c>
    </row>
    <row r="3004" spans="1:6">
      <c r="A3004" s="10" t="str">
        <f t="shared" si="60"/>
        <v>Pancreas - C255Male</v>
      </c>
      <c r="B3004" s="10" t="s">
        <v>302</v>
      </c>
      <c r="C3004" t="s">
        <v>1</v>
      </c>
      <c r="D3004" t="s">
        <v>16</v>
      </c>
      <c r="E3004">
        <v>5</v>
      </c>
      <c r="F3004">
        <v>14</v>
      </c>
    </row>
    <row r="3005" spans="1:6">
      <c r="A3005" s="10" t="str">
        <f t="shared" si="60"/>
        <v>Pancreas - C2515Male</v>
      </c>
      <c r="B3005" s="10" t="s">
        <v>302</v>
      </c>
      <c r="C3005" t="s">
        <v>1</v>
      </c>
      <c r="D3005" t="s">
        <v>24</v>
      </c>
      <c r="E3005">
        <v>15</v>
      </c>
      <c r="F3005">
        <v>4</v>
      </c>
    </row>
    <row r="3006" spans="1:6">
      <c r="A3006" s="10" t="str">
        <f t="shared" si="60"/>
        <v>Pancreas - C252Male</v>
      </c>
      <c r="B3006" s="10" t="s">
        <v>302</v>
      </c>
      <c r="C3006" t="s">
        <v>1</v>
      </c>
      <c r="D3006" t="s">
        <v>13</v>
      </c>
      <c r="E3006">
        <v>2</v>
      </c>
      <c r="F3006">
        <v>28</v>
      </c>
    </row>
    <row r="3007" spans="1:6">
      <c r="A3007" s="10" t="str">
        <f t="shared" si="60"/>
        <v>Pancreas - C2517Male</v>
      </c>
      <c r="B3007" s="10" t="s">
        <v>302</v>
      </c>
      <c r="C3007" t="s">
        <v>1</v>
      </c>
      <c r="D3007" t="s">
        <v>26</v>
      </c>
      <c r="E3007">
        <v>17</v>
      </c>
      <c r="F3007">
        <v>3</v>
      </c>
    </row>
    <row r="3008" spans="1:6">
      <c r="A3008" s="10" t="str">
        <f t="shared" si="60"/>
        <v>Pancreas - C2512Male</v>
      </c>
      <c r="B3008" s="10" t="s">
        <v>302</v>
      </c>
      <c r="C3008" t="s">
        <v>1</v>
      </c>
      <c r="D3008" t="s">
        <v>22</v>
      </c>
      <c r="E3008">
        <v>12</v>
      </c>
      <c r="F3008">
        <v>9</v>
      </c>
    </row>
    <row r="3009" spans="1:6">
      <c r="A3009" s="10" t="str">
        <f t="shared" si="60"/>
        <v>Other digestive organs - C263Female</v>
      </c>
      <c r="B3009" s="10" t="s">
        <v>303</v>
      </c>
      <c r="C3009" t="s">
        <v>0</v>
      </c>
      <c r="D3009" t="s">
        <v>14</v>
      </c>
      <c r="E3009">
        <v>3</v>
      </c>
      <c r="F3009">
        <v>7</v>
      </c>
    </row>
    <row r="3010" spans="1:6">
      <c r="A3010" s="10" t="str">
        <f t="shared" si="60"/>
        <v>Other digestive organs - C267Female</v>
      </c>
      <c r="B3010" s="10" t="s">
        <v>303</v>
      </c>
      <c r="C3010" t="s">
        <v>0</v>
      </c>
      <c r="D3010" t="s">
        <v>18</v>
      </c>
      <c r="E3010">
        <v>7</v>
      </c>
      <c r="F3010">
        <v>3</v>
      </c>
    </row>
    <row r="3011" spans="1:6">
      <c r="A3011" s="10" t="str">
        <f t="shared" si="60"/>
        <v>Other digestive organs - C2618Female</v>
      </c>
      <c r="B3011" s="10" t="s">
        <v>303</v>
      </c>
      <c r="C3011" t="s">
        <v>0</v>
      </c>
      <c r="D3011" t="s">
        <v>27</v>
      </c>
      <c r="E3011">
        <v>18</v>
      </c>
      <c r="F3011">
        <v>9</v>
      </c>
    </row>
    <row r="3012" spans="1:6">
      <c r="A3012" s="10" t="str">
        <f t="shared" si="60"/>
        <v>Other digestive organs - C2613Female</v>
      </c>
      <c r="B3012" s="10" t="s">
        <v>303</v>
      </c>
      <c r="C3012" t="s">
        <v>0</v>
      </c>
      <c r="D3012" t="s">
        <v>30</v>
      </c>
      <c r="E3012">
        <v>13</v>
      </c>
      <c r="F3012">
        <v>4</v>
      </c>
    </row>
    <row r="3013" spans="1:6">
      <c r="A3013" s="10" t="str">
        <f t="shared" si="60"/>
        <v>Other digestive organs - C264Female</v>
      </c>
      <c r="B3013" s="10" t="s">
        <v>303</v>
      </c>
      <c r="C3013" t="s">
        <v>0</v>
      </c>
      <c r="D3013" t="s">
        <v>15</v>
      </c>
      <c r="E3013">
        <v>4</v>
      </c>
      <c r="F3013">
        <v>3</v>
      </c>
    </row>
    <row r="3014" spans="1:6">
      <c r="A3014" s="10" t="str">
        <f t="shared" si="60"/>
        <v>Other digestive organs - C269Female</v>
      </c>
      <c r="B3014" s="10" t="s">
        <v>303</v>
      </c>
      <c r="C3014" t="s">
        <v>0</v>
      </c>
      <c r="D3014" t="s">
        <v>369</v>
      </c>
      <c r="E3014">
        <v>9</v>
      </c>
      <c r="F3014">
        <v>3</v>
      </c>
    </row>
    <row r="3015" spans="1:6">
      <c r="A3015" s="10" t="str">
        <f t="shared" si="60"/>
        <v>Other digestive organs - C2614Female</v>
      </c>
      <c r="B3015" s="10" t="s">
        <v>303</v>
      </c>
      <c r="C3015" t="s">
        <v>0</v>
      </c>
      <c r="D3015" t="s">
        <v>23</v>
      </c>
      <c r="E3015">
        <v>14</v>
      </c>
      <c r="F3015">
        <v>1</v>
      </c>
    </row>
    <row r="3016" spans="1:6">
      <c r="A3016" s="10" t="str">
        <f t="shared" si="60"/>
        <v>Other digestive organs - C266Female</v>
      </c>
      <c r="B3016" s="10" t="s">
        <v>303</v>
      </c>
      <c r="C3016" t="s">
        <v>0</v>
      </c>
      <c r="D3016" t="s">
        <v>17</v>
      </c>
      <c r="E3016">
        <v>6</v>
      </c>
      <c r="F3016">
        <v>1</v>
      </c>
    </row>
    <row r="3017" spans="1:6">
      <c r="A3017" s="10" t="str">
        <f t="shared" si="60"/>
        <v>Other digestive organs - C2611Female</v>
      </c>
      <c r="B3017" s="10" t="s">
        <v>303</v>
      </c>
      <c r="C3017" t="s">
        <v>0</v>
      </c>
      <c r="D3017" t="s">
        <v>21</v>
      </c>
      <c r="E3017">
        <v>11</v>
      </c>
      <c r="F3017">
        <v>4</v>
      </c>
    </row>
    <row r="3018" spans="1:6">
      <c r="A3018" s="10" t="str">
        <f t="shared" si="60"/>
        <v>Other digestive organs - C2616Female</v>
      </c>
      <c r="B3018" s="10" t="s">
        <v>303</v>
      </c>
      <c r="C3018" t="s">
        <v>0</v>
      </c>
      <c r="D3018" t="s">
        <v>25</v>
      </c>
      <c r="E3018">
        <v>16</v>
      </c>
      <c r="F3018">
        <v>6</v>
      </c>
    </row>
    <row r="3019" spans="1:6">
      <c r="A3019" s="10" t="str">
        <f t="shared" si="60"/>
        <v>Other digestive organs - C261Female</v>
      </c>
      <c r="B3019" s="10" t="s">
        <v>303</v>
      </c>
      <c r="C3019" t="s">
        <v>0</v>
      </c>
      <c r="D3019" t="s">
        <v>12</v>
      </c>
      <c r="E3019">
        <v>1</v>
      </c>
      <c r="F3019">
        <v>1</v>
      </c>
    </row>
    <row r="3020" spans="1:6">
      <c r="A3020" s="10" t="str">
        <f t="shared" si="60"/>
        <v>Other digestive organs - C2699Female</v>
      </c>
      <c r="B3020" s="10" t="s">
        <v>303</v>
      </c>
      <c r="C3020" t="s">
        <v>0</v>
      </c>
      <c r="D3020" t="s">
        <v>370</v>
      </c>
      <c r="E3020">
        <v>99</v>
      </c>
      <c r="F3020">
        <v>0</v>
      </c>
    </row>
    <row r="3021" spans="1:6">
      <c r="A3021" s="10" t="str">
        <f t="shared" si="60"/>
        <v>Other digestive organs - C2619Female</v>
      </c>
      <c r="B3021" s="10" t="s">
        <v>303</v>
      </c>
      <c r="C3021" t="s">
        <v>0</v>
      </c>
      <c r="D3021" t="s">
        <v>28</v>
      </c>
      <c r="E3021">
        <v>19</v>
      </c>
      <c r="F3021">
        <v>1</v>
      </c>
    </row>
    <row r="3022" spans="1:6">
      <c r="A3022" s="10" t="str">
        <f t="shared" si="60"/>
        <v>Other digestive organs - C2620Female</v>
      </c>
      <c r="B3022" s="10" t="s">
        <v>303</v>
      </c>
      <c r="C3022" t="s">
        <v>0</v>
      </c>
      <c r="D3022" t="s">
        <v>29</v>
      </c>
      <c r="E3022">
        <v>20</v>
      </c>
      <c r="F3022">
        <v>4</v>
      </c>
    </row>
    <row r="3023" spans="1:6">
      <c r="A3023" s="10" t="str">
        <f t="shared" si="60"/>
        <v>Other digestive organs - C268Female</v>
      </c>
      <c r="B3023" s="10" t="s">
        <v>303</v>
      </c>
      <c r="C3023" t="s">
        <v>0</v>
      </c>
      <c r="D3023" t="s">
        <v>19</v>
      </c>
      <c r="E3023">
        <v>8</v>
      </c>
      <c r="F3023">
        <v>0</v>
      </c>
    </row>
    <row r="3024" spans="1:6">
      <c r="A3024" s="10" t="str">
        <f t="shared" si="60"/>
        <v>Other digestive organs - C2610Female</v>
      </c>
      <c r="B3024" s="10" t="s">
        <v>303</v>
      </c>
      <c r="C3024" t="s">
        <v>0</v>
      </c>
      <c r="D3024" t="s">
        <v>20</v>
      </c>
      <c r="E3024">
        <v>10</v>
      </c>
      <c r="F3024">
        <v>1</v>
      </c>
    </row>
    <row r="3025" spans="1:6">
      <c r="A3025" s="10" t="str">
        <f t="shared" si="60"/>
        <v>Other digestive organs - C265Female</v>
      </c>
      <c r="B3025" s="10" t="s">
        <v>303</v>
      </c>
      <c r="C3025" t="s">
        <v>0</v>
      </c>
      <c r="D3025" t="s">
        <v>16</v>
      </c>
      <c r="E3025">
        <v>5</v>
      </c>
      <c r="F3025">
        <v>7</v>
      </c>
    </row>
    <row r="3026" spans="1:6">
      <c r="A3026" s="10" t="str">
        <f t="shared" si="60"/>
        <v>Other digestive organs - C2615Female</v>
      </c>
      <c r="B3026" s="10" t="s">
        <v>303</v>
      </c>
      <c r="C3026" t="s">
        <v>0</v>
      </c>
      <c r="D3026" t="s">
        <v>24</v>
      </c>
      <c r="E3026">
        <v>15</v>
      </c>
      <c r="F3026">
        <v>0</v>
      </c>
    </row>
    <row r="3027" spans="1:6">
      <c r="A3027" s="10" t="str">
        <f t="shared" si="60"/>
        <v>Other digestive organs - C262Female</v>
      </c>
      <c r="B3027" s="10" t="s">
        <v>303</v>
      </c>
      <c r="C3027" t="s">
        <v>0</v>
      </c>
      <c r="D3027" t="s">
        <v>13</v>
      </c>
      <c r="E3027">
        <v>2</v>
      </c>
      <c r="F3027">
        <v>10</v>
      </c>
    </row>
    <row r="3028" spans="1:6">
      <c r="A3028" s="10" t="str">
        <f t="shared" si="60"/>
        <v>Other digestive organs - C2617Female</v>
      </c>
      <c r="B3028" s="10" t="s">
        <v>303</v>
      </c>
      <c r="C3028" t="s">
        <v>0</v>
      </c>
      <c r="D3028" t="s">
        <v>26</v>
      </c>
      <c r="E3028">
        <v>17</v>
      </c>
      <c r="F3028">
        <v>0</v>
      </c>
    </row>
    <row r="3029" spans="1:6">
      <c r="A3029" s="10" t="str">
        <f t="shared" si="60"/>
        <v>Other digestive organs - C2612Female</v>
      </c>
      <c r="B3029" s="10" t="s">
        <v>303</v>
      </c>
      <c r="C3029" t="s">
        <v>0</v>
      </c>
      <c r="D3029" t="s">
        <v>22</v>
      </c>
      <c r="E3029">
        <v>12</v>
      </c>
      <c r="F3029">
        <v>3</v>
      </c>
    </row>
    <row r="3030" spans="1:6">
      <c r="A3030" s="10" t="str">
        <f t="shared" si="60"/>
        <v>Other digestive organs - C263Male</v>
      </c>
      <c r="B3030" s="10" t="s">
        <v>303</v>
      </c>
      <c r="C3030" t="s">
        <v>1</v>
      </c>
      <c r="D3030" t="s">
        <v>14</v>
      </c>
      <c r="E3030">
        <v>3</v>
      </c>
      <c r="F3030">
        <v>4</v>
      </c>
    </row>
    <row r="3031" spans="1:6">
      <c r="A3031" s="10" t="str">
        <f t="shared" si="60"/>
        <v>Other digestive organs - C267Male</v>
      </c>
      <c r="B3031" s="10" t="s">
        <v>303</v>
      </c>
      <c r="C3031" t="s">
        <v>1</v>
      </c>
      <c r="D3031" t="s">
        <v>18</v>
      </c>
      <c r="E3031">
        <v>7</v>
      </c>
      <c r="F3031">
        <v>4</v>
      </c>
    </row>
    <row r="3032" spans="1:6">
      <c r="A3032" s="10" t="str">
        <f t="shared" si="60"/>
        <v>Other digestive organs - C2618Male</v>
      </c>
      <c r="B3032" s="10" t="s">
        <v>303</v>
      </c>
      <c r="C3032" t="s">
        <v>1</v>
      </c>
      <c r="D3032" t="s">
        <v>27</v>
      </c>
      <c r="E3032">
        <v>18</v>
      </c>
      <c r="F3032">
        <v>6</v>
      </c>
    </row>
    <row r="3033" spans="1:6">
      <c r="A3033" s="10" t="str">
        <f t="shared" si="60"/>
        <v>Other digestive organs - C2613Male</v>
      </c>
      <c r="B3033" s="10" t="s">
        <v>303</v>
      </c>
      <c r="C3033" t="s">
        <v>1</v>
      </c>
      <c r="D3033" t="s">
        <v>30</v>
      </c>
      <c r="E3033">
        <v>13</v>
      </c>
      <c r="F3033">
        <v>3</v>
      </c>
    </row>
    <row r="3034" spans="1:6">
      <c r="A3034" s="10" t="str">
        <f t="shared" si="60"/>
        <v>Other digestive organs - C264Male</v>
      </c>
      <c r="B3034" s="10" t="s">
        <v>303</v>
      </c>
      <c r="C3034" t="s">
        <v>1</v>
      </c>
      <c r="D3034" t="s">
        <v>15</v>
      </c>
      <c r="E3034">
        <v>4</v>
      </c>
      <c r="F3034">
        <v>4</v>
      </c>
    </row>
    <row r="3035" spans="1:6">
      <c r="A3035" s="10" t="str">
        <f t="shared" si="60"/>
        <v>Other digestive organs - C269Male</v>
      </c>
      <c r="B3035" s="10" t="s">
        <v>303</v>
      </c>
      <c r="C3035" t="s">
        <v>1</v>
      </c>
      <c r="D3035" t="s">
        <v>369</v>
      </c>
      <c r="E3035">
        <v>9</v>
      </c>
      <c r="F3035">
        <v>1</v>
      </c>
    </row>
    <row r="3036" spans="1:6">
      <c r="A3036" s="10" t="str">
        <f t="shared" si="60"/>
        <v>Other digestive organs - C2614Male</v>
      </c>
      <c r="B3036" s="10" t="s">
        <v>303</v>
      </c>
      <c r="C3036" t="s">
        <v>1</v>
      </c>
      <c r="D3036" t="s">
        <v>23</v>
      </c>
      <c r="E3036">
        <v>14</v>
      </c>
      <c r="F3036">
        <v>1</v>
      </c>
    </row>
    <row r="3037" spans="1:6">
      <c r="A3037" s="10" t="str">
        <f t="shared" si="60"/>
        <v>Other digestive organs - C266Male</v>
      </c>
      <c r="B3037" s="10" t="s">
        <v>303</v>
      </c>
      <c r="C3037" t="s">
        <v>1</v>
      </c>
      <c r="D3037" t="s">
        <v>17</v>
      </c>
      <c r="E3037">
        <v>6</v>
      </c>
      <c r="F3037">
        <v>3</v>
      </c>
    </row>
    <row r="3038" spans="1:6">
      <c r="A3038" s="10" t="str">
        <f t="shared" si="60"/>
        <v>Other digestive organs - C2611Male</v>
      </c>
      <c r="B3038" s="10" t="s">
        <v>303</v>
      </c>
      <c r="C3038" t="s">
        <v>1</v>
      </c>
      <c r="D3038" t="s">
        <v>21</v>
      </c>
      <c r="E3038">
        <v>11</v>
      </c>
      <c r="F3038">
        <v>1</v>
      </c>
    </row>
    <row r="3039" spans="1:6">
      <c r="A3039" s="10" t="str">
        <f t="shared" si="60"/>
        <v>Other digestive organs - C2616Male</v>
      </c>
      <c r="B3039" s="10" t="s">
        <v>303</v>
      </c>
      <c r="C3039" t="s">
        <v>1</v>
      </c>
      <c r="D3039" t="s">
        <v>25</v>
      </c>
      <c r="E3039">
        <v>16</v>
      </c>
      <c r="F3039">
        <v>1</v>
      </c>
    </row>
    <row r="3040" spans="1:6">
      <c r="A3040" s="10" t="str">
        <f t="shared" si="60"/>
        <v>Other digestive organs - C261Male</v>
      </c>
      <c r="B3040" s="10" t="s">
        <v>303</v>
      </c>
      <c r="C3040" t="s">
        <v>1</v>
      </c>
      <c r="D3040" t="s">
        <v>12</v>
      </c>
      <c r="E3040">
        <v>1</v>
      </c>
      <c r="F3040">
        <v>3</v>
      </c>
    </row>
    <row r="3041" spans="1:6">
      <c r="A3041" s="10" t="str">
        <f t="shared" si="60"/>
        <v>Other digestive organs - C2699Male</v>
      </c>
      <c r="B3041" s="10" t="s">
        <v>303</v>
      </c>
      <c r="C3041" t="s">
        <v>1</v>
      </c>
      <c r="D3041" t="s">
        <v>370</v>
      </c>
      <c r="E3041">
        <v>99</v>
      </c>
      <c r="F3041">
        <v>1</v>
      </c>
    </row>
    <row r="3042" spans="1:6">
      <c r="A3042" s="10" t="str">
        <f t="shared" si="60"/>
        <v>Other digestive organs - C2619Male</v>
      </c>
      <c r="B3042" s="10" t="s">
        <v>303</v>
      </c>
      <c r="C3042" t="s">
        <v>1</v>
      </c>
      <c r="D3042" t="s">
        <v>28</v>
      </c>
      <c r="E3042">
        <v>19</v>
      </c>
      <c r="F3042">
        <v>1</v>
      </c>
    </row>
    <row r="3043" spans="1:6">
      <c r="A3043" s="10" t="str">
        <f t="shared" si="60"/>
        <v>Other digestive organs - C2620Male</v>
      </c>
      <c r="B3043" s="10" t="s">
        <v>303</v>
      </c>
      <c r="C3043" t="s">
        <v>1</v>
      </c>
      <c r="D3043" t="s">
        <v>29</v>
      </c>
      <c r="E3043">
        <v>20</v>
      </c>
      <c r="F3043">
        <v>4</v>
      </c>
    </row>
    <row r="3044" spans="1:6">
      <c r="A3044" s="10" t="str">
        <f t="shared" ref="A3044:A3107" si="61">B3044&amp;E3044&amp;C3044</f>
        <v>Other digestive organs - C268Male</v>
      </c>
      <c r="B3044" s="10" t="s">
        <v>303</v>
      </c>
      <c r="C3044" t="s">
        <v>1</v>
      </c>
      <c r="D3044" t="s">
        <v>19</v>
      </c>
      <c r="E3044">
        <v>8</v>
      </c>
      <c r="F3044">
        <v>0</v>
      </c>
    </row>
    <row r="3045" spans="1:6">
      <c r="A3045" s="10" t="str">
        <f t="shared" si="61"/>
        <v>Other digestive organs - C2610Male</v>
      </c>
      <c r="B3045" s="10" t="s">
        <v>303</v>
      </c>
      <c r="C3045" t="s">
        <v>1</v>
      </c>
      <c r="D3045" t="s">
        <v>20</v>
      </c>
      <c r="E3045">
        <v>10</v>
      </c>
      <c r="F3045">
        <v>0</v>
      </c>
    </row>
    <row r="3046" spans="1:6">
      <c r="A3046" s="10" t="str">
        <f t="shared" si="61"/>
        <v>Other digestive organs - C265Male</v>
      </c>
      <c r="B3046" s="10" t="s">
        <v>303</v>
      </c>
      <c r="C3046" t="s">
        <v>1</v>
      </c>
      <c r="D3046" t="s">
        <v>16</v>
      </c>
      <c r="E3046">
        <v>5</v>
      </c>
      <c r="F3046">
        <v>3</v>
      </c>
    </row>
    <row r="3047" spans="1:6">
      <c r="A3047" s="10" t="str">
        <f t="shared" si="61"/>
        <v>Other digestive organs - C2615Male</v>
      </c>
      <c r="B3047" s="10" t="s">
        <v>303</v>
      </c>
      <c r="C3047" t="s">
        <v>1</v>
      </c>
      <c r="D3047" t="s">
        <v>24</v>
      </c>
      <c r="E3047">
        <v>15</v>
      </c>
      <c r="F3047">
        <v>0</v>
      </c>
    </row>
    <row r="3048" spans="1:6">
      <c r="A3048" s="10" t="str">
        <f t="shared" si="61"/>
        <v>Other digestive organs - C262Male</v>
      </c>
      <c r="B3048" s="10" t="s">
        <v>303</v>
      </c>
      <c r="C3048" t="s">
        <v>1</v>
      </c>
      <c r="D3048" t="s">
        <v>13</v>
      </c>
      <c r="E3048">
        <v>2</v>
      </c>
      <c r="F3048">
        <v>3</v>
      </c>
    </row>
    <row r="3049" spans="1:6">
      <c r="A3049" s="10" t="str">
        <f t="shared" si="61"/>
        <v>Other digestive organs - C2617Male</v>
      </c>
      <c r="B3049" s="10" t="s">
        <v>303</v>
      </c>
      <c r="C3049" t="s">
        <v>1</v>
      </c>
      <c r="D3049" t="s">
        <v>26</v>
      </c>
      <c r="E3049">
        <v>17</v>
      </c>
      <c r="F3049">
        <v>0</v>
      </c>
    </row>
    <row r="3050" spans="1:6">
      <c r="A3050" s="10" t="str">
        <f t="shared" si="61"/>
        <v>Other digestive organs - C2612Male</v>
      </c>
      <c r="B3050" s="10" t="s">
        <v>303</v>
      </c>
      <c r="C3050" t="s">
        <v>1</v>
      </c>
      <c r="D3050" t="s">
        <v>22</v>
      </c>
      <c r="E3050">
        <v>12</v>
      </c>
      <c r="F3050">
        <v>0</v>
      </c>
    </row>
    <row r="3051" spans="1:6">
      <c r="A3051" s="10" t="str">
        <f t="shared" si="61"/>
        <v>Nasal cavity and middle ear - C303Female</v>
      </c>
      <c r="B3051" s="10" t="s">
        <v>304</v>
      </c>
      <c r="C3051" t="s">
        <v>0</v>
      </c>
      <c r="D3051" t="s">
        <v>14</v>
      </c>
      <c r="E3051">
        <v>3</v>
      </c>
      <c r="F3051">
        <v>0</v>
      </c>
    </row>
    <row r="3052" spans="1:6">
      <c r="A3052" s="10" t="str">
        <f t="shared" si="61"/>
        <v>Nasal cavity and middle ear - C307Female</v>
      </c>
      <c r="B3052" s="10" t="s">
        <v>304</v>
      </c>
      <c r="C3052" t="s">
        <v>0</v>
      </c>
      <c r="D3052" t="s">
        <v>18</v>
      </c>
      <c r="E3052">
        <v>7</v>
      </c>
      <c r="F3052">
        <v>0</v>
      </c>
    </row>
    <row r="3053" spans="1:6">
      <c r="A3053" s="10" t="str">
        <f t="shared" si="61"/>
        <v>Nasal cavity and middle ear - C3018Female</v>
      </c>
      <c r="B3053" s="10" t="s">
        <v>304</v>
      </c>
      <c r="C3053" t="s">
        <v>0</v>
      </c>
      <c r="D3053" t="s">
        <v>27</v>
      </c>
      <c r="E3053">
        <v>18</v>
      </c>
      <c r="F3053">
        <v>1</v>
      </c>
    </row>
    <row r="3054" spans="1:6">
      <c r="A3054" s="10" t="str">
        <f t="shared" si="61"/>
        <v>Nasal cavity and middle ear - C3013Female</v>
      </c>
      <c r="B3054" s="10" t="s">
        <v>304</v>
      </c>
      <c r="C3054" t="s">
        <v>0</v>
      </c>
      <c r="D3054" t="s">
        <v>30</v>
      </c>
      <c r="E3054">
        <v>13</v>
      </c>
      <c r="F3054">
        <v>2</v>
      </c>
    </row>
    <row r="3055" spans="1:6">
      <c r="A3055" s="10" t="str">
        <f t="shared" si="61"/>
        <v>Nasal cavity and middle ear - C304Female</v>
      </c>
      <c r="B3055" s="10" t="s">
        <v>304</v>
      </c>
      <c r="C3055" t="s">
        <v>0</v>
      </c>
      <c r="D3055" t="s">
        <v>15</v>
      </c>
      <c r="E3055">
        <v>4</v>
      </c>
      <c r="F3055">
        <v>0</v>
      </c>
    </row>
    <row r="3056" spans="1:6">
      <c r="A3056" s="10" t="str">
        <f t="shared" si="61"/>
        <v>Nasal cavity and middle ear - C309Female</v>
      </c>
      <c r="B3056" s="10" t="s">
        <v>304</v>
      </c>
      <c r="C3056" t="s">
        <v>0</v>
      </c>
      <c r="D3056" t="s">
        <v>369</v>
      </c>
      <c r="E3056">
        <v>9</v>
      </c>
      <c r="F3056">
        <v>0</v>
      </c>
    </row>
    <row r="3057" spans="1:6">
      <c r="A3057" s="10" t="str">
        <f t="shared" si="61"/>
        <v>Nasal cavity and middle ear - C3014Female</v>
      </c>
      <c r="B3057" s="10" t="s">
        <v>304</v>
      </c>
      <c r="C3057" t="s">
        <v>0</v>
      </c>
      <c r="D3057" t="s">
        <v>23</v>
      </c>
      <c r="E3057">
        <v>14</v>
      </c>
      <c r="F3057">
        <v>0</v>
      </c>
    </row>
    <row r="3058" spans="1:6">
      <c r="A3058" s="10" t="str">
        <f t="shared" si="61"/>
        <v>Nasal cavity and middle ear - C306Female</v>
      </c>
      <c r="B3058" s="10" t="s">
        <v>304</v>
      </c>
      <c r="C3058" t="s">
        <v>0</v>
      </c>
      <c r="D3058" t="s">
        <v>17</v>
      </c>
      <c r="E3058">
        <v>6</v>
      </c>
      <c r="F3058">
        <v>0</v>
      </c>
    </row>
    <row r="3059" spans="1:6">
      <c r="A3059" s="10" t="str">
        <f t="shared" si="61"/>
        <v>Nasal cavity and middle ear - C3011Female</v>
      </c>
      <c r="B3059" s="10" t="s">
        <v>304</v>
      </c>
      <c r="C3059" t="s">
        <v>0</v>
      </c>
      <c r="D3059" t="s">
        <v>21</v>
      </c>
      <c r="E3059">
        <v>11</v>
      </c>
      <c r="F3059">
        <v>0</v>
      </c>
    </row>
    <row r="3060" spans="1:6">
      <c r="A3060" s="10" t="str">
        <f t="shared" si="61"/>
        <v>Nasal cavity and middle ear - C3016Female</v>
      </c>
      <c r="B3060" s="10" t="s">
        <v>304</v>
      </c>
      <c r="C3060" t="s">
        <v>0</v>
      </c>
      <c r="D3060" t="s">
        <v>25</v>
      </c>
      <c r="E3060">
        <v>16</v>
      </c>
      <c r="F3060">
        <v>0</v>
      </c>
    </row>
    <row r="3061" spans="1:6">
      <c r="A3061" s="10" t="str">
        <f t="shared" si="61"/>
        <v>Nasal cavity and middle ear - C301Female</v>
      </c>
      <c r="B3061" s="10" t="s">
        <v>304</v>
      </c>
      <c r="C3061" t="s">
        <v>0</v>
      </c>
      <c r="D3061" t="s">
        <v>12</v>
      </c>
      <c r="E3061">
        <v>1</v>
      </c>
      <c r="F3061">
        <v>0</v>
      </c>
    </row>
    <row r="3062" spans="1:6">
      <c r="A3062" s="10" t="str">
        <f t="shared" si="61"/>
        <v>Nasal cavity and middle ear - C3099Female</v>
      </c>
      <c r="B3062" s="10" t="s">
        <v>304</v>
      </c>
      <c r="C3062" t="s">
        <v>0</v>
      </c>
      <c r="D3062" t="s">
        <v>370</v>
      </c>
      <c r="E3062">
        <v>99</v>
      </c>
      <c r="F3062">
        <v>0</v>
      </c>
    </row>
    <row r="3063" spans="1:6">
      <c r="A3063" s="10" t="str">
        <f t="shared" si="61"/>
        <v>Nasal cavity and middle ear - C3019Female</v>
      </c>
      <c r="B3063" s="10" t="s">
        <v>304</v>
      </c>
      <c r="C3063" t="s">
        <v>0</v>
      </c>
      <c r="D3063" t="s">
        <v>28</v>
      </c>
      <c r="E3063">
        <v>19</v>
      </c>
      <c r="F3063">
        <v>0</v>
      </c>
    </row>
    <row r="3064" spans="1:6">
      <c r="A3064" s="10" t="str">
        <f t="shared" si="61"/>
        <v>Nasal cavity and middle ear - C3020Female</v>
      </c>
      <c r="B3064" s="10" t="s">
        <v>304</v>
      </c>
      <c r="C3064" t="s">
        <v>0</v>
      </c>
      <c r="D3064" t="s">
        <v>29</v>
      </c>
      <c r="E3064">
        <v>20</v>
      </c>
      <c r="F3064">
        <v>0</v>
      </c>
    </row>
    <row r="3065" spans="1:6">
      <c r="A3065" s="10" t="str">
        <f t="shared" si="61"/>
        <v>Nasal cavity and middle ear - C308Female</v>
      </c>
      <c r="B3065" s="10" t="s">
        <v>304</v>
      </c>
      <c r="C3065" t="s">
        <v>0</v>
      </c>
      <c r="D3065" t="s">
        <v>19</v>
      </c>
      <c r="E3065">
        <v>8</v>
      </c>
      <c r="F3065">
        <v>0</v>
      </c>
    </row>
    <row r="3066" spans="1:6">
      <c r="A3066" s="10" t="str">
        <f t="shared" si="61"/>
        <v>Nasal cavity and middle ear - C3010Female</v>
      </c>
      <c r="B3066" s="10" t="s">
        <v>304</v>
      </c>
      <c r="C3066" t="s">
        <v>0</v>
      </c>
      <c r="D3066" t="s">
        <v>20</v>
      </c>
      <c r="E3066">
        <v>10</v>
      </c>
      <c r="F3066">
        <v>0</v>
      </c>
    </row>
    <row r="3067" spans="1:6">
      <c r="A3067" s="10" t="str">
        <f t="shared" si="61"/>
        <v>Nasal cavity and middle ear - C305Female</v>
      </c>
      <c r="B3067" s="10" t="s">
        <v>304</v>
      </c>
      <c r="C3067" t="s">
        <v>0</v>
      </c>
      <c r="D3067" t="s">
        <v>16</v>
      </c>
      <c r="E3067">
        <v>5</v>
      </c>
      <c r="F3067">
        <v>0</v>
      </c>
    </row>
    <row r="3068" spans="1:6">
      <c r="A3068" s="10" t="str">
        <f t="shared" si="61"/>
        <v>Nasal cavity and middle ear - C3015Female</v>
      </c>
      <c r="B3068" s="10" t="s">
        <v>304</v>
      </c>
      <c r="C3068" t="s">
        <v>0</v>
      </c>
      <c r="D3068" t="s">
        <v>24</v>
      </c>
      <c r="E3068">
        <v>15</v>
      </c>
      <c r="F3068">
        <v>0</v>
      </c>
    </row>
    <row r="3069" spans="1:6">
      <c r="A3069" s="10" t="str">
        <f t="shared" si="61"/>
        <v>Nasal cavity and middle ear - C302Female</v>
      </c>
      <c r="B3069" s="10" t="s">
        <v>304</v>
      </c>
      <c r="C3069" t="s">
        <v>0</v>
      </c>
      <c r="D3069" t="s">
        <v>13</v>
      </c>
      <c r="E3069">
        <v>2</v>
      </c>
      <c r="F3069">
        <v>0</v>
      </c>
    </row>
    <row r="3070" spans="1:6">
      <c r="A3070" s="10" t="str">
        <f t="shared" si="61"/>
        <v>Nasal cavity and middle ear - C3017Female</v>
      </c>
      <c r="B3070" s="10" t="s">
        <v>304</v>
      </c>
      <c r="C3070" t="s">
        <v>0</v>
      </c>
      <c r="D3070" t="s">
        <v>26</v>
      </c>
      <c r="E3070">
        <v>17</v>
      </c>
      <c r="F3070">
        <v>0</v>
      </c>
    </row>
    <row r="3071" spans="1:6">
      <c r="A3071" s="10" t="str">
        <f t="shared" si="61"/>
        <v>Nasal cavity and middle ear - C3012Female</v>
      </c>
      <c r="B3071" s="10" t="s">
        <v>304</v>
      </c>
      <c r="C3071" t="s">
        <v>0</v>
      </c>
      <c r="D3071" t="s">
        <v>22</v>
      </c>
      <c r="E3071">
        <v>12</v>
      </c>
      <c r="F3071">
        <v>0</v>
      </c>
    </row>
    <row r="3072" spans="1:6">
      <c r="A3072" s="10" t="str">
        <f t="shared" si="61"/>
        <v>Nasal cavity and middle ear - C303Male</v>
      </c>
      <c r="B3072" s="10" t="s">
        <v>304</v>
      </c>
      <c r="C3072" t="s">
        <v>1</v>
      </c>
      <c r="D3072" t="s">
        <v>14</v>
      </c>
      <c r="E3072">
        <v>3</v>
      </c>
      <c r="F3072">
        <v>1</v>
      </c>
    </row>
    <row r="3073" spans="1:6">
      <c r="A3073" s="10" t="str">
        <f t="shared" si="61"/>
        <v>Nasal cavity and middle ear - C307Male</v>
      </c>
      <c r="B3073" s="10" t="s">
        <v>304</v>
      </c>
      <c r="C3073" t="s">
        <v>1</v>
      </c>
      <c r="D3073" t="s">
        <v>18</v>
      </c>
      <c r="E3073">
        <v>7</v>
      </c>
      <c r="F3073">
        <v>2</v>
      </c>
    </row>
    <row r="3074" spans="1:6">
      <c r="A3074" s="10" t="str">
        <f t="shared" si="61"/>
        <v>Nasal cavity and middle ear - C3018Male</v>
      </c>
      <c r="B3074" s="10" t="s">
        <v>304</v>
      </c>
      <c r="C3074" t="s">
        <v>1</v>
      </c>
      <c r="D3074" t="s">
        <v>27</v>
      </c>
      <c r="E3074">
        <v>18</v>
      </c>
      <c r="F3074">
        <v>0</v>
      </c>
    </row>
    <row r="3075" spans="1:6">
      <c r="A3075" s="10" t="str">
        <f t="shared" si="61"/>
        <v>Nasal cavity and middle ear - C3013Male</v>
      </c>
      <c r="B3075" s="10" t="s">
        <v>304</v>
      </c>
      <c r="C3075" t="s">
        <v>1</v>
      </c>
      <c r="D3075" t="s">
        <v>30</v>
      </c>
      <c r="E3075">
        <v>13</v>
      </c>
      <c r="F3075">
        <v>0</v>
      </c>
    </row>
    <row r="3076" spans="1:6">
      <c r="A3076" s="10" t="str">
        <f t="shared" si="61"/>
        <v>Nasal cavity and middle ear - C304Male</v>
      </c>
      <c r="B3076" s="10" t="s">
        <v>304</v>
      </c>
      <c r="C3076" t="s">
        <v>1</v>
      </c>
      <c r="D3076" t="s">
        <v>15</v>
      </c>
      <c r="E3076">
        <v>4</v>
      </c>
      <c r="F3076">
        <v>3</v>
      </c>
    </row>
    <row r="3077" spans="1:6">
      <c r="A3077" s="10" t="str">
        <f t="shared" si="61"/>
        <v>Nasal cavity and middle ear - C309Male</v>
      </c>
      <c r="B3077" s="10" t="s">
        <v>304</v>
      </c>
      <c r="C3077" t="s">
        <v>1</v>
      </c>
      <c r="D3077" t="s">
        <v>369</v>
      </c>
      <c r="E3077">
        <v>9</v>
      </c>
      <c r="F3077">
        <v>0</v>
      </c>
    </row>
    <row r="3078" spans="1:6">
      <c r="A3078" s="10" t="str">
        <f t="shared" si="61"/>
        <v>Nasal cavity and middle ear - C3014Male</v>
      </c>
      <c r="B3078" s="10" t="s">
        <v>304</v>
      </c>
      <c r="C3078" t="s">
        <v>1</v>
      </c>
      <c r="D3078" t="s">
        <v>23</v>
      </c>
      <c r="E3078">
        <v>14</v>
      </c>
      <c r="F3078">
        <v>0</v>
      </c>
    </row>
    <row r="3079" spans="1:6">
      <c r="A3079" s="10" t="str">
        <f t="shared" si="61"/>
        <v>Nasal cavity and middle ear - C306Male</v>
      </c>
      <c r="B3079" s="10" t="s">
        <v>304</v>
      </c>
      <c r="C3079" t="s">
        <v>1</v>
      </c>
      <c r="D3079" t="s">
        <v>17</v>
      </c>
      <c r="E3079">
        <v>6</v>
      </c>
      <c r="F3079">
        <v>0</v>
      </c>
    </row>
    <row r="3080" spans="1:6">
      <c r="A3080" s="10" t="str">
        <f t="shared" si="61"/>
        <v>Nasal cavity and middle ear - C3011Male</v>
      </c>
      <c r="B3080" s="10" t="s">
        <v>304</v>
      </c>
      <c r="C3080" t="s">
        <v>1</v>
      </c>
      <c r="D3080" t="s">
        <v>21</v>
      </c>
      <c r="E3080">
        <v>11</v>
      </c>
      <c r="F3080">
        <v>0</v>
      </c>
    </row>
    <row r="3081" spans="1:6">
      <c r="A3081" s="10" t="str">
        <f t="shared" si="61"/>
        <v>Nasal cavity and middle ear - C3016Male</v>
      </c>
      <c r="B3081" s="10" t="s">
        <v>304</v>
      </c>
      <c r="C3081" t="s">
        <v>1</v>
      </c>
      <c r="D3081" t="s">
        <v>25</v>
      </c>
      <c r="E3081">
        <v>16</v>
      </c>
      <c r="F3081">
        <v>0</v>
      </c>
    </row>
    <row r="3082" spans="1:6">
      <c r="A3082" s="10" t="str">
        <f t="shared" si="61"/>
        <v>Nasal cavity and middle ear - C301Male</v>
      </c>
      <c r="B3082" s="10" t="s">
        <v>304</v>
      </c>
      <c r="C3082" t="s">
        <v>1</v>
      </c>
      <c r="D3082" t="s">
        <v>12</v>
      </c>
      <c r="E3082">
        <v>1</v>
      </c>
      <c r="F3082">
        <v>0</v>
      </c>
    </row>
    <row r="3083" spans="1:6">
      <c r="A3083" s="10" t="str">
        <f t="shared" si="61"/>
        <v>Nasal cavity and middle ear - C3099Male</v>
      </c>
      <c r="B3083" s="10" t="s">
        <v>304</v>
      </c>
      <c r="C3083" t="s">
        <v>1</v>
      </c>
      <c r="D3083" t="s">
        <v>370</v>
      </c>
      <c r="E3083">
        <v>99</v>
      </c>
      <c r="F3083">
        <v>0</v>
      </c>
    </row>
    <row r="3084" spans="1:6">
      <c r="A3084" s="10" t="str">
        <f t="shared" si="61"/>
        <v>Nasal cavity and middle ear - C3019Male</v>
      </c>
      <c r="B3084" s="10" t="s">
        <v>304</v>
      </c>
      <c r="C3084" t="s">
        <v>1</v>
      </c>
      <c r="D3084" t="s">
        <v>28</v>
      </c>
      <c r="E3084">
        <v>19</v>
      </c>
      <c r="F3084">
        <v>0</v>
      </c>
    </row>
    <row r="3085" spans="1:6">
      <c r="A3085" s="10" t="str">
        <f t="shared" si="61"/>
        <v>Nasal cavity and middle ear - C3020Male</v>
      </c>
      <c r="B3085" s="10" t="s">
        <v>304</v>
      </c>
      <c r="C3085" t="s">
        <v>1</v>
      </c>
      <c r="D3085" t="s">
        <v>29</v>
      </c>
      <c r="E3085">
        <v>20</v>
      </c>
      <c r="F3085">
        <v>0</v>
      </c>
    </row>
    <row r="3086" spans="1:6">
      <c r="A3086" s="10" t="str">
        <f t="shared" si="61"/>
        <v>Nasal cavity and middle ear - C308Male</v>
      </c>
      <c r="B3086" s="10" t="s">
        <v>304</v>
      </c>
      <c r="C3086" t="s">
        <v>1</v>
      </c>
      <c r="D3086" t="s">
        <v>19</v>
      </c>
      <c r="E3086">
        <v>8</v>
      </c>
      <c r="F3086">
        <v>0</v>
      </c>
    </row>
    <row r="3087" spans="1:6">
      <c r="A3087" s="10" t="str">
        <f t="shared" si="61"/>
        <v>Nasal cavity and middle ear - C3010Male</v>
      </c>
      <c r="B3087" s="10" t="s">
        <v>304</v>
      </c>
      <c r="C3087" t="s">
        <v>1</v>
      </c>
      <c r="D3087" t="s">
        <v>20</v>
      </c>
      <c r="E3087">
        <v>10</v>
      </c>
      <c r="F3087">
        <v>0</v>
      </c>
    </row>
    <row r="3088" spans="1:6">
      <c r="A3088" s="10" t="str">
        <f t="shared" si="61"/>
        <v>Nasal cavity and middle ear - C305Male</v>
      </c>
      <c r="B3088" s="10" t="s">
        <v>304</v>
      </c>
      <c r="C3088" t="s">
        <v>1</v>
      </c>
      <c r="D3088" t="s">
        <v>16</v>
      </c>
      <c r="E3088">
        <v>5</v>
      </c>
      <c r="F3088">
        <v>0</v>
      </c>
    </row>
    <row r="3089" spans="1:6">
      <c r="A3089" s="10" t="str">
        <f t="shared" si="61"/>
        <v>Nasal cavity and middle ear - C3015Male</v>
      </c>
      <c r="B3089" s="10" t="s">
        <v>304</v>
      </c>
      <c r="C3089" t="s">
        <v>1</v>
      </c>
      <c r="D3089" t="s">
        <v>24</v>
      </c>
      <c r="E3089">
        <v>15</v>
      </c>
      <c r="F3089">
        <v>0</v>
      </c>
    </row>
    <row r="3090" spans="1:6">
      <c r="A3090" s="10" t="str">
        <f t="shared" si="61"/>
        <v>Nasal cavity and middle ear - C302Male</v>
      </c>
      <c r="B3090" s="10" t="s">
        <v>304</v>
      </c>
      <c r="C3090" t="s">
        <v>1</v>
      </c>
      <c r="D3090" t="s">
        <v>13</v>
      </c>
      <c r="E3090">
        <v>2</v>
      </c>
      <c r="F3090">
        <v>0</v>
      </c>
    </row>
    <row r="3091" spans="1:6">
      <c r="A3091" s="10" t="str">
        <f t="shared" si="61"/>
        <v>Nasal cavity and middle ear - C3017Male</v>
      </c>
      <c r="B3091" s="10" t="s">
        <v>304</v>
      </c>
      <c r="C3091" t="s">
        <v>1</v>
      </c>
      <c r="D3091" t="s">
        <v>26</v>
      </c>
      <c r="E3091">
        <v>17</v>
      </c>
      <c r="F3091">
        <v>0</v>
      </c>
    </row>
    <row r="3092" spans="1:6">
      <c r="A3092" s="10" t="str">
        <f t="shared" si="61"/>
        <v>Nasal cavity and middle ear - C3012Male</v>
      </c>
      <c r="B3092" s="10" t="s">
        <v>304</v>
      </c>
      <c r="C3092" t="s">
        <v>1</v>
      </c>
      <c r="D3092" t="s">
        <v>22</v>
      </c>
      <c r="E3092">
        <v>12</v>
      </c>
      <c r="F3092">
        <v>0</v>
      </c>
    </row>
    <row r="3093" spans="1:6">
      <c r="A3093" s="10" t="str">
        <f t="shared" si="61"/>
        <v>Accessory sinuses - C313Female</v>
      </c>
      <c r="B3093" s="10" t="s">
        <v>305</v>
      </c>
      <c r="C3093" t="s">
        <v>0</v>
      </c>
      <c r="D3093" t="s">
        <v>14</v>
      </c>
      <c r="E3093">
        <v>3</v>
      </c>
      <c r="F3093">
        <v>0</v>
      </c>
    </row>
    <row r="3094" spans="1:6">
      <c r="A3094" s="10" t="str">
        <f t="shared" si="61"/>
        <v>Accessory sinuses - C317Female</v>
      </c>
      <c r="B3094" s="10" t="s">
        <v>305</v>
      </c>
      <c r="C3094" t="s">
        <v>0</v>
      </c>
      <c r="D3094" t="s">
        <v>18</v>
      </c>
      <c r="E3094">
        <v>7</v>
      </c>
      <c r="F3094">
        <v>0</v>
      </c>
    </row>
    <row r="3095" spans="1:6">
      <c r="A3095" s="10" t="str">
        <f t="shared" si="61"/>
        <v>Accessory sinuses - C3118Female</v>
      </c>
      <c r="B3095" s="10" t="s">
        <v>305</v>
      </c>
      <c r="C3095" t="s">
        <v>0</v>
      </c>
      <c r="D3095" t="s">
        <v>27</v>
      </c>
      <c r="E3095">
        <v>18</v>
      </c>
      <c r="F3095">
        <v>0</v>
      </c>
    </row>
    <row r="3096" spans="1:6">
      <c r="A3096" s="10" t="str">
        <f t="shared" si="61"/>
        <v>Accessory sinuses - C3113Female</v>
      </c>
      <c r="B3096" s="10" t="s">
        <v>305</v>
      </c>
      <c r="C3096" t="s">
        <v>0</v>
      </c>
      <c r="D3096" t="s">
        <v>30</v>
      </c>
      <c r="E3096">
        <v>13</v>
      </c>
      <c r="F3096">
        <v>0</v>
      </c>
    </row>
    <row r="3097" spans="1:6">
      <c r="A3097" s="10" t="str">
        <f t="shared" si="61"/>
        <v>Accessory sinuses - C314Female</v>
      </c>
      <c r="B3097" s="10" t="s">
        <v>305</v>
      </c>
      <c r="C3097" t="s">
        <v>0</v>
      </c>
      <c r="D3097" t="s">
        <v>15</v>
      </c>
      <c r="E3097">
        <v>4</v>
      </c>
      <c r="F3097">
        <v>0</v>
      </c>
    </row>
    <row r="3098" spans="1:6">
      <c r="A3098" s="10" t="str">
        <f t="shared" si="61"/>
        <v>Accessory sinuses - C319Female</v>
      </c>
      <c r="B3098" s="10" t="s">
        <v>305</v>
      </c>
      <c r="C3098" t="s">
        <v>0</v>
      </c>
      <c r="D3098" t="s">
        <v>369</v>
      </c>
      <c r="E3098">
        <v>9</v>
      </c>
      <c r="F3098">
        <v>0</v>
      </c>
    </row>
    <row r="3099" spans="1:6">
      <c r="A3099" s="10" t="str">
        <f t="shared" si="61"/>
        <v>Accessory sinuses - C3114Female</v>
      </c>
      <c r="B3099" s="10" t="s">
        <v>305</v>
      </c>
      <c r="C3099" t="s">
        <v>0</v>
      </c>
      <c r="D3099" t="s">
        <v>23</v>
      </c>
      <c r="E3099">
        <v>14</v>
      </c>
      <c r="F3099">
        <v>0</v>
      </c>
    </row>
    <row r="3100" spans="1:6">
      <c r="A3100" s="10" t="str">
        <f t="shared" si="61"/>
        <v>Accessory sinuses - C316Female</v>
      </c>
      <c r="B3100" s="10" t="s">
        <v>305</v>
      </c>
      <c r="C3100" t="s">
        <v>0</v>
      </c>
      <c r="D3100" t="s">
        <v>17</v>
      </c>
      <c r="E3100">
        <v>6</v>
      </c>
      <c r="F3100">
        <v>0</v>
      </c>
    </row>
    <row r="3101" spans="1:6">
      <c r="A3101" s="10" t="str">
        <f t="shared" si="61"/>
        <v>Accessory sinuses - C3111Female</v>
      </c>
      <c r="B3101" s="10" t="s">
        <v>305</v>
      </c>
      <c r="C3101" t="s">
        <v>0</v>
      </c>
      <c r="D3101" t="s">
        <v>21</v>
      </c>
      <c r="E3101">
        <v>11</v>
      </c>
      <c r="F3101">
        <v>0</v>
      </c>
    </row>
    <row r="3102" spans="1:6">
      <c r="A3102" s="10" t="str">
        <f t="shared" si="61"/>
        <v>Accessory sinuses - C3116Female</v>
      </c>
      <c r="B3102" s="10" t="s">
        <v>305</v>
      </c>
      <c r="C3102" t="s">
        <v>0</v>
      </c>
      <c r="D3102" t="s">
        <v>25</v>
      </c>
      <c r="E3102">
        <v>16</v>
      </c>
      <c r="F3102">
        <v>1</v>
      </c>
    </row>
    <row r="3103" spans="1:6">
      <c r="A3103" s="10" t="str">
        <f t="shared" si="61"/>
        <v>Accessory sinuses - C311Female</v>
      </c>
      <c r="B3103" s="10" t="s">
        <v>305</v>
      </c>
      <c r="C3103" t="s">
        <v>0</v>
      </c>
      <c r="D3103" t="s">
        <v>12</v>
      </c>
      <c r="E3103">
        <v>1</v>
      </c>
      <c r="F3103">
        <v>0</v>
      </c>
    </row>
    <row r="3104" spans="1:6">
      <c r="A3104" s="10" t="str">
        <f t="shared" si="61"/>
        <v>Accessory sinuses - C3199Female</v>
      </c>
      <c r="B3104" s="10" t="s">
        <v>305</v>
      </c>
      <c r="C3104" t="s">
        <v>0</v>
      </c>
      <c r="D3104" t="s">
        <v>370</v>
      </c>
      <c r="E3104">
        <v>99</v>
      </c>
      <c r="F3104">
        <v>0</v>
      </c>
    </row>
    <row r="3105" spans="1:6">
      <c r="A3105" s="10" t="str">
        <f t="shared" si="61"/>
        <v>Accessory sinuses - C3119Female</v>
      </c>
      <c r="B3105" s="10" t="s">
        <v>305</v>
      </c>
      <c r="C3105" t="s">
        <v>0</v>
      </c>
      <c r="D3105" t="s">
        <v>28</v>
      </c>
      <c r="E3105">
        <v>19</v>
      </c>
      <c r="F3105">
        <v>0</v>
      </c>
    </row>
    <row r="3106" spans="1:6">
      <c r="A3106" s="10" t="str">
        <f t="shared" si="61"/>
        <v>Accessory sinuses - C3120Female</v>
      </c>
      <c r="B3106" s="10" t="s">
        <v>305</v>
      </c>
      <c r="C3106" t="s">
        <v>0</v>
      </c>
      <c r="D3106" t="s">
        <v>29</v>
      </c>
      <c r="E3106">
        <v>20</v>
      </c>
      <c r="F3106">
        <v>1</v>
      </c>
    </row>
    <row r="3107" spans="1:6">
      <c r="A3107" s="10" t="str">
        <f t="shared" si="61"/>
        <v>Accessory sinuses - C318Female</v>
      </c>
      <c r="B3107" s="10" t="s">
        <v>305</v>
      </c>
      <c r="C3107" t="s">
        <v>0</v>
      </c>
      <c r="D3107" t="s">
        <v>19</v>
      </c>
      <c r="E3107">
        <v>8</v>
      </c>
      <c r="F3107">
        <v>0</v>
      </c>
    </row>
    <row r="3108" spans="1:6">
      <c r="A3108" s="10" t="str">
        <f t="shared" ref="A3108:A3171" si="62">B3108&amp;E3108&amp;C3108</f>
        <v>Accessory sinuses - C3110Female</v>
      </c>
      <c r="B3108" s="10" t="s">
        <v>305</v>
      </c>
      <c r="C3108" t="s">
        <v>0</v>
      </c>
      <c r="D3108" t="s">
        <v>20</v>
      </c>
      <c r="E3108">
        <v>10</v>
      </c>
      <c r="F3108">
        <v>0</v>
      </c>
    </row>
    <row r="3109" spans="1:6">
      <c r="A3109" s="10" t="str">
        <f t="shared" si="62"/>
        <v>Accessory sinuses - C315Female</v>
      </c>
      <c r="B3109" s="10" t="s">
        <v>305</v>
      </c>
      <c r="C3109" t="s">
        <v>0</v>
      </c>
      <c r="D3109" t="s">
        <v>16</v>
      </c>
      <c r="E3109">
        <v>5</v>
      </c>
      <c r="F3109">
        <v>0</v>
      </c>
    </row>
    <row r="3110" spans="1:6">
      <c r="A3110" s="10" t="str">
        <f t="shared" si="62"/>
        <v>Accessory sinuses - C3115Female</v>
      </c>
      <c r="B3110" s="10" t="s">
        <v>305</v>
      </c>
      <c r="C3110" t="s">
        <v>0</v>
      </c>
      <c r="D3110" t="s">
        <v>24</v>
      </c>
      <c r="E3110">
        <v>15</v>
      </c>
      <c r="F3110">
        <v>0</v>
      </c>
    </row>
    <row r="3111" spans="1:6">
      <c r="A3111" s="10" t="str">
        <f t="shared" si="62"/>
        <v>Accessory sinuses - C312Female</v>
      </c>
      <c r="B3111" s="10" t="s">
        <v>305</v>
      </c>
      <c r="C3111" t="s">
        <v>0</v>
      </c>
      <c r="D3111" t="s">
        <v>13</v>
      </c>
      <c r="E3111">
        <v>2</v>
      </c>
      <c r="F3111">
        <v>1</v>
      </c>
    </row>
    <row r="3112" spans="1:6">
      <c r="A3112" s="10" t="str">
        <f t="shared" si="62"/>
        <v>Accessory sinuses - C3117Female</v>
      </c>
      <c r="B3112" s="10" t="s">
        <v>305</v>
      </c>
      <c r="C3112" t="s">
        <v>0</v>
      </c>
      <c r="D3112" t="s">
        <v>26</v>
      </c>
      <c r="E3112">
        <v>17</v>
      </c>
      <c r="F3112">
        <v>0</v>
      </c>
    </row>
    <row r="3113" spans="1:6">
      <c r="A3113" s="10" t="str">
        <f t="shared" si="62"/>
        <v>Accessory sinuses - C3112Female</v>
      </c>
      <c r="B3113" s="10" t="s">
        <v>305</v>
      </c>
      <c r="C3113" t="s">
        <v>0</v>
      </c>
      <c r="D3113" t="s">
        <v>22</v>
      </c>
      <c r="E3113">
        <v>12</v>
      </c>
      <c r="F3113">
        <v>1</v>
      </c>
    </row>
    <row r="3114" spans="1:6">
      <c r="A3114" s="10" t="str">
        <f t="shared" si="62"/>
        <v>Accessory sinuses - C313Male</v>
      </c>
      <c r="B3114" s="10" t="s">
        <v>305</v>
      </c>
      <c r="C3114" t="s">
        <v>1</v>
      </c>
      <c r="D3114" t="s">
        <v>14</v>
      </c>
      <c r="E3114">
        <v>3</v>
      </c>
      <c r="F3114">
        <v>0</v>
      </c>
    </row>
    <row r="3115" spans="1:6">
      <c r="A3115" s="10" t="str">
        <f t="shared" si="62"/>
        <v>Accessory sinuses - C317Male</v>
      </c>
      <c r="B3115" s="10" t="s">
        <v>305</v>
      </c>
      <c r="C3115" t="s">
        <v>1</v>
      </c>
      <c r="D3115" t="s">
        <v>18</v>
      </c>
      <c r="E3115">
        <v>7</v>
      </c>
      <c r="F3115">
        <v>0</v>
      </c>
    </row>
    <row r="3116" spans="1:6">
      <c r="A3116" s="10" t="str">
        <f t="shared" si="62"/>
        <v>Accessory sinuses - C3118Male</v>
      </c>
      <c r="B3116" s="10" t="s">
        <v>305</v>
      </c>
      <c r="C3116" t="s">
        <v>1</v>
      </c>
      <c r="D3116" t="s">
        <v>27</v>
      </c>
      <c r="E3116">
        <v>18</v>
      </c>
      <c r="F3116">
        <v>0</v>
      </c>
    </row>
    <row r="3117" spans="1:6">
      <c r="A3117" s="10" t="str">
        <f t="shared" si="62"/>
        <v>Accessory sinuses - C3113Male</v>
      </c>
      <c r="B3117" s="10" t="s">
        <v>305</v>
      </c>
      <c r="C3117" t="s">
        <v>1</v>
      </c>
      <c r="D3117" t="s">
        <v>30</v>
      </c>
      <c r="E3117">
        <v>13</v>
      </c>
      <c r="F3117">
        <v>1</v>
      </c>
    </row>
    <row r="3118" spans="1:6">
      <c r="A3118" s="10" t="str">
        <f t="shared" si="62"/>
        <v>Accessory sinuses - C314Male</v>
      </c>
      <c r="B3118" s="10" t="s">
        <v>305</v>
      </c>
      <c r="C3118" t="s">
        <v>1</v>
      </c>
      <c r="D3118" t="s">
        <v>15</v>
      </c>
      <c r="E3118">
        <v>4</v>
      </c>
      <c r="F3118">
        <v>0</v>
      </c>
    </row>
    <row r="3119" spans="1:6">
      <c r="A3119" s="10" t="str">
        <f t="shared" si="62"/>
        <v>Accessory sinuses - C319Male</v>
      </c>
      <c r="B3119" s="10" t="s">
        <v>305</v>
      </c>
      <c r="C3119" t="s">
        <v>1</v>
      </c>
      <c r="D3119" t="s">
        <v>369</v>
      </c>
      <c r="E3119">
        <v>9</v>
      </c>
      <c r="F3119">
        <v>0</v>
      </c>
    </row>
    <row r="3120" spans="1:6">
      <c r="A3120" s="10" t="str">
        <f t="shared" si="62"/>
        <v>Accessory sinuses - C3114Male</v>
      </c>
      <c r="B3120" s="10" t="s">
        <v>305</v>
      </c>
      <c r="C3120" t="s">
        <v>1</v>
      </c>
      <c r="D3120" t="s">
        <v>23</v>
      </c>
      <c r="E3120">
        <v>14</v>
      </c>
      <c r="F3120">
        <v>1</v>
      </c>
    </row>
    <row r="3121" spans="1:6">
      <c r="A3121" s="10" t="str">
        <f t="shared" si="62"/>
        <v>Accessory sinuses - C316Male</v>
      </c>
      <c r="B3121" s="10" t="s">
        <v>305</v>
      </c>
      <c r="C3121" t="s">
        <v>1</v>
      </c>
      <c r="D3121" t="s">
        <v>17</v>
      </c>
      <c r="E3121">
        <v>6</v>
      </c>
      <c r="F3121">
        <v>0</v>
      </c>
    </row>
    <row r="3122" spans="1:6">
      <c r="A3122" s="10" t="str">
        <f t="shared" si="62"/>
        <v>Accessory sinuses - C3111Male</v>
      </c>
      <c r="B3122" s="10" t="s">
        <v>305</v>
      </c>
      <c r="C3122" t="s">
        <v>1</v>
      </c>
      <c r="D3122" t="s">
        <v>21</v>
      </c>
      <c r="E3122">
        <v>11</v>
      </c>
      <c r="F3122">
        <v>0</v>
      </c>
    </row>
    <row r="3123" spans="1:6">
      <c r="A3123" s="10" t="str">
        <f t="shared" si="62"/>
        <v>Accessory sinuses - C3116Male</v>
      </c>
      <c r="B3123" s="10" t="s">
        <v>305</v>
      </c>
      <c r="C3123" t="s">
        <v>1</v>
      </c>
      <c r="D3123" t="s">
        <v>25</v>
      </c>
      <c r="E3123">
        <v>16</v>
      </c>
      <c r="F3123">
        <v>0</v>
      </c>
    </row>
    <row r="3124" spans="1:6">
      <c r="A3124" s="10" t="str">
        <f t="shared" si="62"/>
        <v>Accessory sinuses - C311Male</v>
      </c>
      <c r="B3124" s="10" t="s">
        <v>305</v>
      </c>
      <c r="C3124" t="s">
        <v>1</v>
      </c>
      <c r="D3124" t="s">
        <v>12</v>
      </c>
      <c r="E3124">
        <v>1</v>
      </c>
      <c r="F3124">
        <v>0</v>
      </c>
    </row>
    <row r="3125" spans="1:6">
      <c r="A3125" s="10" t="str">
        <f t="shared" si="62"/>
        <v>Accessory sinuses - C3199Male</v>
      </c>
      <c r="B3125" s="10" t="s">
        <v>305</v>
      </c>
      <c r="C3125" t="s">
        <v>1</v>
      </c>
      <c r="D3125" t="s">
        <v>370</v>
      </c>
      <c r="E3125">
        <v>99</v>
      </c>
      <c r="F3125">
        <v>0</v>
      </c>
    </row>
    <row r="3126" spans="1:6">
      <c r="A3126" s="10" t="str">
        <f t="shared" si="62"/>
        <v>Accessory sinuses - C3119Male</v>
      </c>
      <c r="B3126" s="10" t="s">
        <v>305</v>
      </c>
      <c r="C3126" t="s">
        <v>1</v>
      </c>
      <c r="D3126" t="s">
        <v>28</v>
      </c>
      <c r="E3126">
        <v>19</v>
      </c>
      <c r="F3126">
        <v>0</v>
      </c>
    </row>
    <row r="3127" spans="1:6">
      <c r="A3127" s="10" t="str">
        <f t="shared" si="62"/>
        <v>Accessory sinuses - C3120Male</v>
      </c>
      <c r="B3127" s="10" t="s">
        <v>305</v>
      </c>
      <c r="C3127" t="s">
        <v>1</v>
      </c>
      <c r="D3127" t="s">
        <v>29</v>
      </c>
      <c r="E3127">
        <v>20</v>
      </c>
      <c r="F3127">
        <v>1</v>
      </c>
    </row>
    <row r="3128" spans="1:6">
      <c r="A3128" s="10" t="str">
        <f t="shared" si="62"/>
        <v>Accessory sinuses - C318Male</v>
      </c>
      <c r="B3128" s="10" t="s">
        <v>305</v>
      </c>
      <c r="C3128" t="s">
        <v>1</v>
      </c>
      <c r="D3128" t="s">
        <v>19</v>
      </c>
      <c r="E3128">
        <v>8</v>
      </c>
      <c r="F3128">
        <v>0</v>
      </c>
    </row>
    <row r="3129" spans="1:6">
      <c r="A3129" s="10" t="str">
        <f t="shared" si="62"/>
        <v>Accessory sinuses - C3110Male</v>
      </c>
      <c r="B3129" s="10" t="s">
        <v>305</v>
      </c>
      <c r="C3129" t="s">
        <v>1</v>
      </c>
      <c r="D3129" t="s">
        <v>20</v>
      </c>
      <c r="E3129">
        <v>10</v>
      </c>
      <c r="F3129">
        <v>2</v>
      </c>
    </row>
    <row r="3130" spans="1:6">
      <c r="A3130" s="10" t="str">
        <f t="shared" si="62"/>
        <v>Accessory sinuses - C315Male</v>
      </c>
      <c r="B3130" s="10" t="s">
        <v>305</v>
      </c>
      <c r="C3130" t="s">
        <v>1</v>
      </c>
      <c r="D3130" t="s">
        <v>16</v>
      </c>
      <c r="E3130">
        <v>5</v>
      </c>
      <c r="F3130">
        <v>0</v>
      </c>
    </row>
    <row r="3131" spans="1:6">
      <c r="A3131" s="10" t="str">
        <f t="shared" si="62"/>
        <v>Accessory sinuses - C3115Male</v>
      </c>
      <c r="B3131" s="10" t="s">
        <v>305</v>
      </c>
      <c r="C3131" t="s">
        <v>1</v>
      </c>
      <c r="D3131" t="s">
        <v>24</v>
      </c>
      <c r="E3131">
        <v>15</v>
      </c>
      <c r="F3131">
        <v>0</v>
      </c>
    </row>
    <row r="3132" spans="1:6">
      <c r="A3132" s="10" t="str">
        <f t="shared" si="62"/>
        <v>Accessory sinuses - C312Male</v>
      </c>
      <c r="B3132" s="10" t="s">
        <v>305</v>
      </c>
      <c r="C3132" t="s">
        <v>1</v>
      </c>
      <c r="D3132" t="s">
        <v>13</v>
      </c>
      <c r="E3132">
        <v>2</v>
      </c>
      <c r="F3132">
        <v>1</v>
      </c>
    </row>
    <row r="3133" spans="1:6">
      <c r="A3133" s="10" t="str">
        <f t="shared" si="62"/>
        <v>Accessory sinuses - C3117Male</v>
      </c>
      <c r="B3133" s="10" t="s">
        <v>305</v>
      </c>
      <c r="C3133" t="s">
        <v>1</v>
      </c>
      <c r="D3133" t="s">
        <v>26</v>
      </c>
      <c r="E3133">
        <v>17</v>
      </c>
      <c r="F3133">
        <v>0</v>
      </c>
    </row>
    <row r="3134" spans="1:6">
      <c r="A3134" s="10" t="str">
        <f t="shared" si="62"/>
        <v>Accessory sinuses - C3112Male</v>
      </c>
      <c r="B3134" s="10" t="s">
        <v>305</v>
      </c>
      <c r="C3134" t="s">
        <v>1</v>
      </c>
      <c r="D3134" t="s">
        <v>22</v>
      </c>
      <c r="E3134">
        <v>12</v>
      </c>
      <c r="F3134">
        <v>0</v>
      </c>
    </row>
    <row r="3135" spans="1:6">
      <c r="A3135" s="10" t="str">
        <f t="shared" si="62"/>
        <v>Larynx - C323Female</v>
      </c>
      <c r="B3135" s="10" t="s">
        <v>306</v>
      </c>
      <c r="C3135" t="s">
        <v>0</v>
      </c>
      <c r="D3135" t="s">
        <v>14</v>
      </c>
      <c r="E3135">
        <v>3</v>
      </c>
      <c r="F3135">
        <v>0</v>
      </c>
    </row>
    <row r="3136" spans="1:6">
      <c r="A3136" s="10" t="str">
        <f t="shared" si="62"/>
        <v>Larynx - C327Female</v>
      </c>
      <c r="B3136" s="10" t="s">
        <v>306</v>
      </c>
      <c r="C3136" t="s">
        <v>0</v>
      </c>
      <c r="D3136" t="s">
        <v>18</v>
      </c>
      <c r="E3136">
        <v>7</v>
      </c>
      <c r="F3136">
        <v>0</v>
      </c>
    </row>
    <row r="3137" spans="1:6">
      <c r="A3137" s="10" t="str">
        <f t="shared" si="62"/>
        <v>Larynx - C3218Female</v>
      </c>
      <c r="B3137" s="10" t="s">
        <v>306</v>
      </c>
      <c r="C3137" t="s">
        <v>0</v>
      </c>
      <c r="D3137" t="s">
        <v>27</v>
      </c>
      <c r="E3137">
        <v>18</v>
      </c>
      <c r="F3137">
        <v>0</v>
      </c>
    </row>
    <row r="3138" spans="1:6">
      <c r="A3138" s="10" t="str">
        <f t="shared" si="62"/>
        <v>Larynx - C3213Female</v>
      </c>
      <c r="B3138" s="10" t="s">
        <v>306</v>
      </c>
      <c r="C3138" t="s">
        <v>0</v>
      </c>
      <c r="D3138" t="s">
        <v>30</v>
      </c>
      <c r="E3138">
        <v>13</v>
      </c>
      <c r="F3138">
        <v>0</v>
      </c>
    </row>
    <row r="3139" spans="1:6">
      <c r="A3139" s="10" t="str">
        <f t="shared" si="62"/>
        <v>Larynx - C324Female</v>
      </c>
      <c r="B3139" s="10" t="s">
        <v>306</v>
      </c>
      <c r="C3139" t="s">
        <v>0</v>
      </c>
      <c r="D3139" t="s">
        <v>15</v>
      </c>
      <c r="E3139">
        <v>4</v>
      </c>
      <c r="F3139">
        <v>3</v>
      </c>
    </row>
    <row r="3140" spans="1:6">
      <c r="A3140" s="10" t="str">
        <f t="shared" si="62"/>
        <v>Larynx - C329Female</v>
      </c>
      <c r="B3140" s="10" t="s">
        <v>306</v>
      </c>
      <c r="C3140" t="s">
        <v>0</v>
      </c>
      <c r="D3140" t="s">
        <v>369</v>
      </c>
      <c r="E3140">
        <v>9</v>
      </c>
      <c r="F3140">
        <v>0</v>
      </c>
    </row>
    <row r="3141" spans="1:6">
      <c r="A3141" s="10" t="str">
        <f t="shared" si="62"/>
        <v>Larynx - C3214Female</v>
      </c>
      <c r="B3141" s="10" t="s">
        <v>306</v>
      </c>
      <c r="C3141" t="s">
        <v>0</v>
      </c>
      <c r="D3141" t="s">
        <v>23</v>
      </c>
      <c r="E3141">
        <v>14</v>
      </c>
      <c r="F3141">
        <v>1</v>
      </c>
    </row>
    <row r="3142" spans="1:6">
      <c r="A3142" s="10" t="str">
        <f t="shared" si="62"/>
        <v>Larynx - C326Female</v>
      </c>
      <c r="B3142" s="10" t="s">
        <v>306</v>
      </c>
      <c r="C3142" t="s">
        <v>0</v>
      </c>
      <c r="D3142" t="s">
        <v>17</v>
      </c>
      <c r="E3142">
        <v>6</v>
      </c>
      <c r="F3142">
        <v>1</v>
      </c>
    </row>
    <row r="3143" spans="1:6">
      <c r="A3143" s="10" t="str">
        <f t="shared" si="62"/>
        <v>Larynx - C3211Female</v>
      </c>
      <c r="B3143" s="10" t="s">
        <v>306</v>
      </c>
      <c r="C3143" t="s">
        <v>0</v>
      </c>
      <c r="D3143" t="s">
        <v>21</v>
      </c>
      <c r="E3143">
        <v>11</v>
      </c>
      <c r="F3143">
        <v>0</v>
      </c>
    </row>
    <row r="3144" spans="1:6">
      <c r="A3144" s="10" t="str">
        <f t="shared" si="62"/>
        <v>Larynx - C3216Female</v>
      </c>
      <c r="B3144" s="10" t="s">
        <v>306</v>
      </c>
      <c r="C3144" t="s">
        <v>0</v>
      </c>
      <c r="D3144" t="s">
        <v>25</v>
      </c>
      <c r="E3144">
        <v>16</v>
      </c>
      <c r="F3144">
        <v>0</v>
      </c>
    </row>
    <row r="3145" spans="1:6">
      <c r="A3145" s="10" t="str">
        <f t="shared" si="62"/>
        <v>Larynx - C321Female</v>
      </c>
      <c r="B3145" s="10" t="s">
        <v>306</v>
      </c>
      <c r="C3145" t="s">
        <v>0</v>
      </c>
      <c r="D3145" t="s">
        <v>12</v>
      </c>
      <c r="E3145">
        <v>1</v>
      </c>
      <c r="F3145">
        <v>0</v>
      </c>
    </row>
    <row r="3146" spans="1:6">
      <c r="A3146" s="10" t="str">
        <f t="shared" si="62"/>
        <v>Larynx - C3299Female</v>
      </c>
      <c r="B3146" s="10" t="s">
        <v>306</v>
      </c>
      <c r="C3146" t="s">
        <v>0</v>
      </c>
      <c r="D3146" t="s">
        <v>370</v>
      </c>
      <c r="E3146">
        <v>99</v>
      </c>
      <c r="F3146">
        <v>0</v>
      </c>
    </row>
    <row r="3147" spans="1:6">
      <c r="A3147" s="10" t="str">
        <f t="shared" si="62"/>
        <v>Larynx - C3219Female</v>
      </c>
      <c r="B3147" s="10" t="s">
        <v>306</v>
      </c>
      <c r="C3147" t="s">
        <v>0</v>
      </c>
      <c r="D3147" t="s">
        <v>28</v>
      </c>
      <c r="E3147">
        <v>19</v>
      </c>
      <c r="F3147">
        <v>0</v>
      </c>
    </row>
    <row r="3148" spans="1:6">
      <c r="A3148" s="10" t="str">
        <f t="shared" si="62"/>
        <v>Larynx - C3220Female</v>
      </c>
      <c r="B3148" s="10" t="s">
        <v>306</v>
      </c>
      <c r="C3148" t="s">
        <v>0</v>
      </c>
      <c r="D3148" t="s">
        <v>29</v>
      </c>
      <c r="E3148">
        <v>20</v>
      </c>
      <c r="F3148">
        <v>2</v>
      </c>
    </row>
    <row r="3149" spans="1:6">
      <c r="A3149" s="10" t="str">
        <f t="shared" si="62"/>
        <v>Larynx - C328Female</v>
      </c>
      <c r="B3149" s="10" t="s">
        <v>306</v>
      </c>
      <c r="C3149" t="s">
        <v>0</v>
      </c>
      <c r="D3149" t="s">
        <v>19</v>
      </c>
      <c r="E3149">
        <v>8</v>
      </c>
      <c r="F3149">
        <v>0</v>
      </c>
    </row>
    <row r="3150" spans="1:6">
      <c r="A3150" s="10" t="str">
        <f t="shared" si="62"/>
        <v>Larynx - C3210Female</v>
      </c>
      <c r="B3150" s="10" t="s">
        <v>306</v>
      </c>
      <c r="C3150" t="s">
        <v>0</v>
      </c>
      <c r="D3150" t="s">
        <v>20</v>
      </c>
      <c r="E3150">
        <v>10</v>
      </c>
      <c r="F3150">
        <v>0</v>
      </c>
    </row>
    <row r="3151" spans="1:6">
      <c r="A3151" s="10" t="str">
        <f t="shared" si="62"/>
        <v>Larynx - C325Female</v>
      </c>
      <c r="B3151" s="10" t="s">
        <v>306</v>
      </c>
      <c r="C3151" t="s">
        <v>0</v>
      </c>
      <c r="D3151" t="s">
        <v>16</v>
      </c>
      <c r="E3151">
        <v>5</v>
      </c>
      <c r="F3151">
        <v>1</v>
      </c>
    </row>
    <row r="3152" spans="1:6">
      <c r="A3152" s="10" t="str">
        <f t="shared" si="62"/>
        <v>Larynx - C3215Female</v>
      </c>
      <c r="B3152" s="10" t="s">
        <v>306</v>
      </c>
      <c r="C3152" t="s">
        <v>0</v>
      </c>
      <c r="D3152" t="s">
        <v>24</v>
      </c>
      <c r="E3152">
        <v>15</v>
      </c>
      <c r="F3152">
        <v>0</v>
      </c>
    </row>
    <row r="3153" spans="1:6">
      <c r="A3153" s="10" t="str">
        <f t="shared" si="62"/>
        <v>Larynx - C322Female</v>
      </c>
      <c r="B3153" s="10" t="s">
        <v>306</v>
      </c>
      <c r="C3153" t="s">
        <v>0</v>
      </c>
      <c r="D3153" t="s">
        <v>13</v>
      </c>
      <c r="E3153">
        <v>2</v>
      </c>
      <c r="F3153">
        <v>1</v>
      </c>
    </row>
    <row r="3154" spans="1:6">
      <c r="A3154" s="10" t="str">
        <f t="shared" si="62"/>
        <v>Larynx - C3217Female</v>
      </c>
      <c r="B3154" s="10" t="s">
        <v>306</v>
      </c>
      <c r="C3154" t="s">
        <v>0</v>
      </c>
      <c r="D3154" t="s">
        <v>26</v>
      </c>
      <c r="E3154">
        <v>17</v>
      </c>
      <c r="F3154">
        <v>0</v>
      </c>
    </row>
    <row r="3155" spans="1:6">
      <c r="A3155" s="10" t="str">
        <f t="shared" si="62"/>
        <v>Larynx - C3212Female</v>
      </c>
      <c r="B3155" s="10" t="s">
        <v>306</v>
      </c>
      <c r="C3155" t="s">
        <v>0</v>
      </c>
      <c r="D3155" t="s">
        <v>22</v>
      </c>
      <c r="E3155">
        <v>12</v>
      </c>
      <c r="F3155">
        <v>0</v>
      </c>
    </row>
    <row r="3156" spans="1:6">
      <c r="A3156" s="10" t="str">
        <f t="shared" si="62"/>
        <v>Larynx - C323Male</v>
      </c>
      <c r="B3156" s="10" t="s">
        <v>306</v>
      </c>
      <c r="C3156" t="s">
        <v>1</v>
      </c>
      <c r="D3156" t="s">
        <v>14</v>
      </c>
      <c r="E3156">
        <v>3</v>
      </c>
      <c r="F3156">
        <v>8</v>
      </c>
    </row>
    <row r="3157" spans="1:6">
      <c r="A3157" s="10" t="str">
        <f t="shared" si="62"/>
        <v>Larynx - C327Male</v>
      </c>
      <c r="B3157" s="10" t="s">
        <v>306</v>
      </c>
      <c r="C3157" t="s">
        <v>1</v>
      </c>
      <c r="D3157" t="s">
        <v>18</v>
      </c>
      <c r="E3157">
        <v>7</v>
      </c>
      <c r="F3157">
        <v>6</v>
      </c>
    </row>
    <row r="3158" spans="1:6">
      <c r="A3158" s="10" t="str">
        <f t="shared" si="62"/>
        <v>Larynx - C3218Male</v>
      </c>
      <c r="B3158" s="10" t="s">
        <v>306</v>
      </c>
      <c r="C3158" t="s">
        <v>1</v>
      </c>
      <c r="D3158" t="s">
        <v>27</v>
      </c>
      <c r="E3158">
        <v>18</v>
      </c>
      <c r="F3158">
        <v>10</v>
      </c>
    </row>
    <row r="3159" spans="1:6">
      <c r="A3159" s="10" t="str">
        <f t="shared" si="62"/>
        <v>Larynx - C3213Male</v>
      </c>
      <c r="B3159" s="10" t="s">
        <v>306</v>
      </c>
      <c r="C3159" t="s">
        <v>1</v>
      </c>
      <c r="D3159" t="s">
        <v>30</v>
      </c>
      <c r="E3159">
        <v>13</v>
      </c>
      <c r="F3159">
        <v>2</v>
      </c>
    </row>
    <row r="3160" spans="1:6">
      <c r="A3160" s="10" t="str">
        <f t="shared" si="62"/>
        <v>Larynx - C324Male</v>
      </c>
      <c r="B3160" s="10" t="s">
        <v>306</v>
      </c>
      <c r="C3160" t="s">
        <v>1</v>
      </c>
      <c r="D3160" t="s">
        <v>15</v>
      </c>
      <c r="E3160">
        <v>4</v>
      </c>
      <c r="F3160">
        <v>6</v>
      </c>
    </row>
    <row r="3161" spans="1:6">
      <c r="A3161" s="10" t="str">
        <f t="shared" si="62"/>
        <v>Larynx - C329Male</v>
      </c>
      <c r="B3161" s="10" t="s">
        <v>306</v>
      </c>
      <c r="C3161" t="s">
        <v>1</v>
      </c>
      <c r="D3161" t="s">
        <v>369</v>
      </c>
      <c r="E3161">
        <v>9</v>
      </c>
      <c r="F3161">
        <v>3</v>
      </c>
    </row>
    <row r="3162" spans="1:6">
      <c r="A3162" s="10" t="str">
        <f t="shared" si="62"/>
        <v>Larynx - C3214Male</v>
      </c>
      <c r="B3162" s="10" t="s">
        <v>306</v>
      </c>
      <c r="C3162" t="s">
        <v>1</v>
      </c>
      <c r="D3162" t="s">
        <v>23</v>
      </c>
      <c r="E3162">
        <v>14</v>
      </c>
      <c r="F3162">
        <v>0</v>
      </c>
    </row>
    <row r="3163" spans="1:6">
      <c r="A3163" s="10" t="str">
        <f t="shared" si="62"/>
        <v>Larynx - C326Male</v>
      </c>
      <c r="B3163" s="10" t="s">
        <v>306</v>
      </c>
      <c r="C3163" t="s">
        <v>1</v>
      </c>
      <c r="D3163" t="s">
        <v>17</v>
      </c>
      <c r="E3163">
        <v>6</v>
      </c>
      <c r="F3163">
        <v>1</v>
      </c>
    </row>
    <row r="3164" spans="1:6">
      <c r="A3164" s="10" t="str">
        <f t="shared" si="62"/>
        <v>Larynx - C3211Male</v>
      </c>
      <c r="B3164" s="10" t="s">
        <v>306</v>
      </c>
      <c r="C3164" t="s">
        <v>1</v>
      </c>
      <c r="D3164" t="s">
        <v>21</v>
      </c>
      <c r="E3164">
        <v>11</v>
      </c>
      <c r="F3164">
        <v>2</v>
      </c>
    </row>
    <row r="3165" spans="1:6">
      <c r="A3165" s="10" t="str">
        <f t="shared" si="62"/>
        <v>Larynx - C3216Male</v>
      </c>
      <c r="B3165" s="10" t="s">
        <v>306</v>
      </c>
      <c r="C3165" t="s">
        <v>1</v>
      </c>
      <c r="D3165" t="s">
        <v>25</v>
      </c>
      <c r="E3165">
        <v>16</v>
      </c>
      <c r="F3165">
        <v>4</v>
      </c>
    </row>
    <row r="3166" spans="1:6">
      <c r="A3166" s="10" t="str">
        <f t="shared" si="62"/>
        <v>Larynx - C321Male</v>
      </c>
      <c r="B3166" s="10" t="s">
        <v>306</v>
      </c>
      <c r="C3166" t="s">
        <v>1</v>
      </c>
      <c r="D3166" t="s">
        <v>12</v>
      </c>
      <c r="E3166">
        <v>1</v>
      </c>
      <c r="F3166">
        <v>4</v>
      </c>
    </row>
    <row r="3167" spans="1:6">
      <c r="A3167" s="10" t="str">
        <f t="shared" si="62"/>
        <v>Larynx - C3299Male</v>
      </c>
      <c r="B3167" s="10" t="s">
        <v>306</v>
      </c>
      <c r="C3167" t="s">
        <v>1</v>
      </c>
      <c r="D3167" t="s">
        <v>370</v>
      </c>
      <c r="E3167">
        <v>99</v>
      </c>
      <c r="F3167">
        <v>0</v>
      </c>
    </row>
    <row r="3168" spans="1:6">
      <c r="A3168" s="10" t="str">
        <f t="shared" si="62"/>
        <v>Larynx - C3219Male</v>
      </c>
      <c r="B3168" s="10" t="s">
        <v>306</v>
      </c>
      <c r="C3168" t="s">
        <v>1</v>
      </c>
      <c r="D3168" t="s">
        <v>28</v>
      </c>
      <c r="E3168">
        <v>19</v>
      </c>
      <c r="F3168">
        <v>0</v>
      </c>
    </row>
    <row r="3169" spans="1:6">
      <c r="A3169" s="10" t="str">
        <f t="shared" si="62"/>
        <v>Larynx - C3220Male</v>
      </c>
      <c r="B3169" s="10" t="s">
        <v>306</v>
      </c>
      <c r="C3169" t="s">
        <v>1</v>
      </c>
      <c r="D3169" t="s">
        <v>29</v>
      </c>
      <c r="E3169">
        <v>20</v>
      </c>
      <c r="F3169">
        <v>7</v>
      </c>
    </row>
    <row r="3170" spans="1:6">
      <c r="A3170" s="10" t="str">
        <f t="shared" si="62"/>
        <v>Larynx - C328Male</v>
      </c>
      <c r="B3170" s="10" t="s">
        <v>306</v>
      </c>
      <c r="C3170" t="s">
        <v>1</v>
      </c>
      <c r="D3170" t="s">
        <v>19</v>
      </c>
      <c r="E3170">
        <v>8</v>
      </c>
      <c r="F3170">
        <v>0</v>
      </c>
    </row>
    <row r="3171" spans="1:6">
      <c r="A3171" s="10" t="str">
        <f t="shared" si="62"/>
        <v>Larynx - C3210Male</v>
      </c>
      <c r="B3171" s="10" t="s">
        <v>306</v>
      </c>
      <c r="C3171" t="s">
        <v>1</v>
      </c>
      <c r="D3171" t="s">
        <v>20</v>
      </c>
      <c r="E3171">
        <v>10</v>
      </c>
      <c r="F3171">
        <v>2</v>
      </c>
    </row>
    <row r="3172" spans="1:6">
      <c r="A3172" s="10" t="str">
        <f t="shared" ref="A3172:A3235" si="63">B3172&amp;E3172&amp;C3172</f>
        <v>Larynx - C325Male</v>
      </c>
      <c r="B3172" s="10" t="s">
        <v>306</v>
      </c>
      <c r="C3172" t="s">
        <v>1</v>
      </c>
      <c r="D3172" t="s">
        <v>16</v>
      </c>
      <c r="E3172">
        <v>5</v>
      </c>
      <c r="F3172">
        <v>2</v>
      </c>
    </row>
    <row r="3173" spans="1:6">
      <c r="A3173" s="10" t="str">
        <f t="shared" si="63"/>
        <v>Larynx - C3215Male</v>
      </c>
      <c r="B3173" s="10" t="s">
        <v>306</v>
      </c>
      <c r="C3173" t="s">
        <v>1</v>
      </c>
      <c r="D3173" t="s">
        <v>24</v>
      </c>
      <c r="E3173">
        <v>15</v>
      </c>
      <c r="F3173">
        <v>1</v>
      </c>
    </row>
    <row r="3174" spans="1:6">
      <c r="A3174" s="10" t="str">
        <f t="shared" si="63"/>
        <v>Larynx - C322Male</v>
      </c>
      <c r="B3174" s="10" t="s">
        <v>306</v>
      </c>
      <c r="C3174" t="s">
        <v>1</v>
      </c>
      <c r="D3174" t="s">
        <v>13</v>
      </c>
      <c r="E3174">
        <v>2</v>
      </c>
      <c r="F3174">
        <v>12</v>
      </c>
    </row>
    <row r="3175" spans="1:6">
      <c r="A3175" s="10" t="str">
        <f t="shared" si="63"/>
        <v>Larynx - C3217Male</v>
      </c>
      <c r="B3175" s="10" t="s">
        <v>306</v>
      </c>
      <c r="C3175" t="s">
        <v>1</v>
      </c>
      <c r="D3175" t="s">
        <v>26</v>
      </c>
      <c r="E3175">
        <v>17</v>
      </c>
      <c r="F3175">
        <v>2</v>
      </c>
    </row>
    <row r="3176" spans="1:6">
      <c r="A3176" s="10" t="str">
        <f t="shared" si="63"/>
        <v>Larynx - C3212Male</v>
      </c>
      <c r="B3176" s="10" t="s">
        <v>306</v>
      </c>
      <c r="C3176" t="s">
        <v>1</v>
      </c>
      <c r="D3176" t="s">
        <v>22</v>
      </c>
      <c r="E3176">
        <v>12</v>
      </c>
      <c r="F3176">
        <v>0</v>
      </c>
    </row>
    <row r="3177" spans="1:6">
      <c r="A3177" s="10" t="str">
        <f t="shared" si="63"/>
        <v>Lung - C33–C343Female</v>
      </c>
      <c r="B3177" s="10" t="s">
        <v>354</v>
      </c>
      <c r="C3177" t="s">
        <v>0</v>
      </c>
      <c r="D3177" t="s">
        <v>14</v>
      </c>
      <c r="E3177">
        <v>3</v>
      </c>
      <c r="F3177">
        <v>66</v>
      </c>
    </row>
    <row r="3178" spans="1:6">
      <c r="A3178" s="10" t="str">
        <f t="shared" si="63"/>
        <v>Lung - C33–C347Female</v>
      </c>
      <c r="B3178" s="10" t="s">
        <v>354</v>
      </c>
      <c r="C3178" t="s">
        <v>0</v>
      </c>
      <c r="D3178" t="s">
        <v>18</v>
      </c>
      <c r="E3178">
        <v>7</v>
      </c>
      <c r="F3178">
        <v>65</v>
      </c>
    </row>
    <row r="3179" spans="1:6">
      <c r="A3179" s="10" t="str">
        <f t="shared" si="63"/>
        <v>Lung - C33–C3418Female</v>
      </c>
      <c r="B3179" s="10" t="s">
        <v>354</v>
      </c>
      <c r="C3179" t="s">
        <v>0</v>
      </c>
      <c r="D3179" t="s">
        <v>27</v>
      </c>
      <c r="E3179">
        <v>18</v>
      </c>
      <c r="F3179">
        <v>103</v>
      </c>
    </row>
    <row r="3180" spans="1:6">
      <c r="A3180" s="10" t="str">
        <f t="shared" si="63"/>
        <v>Lung - C33–C3413Female</v>
      </c>
      <c r="B3180" s="10" t="s">
        <v>354</v>
      </c>
      <c r="C3180" t="s">
        <v>0</v>
      </c>
      <c r="D3180" t="s">
        <v>30</v>
      </c>
      <c r="E3180">
        <v>13</v>
      </c>
      <c r="F3180">
        <v>45</v>
      </c>
    </row>
    <row r="3181" spans="1:6">
      <c r="A3181" s="10" t="str">
        <f t="shared" si="63"/>
        <v>Lung - C33–C344Female</v>
      </c>
      <c r="B3181" s="10" t="s">
        <v>354</v>
      </c>
      <c r="C3181" t="s">
        <v>0</v>
      </c>
      <c r="D3181" t="s">
        <v>15</v>
      </c>
      <c r="E3181">
        <v>4</v>
      </c>
      <c r="F3181">
        <v>104</v>
      </c>
    </row>
    <row r="3182" spans="1:6">
      <c r="A3182" s="10" t="str">
        <f t="shared" si="63"/>
        <v>Lung - C33–C349Female</v>
      </c>
      <c r="B3182" s="10" t="s">
        <v>354</v>
      </c>
      <c r="C3182" t="s">
        <v>0</v>
      </c>
      <c r="D3182" t="s">
        <v>369</v>
      </c>
      <c r="E3182">
        <v>9</v>
      </c>
      <c r="F3182">
        <v>49</v>
      </c>
    </row>
    <row r="3183" spans="1:6">
      <c r="A3183" s="10" t="str">
        <f t="shared" si="63"/>
        <v>Lung - C33–C3414Female</v>
      </c>
      <c r="B3183" s="10" t="s">
        <v>354</v>
      </c>
      <c r="C3183" t="s">
        <v>0</v>
      </c>
      <c r="D3183" t="s">
        <v>23</v>
      </c>
      <c r="E3183">
        <v>14</v>
      </c>
      <c r="F3183">
        <v>35</v>
      </c>
    </row>
    <row r="3184" spans="1:6">
      <c r="A3184" s="10" t="str">
        <f t="shared" si="63"/>
        <v>Lung - C33–C346Female</v>
      </c>
      <c r="B3184" s="10" t="s">
        <v>354</v>
      </c>
      <c r="C3184" t="s">
        <v>0</v>
      </c>
      <c r="D3184" t="s">
        <v>17</v>
      </c>
      <c r="E3184">
        <v>6</v>
      </c>
      <c r="F3184">
        <v>29</v>
      </c>
    </row>
    <row r="3185" spans="1:6">
      <c r="A3185" s="10" t="str">
        <f t="shared" si="63"/>
        <v>Lung - C33–C3411Female</v>
      </c>
      <c r="B3185" s="10" t="s">
        <v>354</v>
      </c>
      <c r="C3185" t="s">
        <v>0</v>
      </c>
      <c r="D3185" t="s">
        <v>21</v>
      </c>
      <c r="E3185">
        <v>11</v>
      </c>
      <c r="F3185">
        <v>53</v>
      </c>
    </row>
    <row r="3186" spans="1:6">
      <c r="A3186" s="10" t="str">
        <f t="shared" si="63"/>
        <v>Lung - C33–C3416Female</v>
      </c>
      <c r="B3186" s="10" t="s">
        <v>354</v>
      </c>
      <c r="C3186" t="s">
        <v>0</v>
      </c>
      <c r="D3186" t="s">
        <v>25</v>
      </c>
      <c r="E3186">
        <v>16</v>
      </c>
      <c r="F3186">
        <v>33</v>
      </c>
    </row>
    <row r="3187" spans="1:6">
      <c r="A3187" s="10" t="str">
        <f t="shared" si="63"/>
        <v>Lung - C33–C341Female</v>
      </c>
      <c r="B3187" s="10" t="s">
        <v>354</v>
      </c>
      <c r="C3187" t="s">
        <v>0</v>
      </c>
      <c r="D3187" t="s">
        <v>12</v>
      </c>
      <c r="E3187">
        <v>1</v>
      </c>
      <c r="F3187">
        <v>47</v>
      </c>
    </row>
    <row r="3188" spans="1:6">
      <c r="A3188" s="10" t="str">
        <f t="shared" si="63"/>
        <v>Lung - C33–C3499Female</v>
      </c>
      <c r="B3188" s="10" t="s">
        <v>354</v>
      </c>
      <c r="C3188" t="s">
        <v>0</v>
      </c>
      <c r="D3188" t="s">
        <v>370</v>
      </c>
      <c r="E3188">
        <v>99</v>
      </c>
      <c r="F3188">
        <v>2</v>
      </c>
    </row>
    <row r="3189" spans="1:6">
      <c r="A3189" s="10" t="str">
        <f t="shared" si="63"/>
        <v>Lung - C33–C3419Female</v>
      </c>
      <c r="B3189" s="10" t="s">
        <v>354</v>
      </c>
      <c r="C3189" t="s">
        <v>0</v>
      </c>
      <c r="D3189" t="s">
        <v>28</v>
      </c>
      <c r="E3189">
        <v>19</v>
      </c>
      <c r="F3189">
        <v>20</v>
      </c>
    </row>
    <row r="3190" spans="1:6">
      <c r="A3190" s="10" t="str">
        <f t="shared" si="63"/>
        <v>Lung - C33–C3420Female</v>
      </c>
      <c r="B3190" s="10" t="s">
        <v>354</v>
      </c>
      <c r="C3190" t="s">
        <v>0</v>
      </c>
      <c r="D3190" t="s">
        <v>29</v>
      </c>
      <c r="E3190">
        <v>20</v>
      </c>
      <c r="F3190">
        <v>94</v>
      </c>
    </row>
    <row r="3191" spans="1:6">
      <c r="A3191" s="10" t="str">
        <f t="shared" si="63"/>
        <v>Lung - C33–C348Female</v>
      </c>
      <c r="B3191" s="10" t="s">
        <v>354</v>
      </c>
      <c r="C3191" t="s">
        <v>0</v>
      </c>
      <c r="D3191" t="s">
        <v>19</v>
      </c>
      <c r="E3191">
        <v>8</v>
      </c>
      <c r="F3191">
        <v>17</v>
      </c>
    </row>
    <row r="3192" spans="1:6">
      <c r="A3192" s="10" t="str">
        <f t="shared" si="63"/>
        <v>Lung - C33–C3410Female</v>
      </c>
      <c r="B3192" s="10" t="s">
        <v>354</v>
      </c>
      <c r="C3192" t="s">
        <v>0</v>
      </c>
      <c r="D3192" t="s">
        <v>20</v>
      </c>
      <c r="E3192">
        <v>10</v>
      </c>
      <c r="F3192">
        <v>24</v>
      </c>
    </row>
    <row r="3193" spans="1:6">
      <c r="A3193" s="10" t="str">
        <f t="shared" si="63"/>
        <v>Lung - C33–C345Female</v>
      </c>
      <c r="B3193" s="10" t="s">
        <v>354</v>
      </c>
      <c r="C3193" t="s">
        <v>0</v>
      </c>
      <c r="D3193" t="s">
        <v>16</v>
      </c>
      <c r="E3193">
        <v>5</v>
      </c>
      <c r="F3193">
        <v>88</v>
      </c>
    </row>
    <row r="3194" spans="1:6">
      <c r="A3194" s="10" t="str">
        <f t="shared" si="63"/>
        <v>Lung - C33–C3415Female</v>
      </c>
      <c r="B3194" s="10" t="s">
        <v>354</v>
      </c>
      <c r="C3194" t="s">
        <v>0</v>
      </c>
      <c r="D3194" t="s">
        <v>24</v>
      </c>
      <c r="E3194">
        <v>15</v>
      </c>
      <c r="F3194">
        <v>11</v>
      </c>
    </row>
    <row r="3195" spans="1:6">
      <c r="A3195" s="10" t="str">
        <f t="shared" si="63"/>
        <v>Lung - C33–C342Female</v>
      </c>
      <c r="B3195" s="10" t="s">
        <v>354</v>
      </c>
      <c r="C3195" t="s">
        <v>0</v>
      </c>
      <c r="D3195" t="s">
        <v>13</v>
      </c>
      <c r="E3195">
        <v>2</v>
      </c>
      <c r="F3195">
        <v>101</v>
      </c>
    </row>
    <row r="3196" spans="1:6">
      <c r="A3196" s="10" t="str">
        <f t="shared" si="63"/>
        <v>Lung - C33–C3417Female</v>
      </c>
      <c r="B3196" s="10" t="s">
        <v>354</v>
      </c>
      <c r="C3196" t="s">
        <v>0</v>
      </c>
      <c r="D3196" t="s">
        <v>26</v>
      </c>
      <c r="E3196">
        <v>17</v>
      </c>
      <c r="F3196">
        <v>6</v>
      </c>
    </row>
    <row r="3197" spans="1:6">
      <c r="A3197" s="10" t="str">
        <f t="shared" si="63"/>
        <v>Lung - C33–C3412Female</v>
      </c>
      <c r="B3197" s="10" t="s">
        <v>354</v>
      </c>
      <c r="C3197" t="s">
        <v>0</v>
      </c>
      <c r="D3197" t="s">
        <v>22</v>
      </c>
      <c r="E3197">
        <v>12</v>
      </c>
      <c r="F3197">
        <v>13</v>
      </c>
    </row>
    <row r="3198" spans="1:6">
      <c r="A3198" s="10" t="str">
        <f t="shared" si="63"/>
        <v>Lung - C33–C343Male</v>
      </c>
      <c r="B3198" s="10" t="s">
        <v>354</v>
      </c>
      <c r="C3198" t="s">
        <v>1</v>
      </c>
      <c r="D3198" t="s">
        <v>14</v>
      </c>
      <c r="E3198">
        <v>3</v>
      </c>
      <c r="F3198">
        <v>69</v>
      </c>
    </row>
    <row r="3199" spans="1:6">
      <c r="A3199" s="10" t="str">
        <f t="shared" si="63"/>
        <v>Lung - C33–C347Male</v>
      </c>
      <c r="B3199" s="10" t="s">
        <v>354</v>
      </c>
      <c r="C3199" t="s">
        <v>1</v>
      </c>
      <c r="D3199" t="s">
        <v>18</v>
      </c>
      <c r="E3199">
        <v>7</v>
      </c>
      <c r="F3199">
        <v>59</v>
      </c>
    </row>
    <row r="3200" spans="1:6">
      <c r="A3200" s="10" t="str">
        <f t="shared" si="63"/>
        <v>Lung - C33–C3418Male</v>
      </c>
      <c r="B3200" s="10" t="s">
        <v>354</v>
      </c>
      <c r="C3200" t="s">
        <v>1</v>
      </c>
      <c r="D3200" t="s">
        <v>27</v>
      </c>
      <c r="E3200">
        <v>18</v>
      </c>
      <c r="F3200">
        <v>109</v>
      </c>
    </row>
    <row r="3201" spans="1:6">
      <c r="A3201" s="10" t="str">
        <f t="shared" si="63"/>
        <v>Lung - C33–C3413Male</v>
      </c>
      <c r="B3201" s="10" t="s">
        <v>354</v>
      </c>
      <c r="C3201" t="s">
        <v>1</v>
      </c>
      <c r="D3201" t="s">
        <v>30</v>
      </c>
      <c r="E3201">
        <v>13</v>
      </c>
      <c r="F3201">
        <v>51</v>
      </c>
    </row>
    <row r="3202" spans="1:6">
      <c r="A3202" s="10" t="str">
        <f t="shared" si="63"/>
        <v>Lung - C33–C344Male</v>
      </c>
      <c r="B3202" s="10" t="s">
        <v>354</v>
      </c>
      <c r="C3202" t="s">
        <v>1</v>
      </c>
      <c r="D3202" t="s">
        <v>15</v>
      </c>
      <c r="E3202">
        <v>4</v>
      </c>
      <c r="F3202">
        <v>118</v>
      </c>
    </row>
    <row r="3203" spans="1:6">
      <c r="A3203" s="10" t="str">
        <f t="shared" si="63"/>
        <v>Lung - C33–C349Male</v>
      </c>
      <c r="B3203" s="10" t="s">
        <v>354</v>
      </c>
      <c r="C3203" t="s">
        <v>1</v>
      </c>
      <c r="D3203" t="s">
        <v>369</v>
      </c>
      <c r="E3203">
        <v>9</v>
      </c>
      <c r="F3203">
        <v>45</v>
      </c>
    </row>
    <row r="3204" spans="1:6">
      <c r="A3204" s="10" t="str">
        <f t="shared" si="63"/>
        <v>Lung - C33–C3414Male</v>
      </c>
      <c r="B3204" s="10" t="s">
        <v>354</v>
      </c>
      <c r="C3204" t="s">
        <v>1</v>
      </c>
      <c r="D3204" t="s">
        <v>23</v>
      </c>
      <c r="E3204">
        <v>14</v>
      </c>
      <c r="F3204">
        <v>35</v>
      </c>
    </row>
    <row r="3205" spans="1:6">
      <c r="A3205" s="10" t="str">
        <f t="shared" si="63"/>
        <v>Lung - C33–C346Male</v>
      </c>
      <c r="B3205" s="10" t="s">
        <v>354</v>
      </c>
      <c r="C3205" t="s">
        <v>1</v>
      </c>
      <c r="D3205" t="s">
        <v>17</v>
      </c>
      <c r="E3205">
        <v>6</v>
      </c>
      <c r="F3205">
        <v>25</v>
      </c>
    </row>
    <row r="3206" spans="1:6">
      <c r="A3206" s="10" t="str">
        <f t="shared" si="63"/>
        <v>Lung - C33–C3411Male</v>
      </c>
      <c r="B3206" s="10" t="s">
        <v>354</v>
      </c>
      <c r="C3206" t="s">
        <v>1</v>
      </c>
      <c r="D3206" t="s">
        <v>21</v>
      </c>
      <c r="E3206">
        <v>11</v>
      </c>
      <c r="F3206">
        <v>49</v>
      </c>
    </row>
    <row r="3207" spans="1:6">
      <c r="A3207" s="10" t="str">
        <f t="shared" si="63"/>
        <v>Lung - C33–C3416Male</v>
      </c>
      <c r="B3207" s="10" t="s">
        <v>354</v>
      </c>
      <c r="C3207" t="s">
        <v>1</v>
      </c>
      <c r="D3207" t="s">
        <v>25</v>
      </c>
      <c r="E3207">
        <v>16</v>
      </c>
      <c r="F3207">
        <v>36</v>
      </c>
    </row>
    <row r="3208" spans="1:6">
      <c r="A3208" s="10" t="str">
        <f t="shared" si="63"/>
        <v>Lung - C33–C341Male</v>
      </c>
      <c r="B3208" s="10" t="s">
        <v>354</v>
      </c>
      <c r="C3208" t="s">
        <v>1</v>
      </c>
      <c r="D3208" t="s">
        <v>12</v>
      </c>
      <c r="E3208">
        <v>1</v>
      </c>
      <c r="F3208">
        <v>50</v>
      </c>
    </row>
    <row r="3209" spans="1:6">
      <c r="A3209" s="10" t="str">
        <f t="shared" si="63"/>
        <v>Lung - C33–C3499Male</v>
      </c>
      <c r="B3209" s="10" t="s">
        <v>354</v>
      </c>
      <c r="C3209" t="s">
        <v>1</v>
      </c>
      <c r="D3209" t="s">
        <v>370</v>
      </c>
      <c r="E3209">
        <v>99</v>
      </c>
      <c r="F3209">
        <v>5</v>
      </c>
    </row>
    <row r="3210" spans="1:6">
      <c r="A3210" s="10" t="str">
        <f t="shared" si="63"/>
        <v>Lung - C33–C3419Male</v>
      </c>
      <c r="B3210" s="10" t="s">
        <v>354</v>
      </c>
      <c r="C3210" t="s">
        <v>1</v>
      </c>
      <c r="D3210" t="s">
        <v>28</v>
      </c>
      <c r="E3210">
        <v>19</v>
      </c>
      <c r="F3210">
        <v>14</v>
      </c>
    </row>
    <row r="3211" spans="1:6">
      <c r="A3211" s="10" t="str">
        <f t="shared" si="63"/>
        <v>Lung - C33–C3420Male</v>
      </c>
      <c r="B3211" s="10" t="s">
        <v>354</v>
      </c>
      <c r="C3211" t="s">
        <v>1</v>
      </c>
      <c r="D3211" t="s">
        <v>29</v>
      </c>
      <c r="E3211">
        <v>20</v>
      </c>
      <c r="F3211">
        <v>71</v>
      </c>
    </row>
    <row r="3212" spans="1:6">
      <c r="A3212" s="10" t="str">
        <f t="shared" si="63"/>
        <v>Lung - C33–C348Male</v>
      </c>
      <c r="B3212" s="10" t="s">
        <v>354</v>
      </c>
      <c r="C3212" t="s">
        <v>1</v>
      </c>
      <c r="D3212" t="s">
        <v>19</v>
      </c>
      <c r="E3212">
        <v>8</v>
      </c>
      <c r="F3212">
        <v>11</v>
      </c>
    </row>
    <row r="3213" spans="1:6">
      <c r="A3213" s="10" t="str">
        <f t="shared" si="63"/>
        <v>Lung - C33–C3410Male</v>
      </c>
      <c r="B3213" s="10" t="s">
        <v>354</v>
      </c>
      <c r="C3213" t="s">
        <v>1</v>
      </c>
      <c r="D3213" t="s">
        <v>20</v>
      </c>
      <c r="E3213">
        <v>10</v>
      </c>
      <c r="F3213">
        <v>28</v>
      </c>
    </row>
    <row r="3214" spans="1:6">
      <c r="A3214" s="10" t="str">
        <f t="shared" si="63"/>
        <v>Lung - C33–C345Male</v>
      </c>
      <c r="B3214" s="10" t="s">
        <v>354</v>
      </c>
      <c r="C3214" t="s">
        <v>1</v>
      </c>
      <c r="D3214" t="s">
        <v>16</v>
      </c>
      <c r="E3214">
        <v>5</v>
      </c>
      <c r="F3214">
        <v>95</v>
      </c>
    </row>
    <row r="3215" spans="1:6">
      <c r="A3215" s="10" t="str">
        <f t="shared" si="63"/>
        <v>Lung - C33–C3415Male</v>
      </c>
      <c r="B3215" s="10" t="s">
        <v>354</v>
      </c>
      <c r="C3215" t="s">
        <v>1</v>
      </c>
      <c r="D3215" t="s">
        <v>24</v>
      </c>
      <c r="E3215">
        <v>15</v>
      </c>
      <c r="F3215">
        <v>13</v>
      </c>
    </row>
    <row r="3216" spans="1:6">
      <c r="A3216" s="10" t="str">
        <f t="shared" si="63"/>
        <v>Lung - C33–C342Male</v>
      </c>
      <c r="B3216" s="10" t="s">
        <v>354</v>
      </c>
      <c r="C3216" t="s">
        <v>1</v>
      </c>
      <c r="D3216" t="s">
        <v>13</v>
      </c>
      <c r="E3216">
        <v>2</v>
      </c>
      <c r="F3216">
        <v>106</v>
      </c>
    </row>
    <row r="3217" spans="1:6">
      <c r="A3217" s="10" t="str">
        <f t="shared" si="63"/>
        <v>Lung - C33–C3417Male</v>
      </c>
      <c r="B3217" s="10" t="s">
        <v>354</v>
      </c>
      <c r="C3217" t="s">
        <v>1</v>
      </c>
      <c r="D3217" t="s">
        <v>26</v>
      </c>
      <c r="E3217">
        <v>17</v>
      </c>
      <c r="F3217">
        <v>22</v>
      </c>
    </row>
    <row r="3218" spans="1:6">
      <c r="A3218" s="10" t="str">
        <f t="shared" si="63"/>
        <v>Lung - C33–C3412Male</v>
      </c>
      <c r="B3218" s="10" t="s">
        <v>354</v>
      </c>
      <c r="C3218" t="s">
        <v>1</v>
      </c>
      <c r="D3218" t="s">
        <v>22</v>
      </c>
      <c r="E3218">
        <v>12</v>
      </c>
      <c r="F3218">
        <v>21</v>
      </c>
    </row>
    <row r="3219" spans="1:6">
      <c r="A3219" s="10" t="str">
        <f t="shared" si="63"/>
        <v>Thymus - C373Female</v>
      </c>
      <c r="B3219" s="10" t="s">
        <v>307</v>
      </c>
      <c r="C3219" t="s">
        <v>0</v>
      </c>
      <c r="D3219" t="s">
        <v>14</v>
      </c>
      <c r="E3219">
        <v>3</v>
      </c>
      <c r="F3219">
        <v>0</v>
      </c>
    </row>
    <row r="3220" spans="1:6">
      <c r="A3220" s="10" t="str">
        <f t="shared" si="63"/>
        <v>Thymus - C377Female</v>
      </c>
      <c r="B3220" s="10" t="s">
        <v>307</v>
      </c>
      <c r="C3220" t="s">
        <v>0</v>
      </c>
      <c r="D3220" t="s">
        <v>18</v>
      </c>
      <c r="E3220">
        <v>7</v>
      </c>
      <c r="F3220">
        <v>0</v>
      </c>
    </row>
    <row r="3221" spans="1:6">
      <c r="A3221" s="10" t="str">
        <f t="shared" si="63"/>
        <v>Thymus - C3718Female</v>
      </c>
      <c r="B3221" s="10" t="s">
        <v>307</v>
      </c>
      <c r="C3221" t="s">
        <v>0</v>
      </c>
      <c r="D3221" t="s">
        <v>27</v>
      </c>
      <c r="E3221">
        <v>18</v>
      </c>
      <c r="F3221">
        <v>1</v>
      </c>
    </row>
    <row r="3222" spans="1:6">
      <c r="A3222" s="10" t="str">
        <f t="shared" si="63"/>
        <v>Thymus - C3713Female</v>
      </c>
      <c r="B3222" s="10" t="s">
        <v>307</v>
      </c>
      <c r="C3222" t="s">
        <v>0</v>
      </c>
      <c r="D3222" t="s">
        <v>30</v>
      </c>
      <c r="E3222">
        <v>13</v>
      </c>
      <c r="F3222">
        <v>0</v>
      </c>
    </row>
    <row r="3223" spans="1:6">
      <c r="A3223" s="10" t="str">
        <f t="shared" si="63"/>
        <v>Thymus - C374Female</v>
      </c>
      <c r="B3223" s="10" t="s">
        <v>307</v>
      </c>
      <c r="C3223" t="s">
        <v>0</v>
      </c>
      <c r="D3223" t="s">
        <v>15</v>
      </c>
      <c r="E3223">
        <v>4</v>
      </c>
      <c r="F3223">
        <v>2</v>
      </c>
    </row>
    <row r="3224" spans="1:6">
      <c r="A3224" s="10" t="str">
        <f t="shared" si="63"/>
        <v>Thymus - C379Female</v>
      </c>
      <c r="B3224" s="10" t="s">
        <v>307</v>
      </c>
      <c r="C3224" t="s">
        <v>0</v>
      </c>
      <c r="D3224" t="s">
        <v>369</v>
      </c>
      <c r="E3224">
        <v>9</v>
      </c>
      <c r="F3224">
        <v>0</v>
      </c>
    </row>
    <row r="3225" spans="1:6">
      <c r="A3225" s="10" t="str">
        <f t="shared" si="63"/>
        <v>Thymus - C3714Female</v>
      </c>
      <c r="B3225" s="10" t="s">
        <v>307</v>
      </c>
      <c r="C3225" t="s">
        <v>0</v>
      </c>
      <c r="D3225" t="s">
        <v>23</v>
      </c>
      <c r="E3225">
        <v>14</v>
      </c>
      <c r="F3225">
        <v>0</v>
      </c>
    </row>
    <row r="3226" spans="1:6">
      <c r="A3226" s="10" t="str">
        <f t="shared" si="63"/>
        <v>Thymus - C376Female</v>
      </c>
      <c r="B3226" s="10" t="s">
        <v>307</v>
      </c>
      <c r="C3226" t="s">
        <v>0</v>
      </c>
      <c r="D3226" t="s">
        <v>17</v>
      </c>
      <c r="E3226">
        <v>6</v>
      </c>
      <c r="F3226">
        <v>0</v>
      </c>
    </row>
    <row r="3227" spans="1:6">
      <c r="A3227" s="10" t="str">
        <f t="shared" si="63"/>
        <v>Thymus - C3711Female</v>
      </c>
      <c r="B3227" s="10" t="s">
        <v>307</v>
      </c>
      <c r="C3227" t="s">
        <v>0</v>
      </c>
      <c r="D3227" t="s">
        <v>21</v>
      </c>
      <c r="E3227">
        <v>11</v>
      </c>
      <c r="F3227">
        <v>0</v>
      </c>
    </row>
    <row r="3228" spans="1:6">
      <c r="A3228" s="10" t="str">
        <f t="shared" si="63"/>
        <v>Thymus - C3716Female</v>
      </c>
      <c r="B3228" s="10" t="s">
        <v>307</v>
      </c>
      <c r="C3228" t="s">
        <v>0</v>
      </c>
      <c r="D3228" t="s">
        <v>25</v>
      </c>
      <c r="E3228">
        <v>16</v>
      </c>
      <c r="F3228">
        <v>0</v>
      </c>
    </row>
    <row r="3229" spans="1:6">
      <c r="A3229" s="10" t="str">
        <f t="shared" si="63"/>
        <v>Thymus - C371Female</v>
      </c>
      <c r="B3229" s="10" t="s">
        <v>307</v>
      </c>
      <c r="C3229" t="s">
        <v>0</v>
      </c>
      <c r="D3229" t="s">
        <v>12</v>
      </c>
      <c r="E3229">
        <v>1</v>
      </c>
      <c r="F3229">
        <v>0</v>
      </c>
    </row>
    <row r="3230" spans="1:6">
      <c r="A3230" s="10" t="str">
        <f t="shared" si="63"/>
        <v>Thymus - C3799Female</v>
      </c>
      <c r="B3230" s="10" t="s">
        <v>307</v>
      </c>
      <c r="C3230" t="s">
        <v>0</v>
      </c>
      <c r="D3230" t="s">
        <v>370</v>
      </c>
      <c r="E3230">
        <v>99</v>
      </c>
      <c r="F3230">
        <v>0</v>
      </c>
    </row>
    <row r="3231" spans="1:6">
      <c r="A3231" s="10" t="str">
        <f t="shared" si="63"/>
        <v>Thymus - C3719Female</v>
      </c>
      <c r="B3231" s="10" t="s">
        <v>307</v>
      </c>
      <c r="C3231" t="s">
        <v>0</v>
      </c>
      <c r="D3231" t="s">
        <v>28</v>
      </c>
      <c r="E3231">
        <v>19</v>
      </c>
      <c r="F3231">
        <v>0</v>
      </c>
    </row>
    <row r="3232" spans="1:6">
      <c r="A3232" s="10" t="str">
        <f t="shared" si="63"/>
        <v>Thymus - C3720Female</v>
      </c>
      <c r="B3232" s="10" t="s">
        <v>307</v>
      </c>
      <c r="C3232" t="s">
        <v>0</v>
      </c>
      <c r="D3232" t="s">
        <v>29</v>
      </c>
      <c r="E3232">
        <v>20</v>
      </c>
      <c r="F3232">
        <v>0</v>
      </c>
    </row>
    <row r="3233" spans="1:6">
      <c r="A3233" s="10" t="str">
        <f t="shared" si="63"/>
        <v>Thymus - C378Female</v>
      </c>
      <c r="B3233" s="10" t="s">
        <v>307</v>
      </c>
      <c r="C3233" t="s">
        <v>0</v>
      </c>
      <c r="D3233" t="s">
        <v>19</v>
      </c>
      <c r="E3233">
        <v>8</v>
      </c>
      <c r="F3233">
        <v>0</v>
      </c>
    </row>
    <row r="3234" spans="1:6">
      <c r="A3234" s="10" t="str">
        <f t="shared" si="63"/>
        <v>Thymus - C3710Female</v>
      </c>
      <c r="B3234" s="10" t="s">
        <v>307</v>
      </c>
      <c r="C3234" t="s">
        <v>0</v>
      </c>
      <c r="D3234" t="s">
        <v>20</v>
      </c>
      <c r="E3234">
        <v>10</v>
      </c>
      <c r="F3234">
        <v>0</v>
      </c>
    </row>
    <row r="3235" spans="1:6">
      <c r="A3235" s="10" t="str">
        <f t="shared" si="63"/>
        <v>Thymus - C375Female</v>
      </c>
      <c r="B3235" s="10" t="s">
        <v>307</v>
      </c>
      <c r="C3235" t="s">
        <v>0</v>
      </c>
      <c r="D3235" t="s">
        <v>16</v>
      </c>
      <c r="E3235">
        <v>5</v>
      </c>
      <c r="F3235">
        <v>0</v>
      </c>
    </row>
    <row r="3236" spans="1:6">
      <c r="A3236" s="10" t="str">
        <f t="shared" ref="A3236:A3299" si="64">B3236&amp;E3236&amp;C3236</f>
        <v>Thymus - C3715Female</v>
      </c>
      <c r="B3236" s="10" t="s">
        <v>307</v>
      </c>
      <c r="C3236" t="s">
        <v>0</v>
      </c>
      <c r="D3236" t="s">
        <v>24</v>
      </c>
      <c r="E3236">
        <v>15</v>
      </c>
      <c r="F3236">
        <v>0</v>
      </c>
    </row>
    <row r="3237" spans="1:6">
      <c r="A3237" s="10" t="str">
        <f t="shared" si="64"/>
        <v>Thymus - C372Female</v>
      </c>
      <c r="B3237" s="10" t="s">
        <v>307</v>
      </c>
      <c r="C3237" t="s">
        <v>0</v>
      </c>
      <c r="D3237" t="s">
        <v>13</v>
      </c>
      <c r="E3237">
        <v>2</v>
      </c>
      <c r="F3237">
        <v>1</v>
      </c>
    </row>
    <row r="3238" spans="1:6">
      <c r="A3238" s="10" t="str">
        <f t="shared" si="64"/>
        <v>Thymus - C3717Female</v>
      </c>
      <c r="B3238" s="10" t="s">
        <v>307</v>
      </c>
      <c r="C3238" t="s">
        <v>0</v>
      </c>
      <c r="D3238" t="s">
        <v>26</v>
      </c>
      <c r="E3238">
        <v>17</v>
      </c>
      <c r="F3238">
        <v>0</v>
      </c>
    </row>
    <row r="3239" spans="1:6">
      <c r="A3239" s="10" t="str">
        <f t="shared" si="64"/>
        <v>Thymus - C3712Female</v>
      </c>
      <c r="B3239" s="10" t="s">
        <v>307</v>
      </c>
      <c r="C3239" t="s">
        <v>0</v>
      </c>
      <c r="D3239" t="s">
        <v>22</v>
      </c>
      <c r="E3239">
        <v>12</v>
      </c>
      <c r="F3239">
        <v>0</v>
      </c>
    </row>
    <row r="3240" spans="1:6">
      <c r="A3240" s="10" t="str">
        <f t="shared" si="64"/>
        <v>Thymus - C373Male</v>
      </c>
      <c r="B3240" s="10" t="s">
        <v>307</v>
      </c>
      <c r="C3240" t="s">
        <v>1</v>
      </c>
      <c r="D3240" t="s">
        <v>14</v>
      </c>
      <c r="E3240">
        <v>3</v>
      </c>
      <c r="F3240">
        <v>2</v>
      </c>
    </row>
    <row r="3241" spans="1:6">
      <c r="A3241" s="10" t="str">
        <f t="shared" si="64"/>
        <v>Thymus - C377Male</v>
      </c>
      <c r="B3241" s="10" t="s">
        <v>307</v>
      </c>
      <c r="C3241" t="s">
        <v>1</v>
      </c>
      <c r="D3241" t="s">
        <v>18</v>
      </c>
      <c r="E3241">
        <v>7</v>
      </c>
      <c r="F3241">
        <v>0</v>
      </c>
    </row>
    <row r="3242" spans="1:6">
      <c r="A3242" s="10" t="str">
        <f t="shared" si="64"/>
        <v>Thymus - C3718Male</v>
      </c>
      <c r="B3242" s="10" t="s">
        <v>307</v>
      </c>
      <c r="C3242" t="s">
        <v>1</v>
      </c>
      <c r="D3242" t="s">
        <v>27</v>
      </c>
      <c r="E3242">
        <v>18</v>
      </c>
      <c r="F3242">
        <v>1</v>
      </c>
    </row>
    <row r="3243" spans="1:6">
      <c r="A3243" s="10" t="str">
        <f t="shared" si="64"/>
        <v>Thymus - C3713Male</v>
      </c>
      <c r="B3243" s="10" t="s">
        <v>307</v>
      </c>
      <c r="C3243" t="s">
        <v>1</v>
      </c>
      <c r="D3243" t="s">
        <v>30</v>
      </c>
      <c r="E3243">
        <v>13</v>
      </c>
      <c r="F3243">
        <v>0</v>
      </c>
    </row>
    <row r="3244" spans="1:6">
      <c r="A3244" s="10" t="str">
        <f t="shared" si="64"/>
        <v>Thymus - C374Male</v>
      </c>
      <c r="B3244" s="10" t="s">
        <v>307</v>
      </c>
      <c r="C3244" t="s">
        <v>1</v>
      </c>
      <c r="D3244" t="s">
        <v>15</v>
      </c>
      <c r="E3244">
        <v>4</v>
      </c>
      <c r="F3244">
        <v>1</v>
      </c>
    </row>
    <row r="3245" spans="1:6">
      <c r="A3245" s="10" t="str">
        <f t="shared" si="64"/>
        <v>Thymus - C379Male</v>
      </c>
      <c r="B3245" s="10" t="s">
        <v>307</v>
      </c>
      <c r="C3245" t="s">
        <v>1</v>
      </c>
      <c r="D3245" t="s">
        <v>369</v>
      </c>
      <c r="E3245">
        <v>9</v>
      </c>
      <c r="F3245">
        <v>0</v>
      </c>
    </row>
    <row r="3246" spans="1:6">
      <c r="A3246" s="10" t="str">
        <f t="shared" si="64"/>
        <v>Thymus - C3714Male</v>
      </c>
      <c r="B3246" s="10" t="s">
        <v>307</v>
      </c>
      <c r="C3246" t="s">
        <v>1</v>
      </c>
      <c r="D3246" t="s">
        <v>23</v>
      </c>
      <c r="E3246">
        <v>14</v>
      </c>
      <c r="F3246">
        <v>1</v>
      </c>
    </row>
    <row r="3247" spans="1:6">
      <c r="A3247" s="10" t="str">
        <f t="shared" si="64"/>
        <v>Thymus - C376Male</v>
      </c>
      <c r="B3247" s="10" t="s">
        <v>307</v>
      </c>
      <c r="C3247" t="s">
        <v>1</v>
      </c>
      <c r="D3247" t="s">
        <v>17</v>
      </c>
      <c r="E3247">
        <v>6</v>
      </c>
      <c r="F3247">
        <v>0</v>
      </c>
    </row>
    <row r="3248" spans="1:6">
      <c r="A3248" s="10" t="str">
        <f t="shared" si="64"/>
        <v>Thymus - C3711Male</v>
      </c>
      <c r="B3248" s="10" t="s">
        <v>307</v>
      </c>
      <c r="C3248" t="s">
        <v>1</v>
      </c>
      <c r="D3248" t="s">
        <v>21</v>
      </c>
      <c r="E3248">
        <v>11</v>
      </c>
      <c r="F3248">
        <v>0</v>
      </c>
    </row>
    <row r="3249" spans="1:6">
      <c r="A3249" s="10" t="str">
        <f t="shared" si="64"/>
        <v>Thymus - C3716Male</v>
      </c>
      <c r="B3249" s="10" t="s">
        <v>307</v>
      </c>
      <c r="C3249" t="s">
        <v>1</v>
      </c>
      <c r="D3249" t="s">
        <v>25</v>
      </c>
      <c r="E3249">
        <v>16</v>
      </c>
      <c r="F3249">
        <v>0</v>
      </c>
    </row>
    <row r="3250" spans="1:6">
      <c r="A3250" s="10" t="str">
        <f t="shared" si="64"/>
        <v>Thymus - C371Male</v>
      </c>
      <c r="B3250" s="10" t="s">
        <v>307</v>
      </c>
      <c r="C3250" t="s">
        <v>1</v>
      </c>
      <c r="D3250" t="s">
        <v>12</v>
      </c>
      <c r="E3250">
        <v>1</v>
      </c>
      <c r="F3250">
        <v>0</v>
      </c>
    </row>
    <row r="3251" spans="1:6">
      <c r="A3251" s="10" t="str">
        <f t="shared" si="64"/>
        <v>Thymus - C3799Male</v>
      </c>
      <c r="B3251" s="10" t="s">
        <v>307</v>
      </c>
      <c r="C3251" t="s">
        <v>1</v>
      </c>
      <c r="D3251" t="s">
        <v>370</v>
      </c>
      <c r="E3251">
        <v>99</v>
      </c>
      <c r="F3251">
        <v>0</v>
      </c>
    </row>
    <row r="3252" spans="1:6">
      <c r="A3252" s="10" t="str">
        <f t="shared" si="64"/>
        <v>Thymus - C3719Male</v>
      </c>
      <c r="B3252" s="10" t="s">
        <v>307</v>
      </c>
      <c r="C3252" t="s">
        <v>1</v>
      </c>
      <c r="D3252" t="s">
        <v>28</v>
      </c>
      <c r="E3252">
        <v>19</v>
      </c>
      <c r="F3252">
        <v>0</v>
      </c>
    </row>
    <row r="3253" spans="1:6">
      <c r="A3253" s="10" t="str">
        <f t="shared" si="64"/>
        <v>Thymus - C3720Male</v>
      </c>
      <c r="B3253" s="10" t="s">
        <v>307</v>
      </c>
      <c r="C3253" t="s">
        <v>1</v>
      </c>
      <c r="D3253" t="s">
        <v>29</v>
      </c>
      <c r="E3253">
        <v>20</v>
      </c>
      <c r="F3253">
        <v>1</v>
      </c>
    </row>
    <row r="3254" spans="1:6">
      <c r="A3254" s="10" t="str">
        <f t="shared" si="64"/>
        <v>Thymus - C378Male</v>
      </c>
      <c r="B3254" s="10" t="s">
        <v>307</v>
      </c>
      <c r="C3254" t="s">
        <v>1</v>
      </c>
      <c r="D3254" t="s">
        <v>19</v>
      </c>
      <c r="E3254">
        <v>8</v>
      </c>
      <c r="F3254">
        <v>1</v>
      </c>
    </row>
    <row r="3255" spans="1:6">
      <c r="A3255" s="10" t="str">
        <f t="shared" si="64"/>
        <v>Thymus - C3710Male</v>
      </c>
      <c r="B3255" s="10" t="s">
        <v>307</v>
      </c>
      <c r="C3255" t="s">
        <v>1</v>
      </c>
      <c r="D3255" t="s">
        <v>20</v>
      </c>
      <c r="E3255">
        <v>10</v>
      </c>
      <c r="F3255">
        <v>0</v>
      </c>
    </row>
    <row r="3256" spans="1:6">
      <c r="A3256" s="10" t="str">
        <f t="shared" si="64"/>
        <v>Thymus - C375Male</v>
      </c>
      <c r="B3256" s="10" t="s">
        <v>307</v>
      </c>
      <c r="C3256" t="s">
        <v>1</v>
      </c>
      <c r="D3256" t="s">
        <v>16</v>
      </c>
      <c r="E3256">
        <v>5</v>
      </c>
      <c r="F3256">
        <v>1</v>
      </c>
    </row>
    <row r="3257" spans="1:6">
      <c r="A3257" s="10" t="str">
        <f t="shared" si="64"/>
        <v>Thymus - C3715Male</v>
      </c>
      <c r="B3257" s="10" t="s">
        <v>307</v>
      </c>
      <c r="C3257" t="s">
        <v>1</v>
      </c>
      <c r="D3257" t="s">
        <v>24</v>
      </c>
      <c r="E3257">
        <v>15</v>
      </c>
      <c r="F3257">
        <v>0</v>
      </c>
    </row>
    <row r="3258" spans="1:6">
      <c r="A3258" s="10" t="str">
        <f t="shared" si="64"/>
        <v>Thymus - C372Male</v>
      </c>
      <c r="B3258" s="10" t="s">
        <v>307</v>
      </c>
      <c r="C3258" t="s">
        <v>1</v>
      </c>
      <c r="D3258" t="s">
        <v>13</v>
      </c>
      <c r="E3258">
        <v>2</v>
      </c>
      <c r="F3258">
        <v>3</v>
      </c>
    </row>
    <row r="3259" spans="1:6">
      <c r="A3259" s="10" t="str">
        <f t="shared" si="64"/>
        <v>Thymus - C3717Male</v>
      </c>
      <c r="B3259" s="10" t="s">
        <v>307</v>
      </c>
      <c r="C3259" t="s">
        <v>1</v>
      </c>
      <c r="D3259" t="s">
        <v>26</v>
      </c>
      <c r="E3259">
        <v>17</v>
      </c>
      <c r="F3259">
        <v>0</v>
      </c>
    </row>
    <row r="3260" spans="1:6">
      <c r="A3260" s="10" t="str">
        <f t="shared" si="64"/>
        <v>Thymus - C3712Male</v>
      </c>
      <c r="B3260" s="10" t="s">
        <v>307</v>
      </c>
      <c r="C3260" t="s">
        <v>1</v>
      </c>
      <c r="D3260" t="s">
        <v>22</v>
      </c>
      <c r="E3260">
        <v>12</v>
      </c>
      <c r="F3260">
        <v>0</v>
      </c>
    </row>
    <row r="3261" spans="1:6">
      <c r="A3261" s="10" t="str">
        <f t="shared" si="64"/>
        <v>Heart, mediastinum and pleura - C383Female</v>
      </c>
      <c r="B3261" s="10" t="s">
        <v>308</v>
      </c>
      <c r="C3261" t="s">
        <v>0</v>
      </c>
      <c r="D3261" t="s">
        <v>14</v>
      </c>
      <c r="E3261">
        <v>3</v>
      </c>
      <c r="F3261">
        <v>1</v>
      </c>
    </row>
    <row r="3262" spans="1:6">
      <c r="A3262" s="10" t="str">
        <f t="shared" si="64"/>
        <v>Heart, mediastinum and pleura - C387Female</v>
      </c>
      <c r="B3262" s="10" t="s">
        <v>308</v>
      </c>
      <c r="C3262" t="s">
        <v>0</v>
      </c>
      <c r="D3262" t="s">
        <v>18</v>
      </c>
      <c r="E3262">
        <v>7</v>
      </c>
      <c r="F3262">
        <v>1</v>
      </c>
    </row>
    <row r="3263" spans="1:6">
      <c r="A3263" s="10" t="str">
        <f t="shared" si="64"/>
        <v>Heart, mediastinum and pleura - C3818Female</v>
      </c>
      <c r="B3263" s="10" t="s">
        <v>308</v>
      </c>
      <c r="C3263" t="s">
        <v>0</v>
      </c>
      <c r="D3263" t="s">
        <v>27</v>
      </c>
      <c r="E3263">
        <v>18</v>
      </c>
      <c r="F3263">
        <v>1</v>
      </c>
    </row>
    <row r="3264" spans="1:6">
      <c r="A3264" s="10" t="str">
        <f t="shared" si="64"/>
        <v>Heart, mediastinum and pleura - C3813Female</v>
      </c>
      <c r="B3264" s="10" t="s">
        <v>308</v>
      </c>
      <c r="C3264" t="s">
        <v>0</v>
      </c>
      <c r="D3264" t="s">
        <v>30</v>
      </c>
      <c r="E3264">
        <v>13</v>
      </c>
      <c r="F3264">
        <v>0</v>
      </c>
    </row>
    <row r="3265" spans="1:6">
      <c r="A3265" s="10" t="str">
        <f t="shared" si="64"/>
        <v>Heart, mediastinum and pleura - C384Female</v>
      </c>
      <c r="B3265" s="10" t="s">
        <v>308</v>
      </c>
      <c r="C3265" t="s">
        <v>0</v>
      </c>
      <c r="D3265" t="s">
        <v>15</v>
      </c>
      <c r="E3265">
        <v>4</v>
      </c>
      <c r="F3265">
        <v>0</v>
      </c>
    </row>
    <row r="3266" spans="1:6">
      <c r="A3266" s="10" t="str">
        <f t="shared" si="64"/>
        <v>Heart, mediastinum and pleura - C389Female</v>
      </c>
      <c r="B3266" s="10" t="s">
        <v>308</v>
      </c>
      <c r="C3266" t="s">
        <v>0</v>
      </c>
      <c r="D3266" t="s">
        <v>369</v>
      </c>
      <c r="E3266">
        <v>9</v>
      </c>
      <c r="F3266">
        <v>0</v>
      </c>
    </row>
    <row r="3267" spans="1:6">
      <c r="A3267" s="10" t="str">
        <f t="shared" si="64"/>
        <v>Heart, mediastinum and pleura - C3814Female</v>
      </c>
      <c r="B3267" s="10" t="s">
        <v>308</v>
      </c>
      <c r="C3267" t="s">
        <v>0</v>
      </c>
      <c r="D3267" t="s">
        <v>23</v>
      </c>
      <c r="E3267">
        <v>14</v>
      </c>
      <c r="F3267">
        <v>0</v>
      </c>
    </row>
    <row r="3268" spans="1:6">
      <c r="A3268" s="10" t="str">
        <f t="shared" si="64"/>
        <v>Heart, mediastinum and pleura - C386Female</v>
      </c>
      <c r="B3268" s="10" t="s">
        <v>308</v>
      </c>
      <c r="C3268" t="s">
        <v>0</v>
      </c>
      <c r="D3268" t="s">
        <v>17</v>
      </c>
      <c r="E3268">
        <v>6</v>
      </c>
      <c r="F3268">
        <v>0</v>
      </c>
    </row>
    <row r="3269" spans="1:6">
      <c r="A3269" s="10" t="str">
        <f t="shared" si="64"/>
        <v>Heart, mediastinum and pleura - C3811Female</v>
      </c>
      <c r="B3269" s="10" t="s">
        <v>308</v>
      </c>
      <c r="C3269" t="s">
        <v>0</v>
      </c>
      <c r="D3269" t="s">
        <v>21</v>
      </c>
      <c r="E3269">
        <v>11</v>
      </c>
      <c r="F3269">
        <v>1</v>
      </c>
    </row>
    <row r="3270" spans="1:6">
      <c r="A3270" s="10" t="str">
        <f t="shared" si="64"/>
        <v>Heart, mediastinum and pleura - C3816Female</v>
      </c>
      <c r="B3270" s="10" t="s">
        <v>308</v>
      </c>
      <c r="C3270" t="s">
        <v>0</v>
      </c>
      <c r="D3270" t="s">
        <v>25</v>
      </c>
      <c r="E3270">
        <v>16</v>
      </c>
      <c r="F3270">
        <v>0</v>
      </c>
    </row>
    <row r="3271" spans="1:6">
      <c r="A3271" s="10" t="str">
        <f t="shared" si="64"/>
        <v>Heart, mediastinum and pleura - C381Female</v>
      </c>
      <c r="B3271" s="10" t="s">
        <v>308</v>
      </c>
      <c r="C3271" t="s">
        <v>0</v>
      </c>
      <c r="D3271" t="s">
        <v>12</v>
      </c>
      <c r="E3271">
        <v>1</v>
      </c>
      <c r="F3271">
        <v>0</v>
      </c>
    </row>
    <row r="3272" spans="1:6">
      <c r="A3272" s="10" t="str">
        <f t="shared" si="64"/>
        <v>Heart, mediastinum and pleura - C3899Female</v>
      </c>
      <c r="B3272" s="10" t="s">
        <v>308</v>
      </c>
      <c r="C3272" t="s">
        <v>0</v>
      </c>
      <c r="D3272" t="s">
        <v>370</v>
      </c>
      <c r="E3272">
        <v>99</v>
      </c>
      <c r="F3272">
        <v>0</v>
      </c>
    </row>
    <row r="3273" spans="1:6">
      <c r="A3273" s="10" t="str">
        <f t="shared" si="64"/>
        <v>Heart, mediastinum and pleura - C3819Female</v>
      </c>
      <c r="B3273" s="10" t="s">
        <v>308</v>
      </c>
      <c r="C3273" t="s">
        <v>0</v>
      </c>
      <c r="D3273" t="s">
        <v>28</v>
      </c>
      <c r="E3273">
        <v>19</v>
      </c>
      <c r="F3273">
        <v>0</v>
      </c>
    </row>
    <row r="3274" spans="1:6">
      <c r="A3274" s="10" t="str">
        <f t="shared" si="64"/>
        <v>Heart, mediastinum and pleura - C3820Female</v>
      </c>
      <c r="B3274" s="10" t="s">
        <v>308</v>
      </c>
      <c r="C3274" t="s">
        <v>0</v>
      </c>
      <c r="D3274" t="s">
        <v>29</v>
      </c>
      <c r="E3274">
        <v>20</v>
      </c>
      <c r="F3274">
        <v>0</v>
      </c>
    </row>
    <row r="3275" spans="1:6">
      <c r="A3275" s="10" t="str">
        <f t="shared" si="64"/>
        <v>Heart, mediastinum and pleura - C388Female</v>
      </c>
      <c r="B3275" s="10" t="s">
        <v>308</v>
      </c>
      <c r="C3275" t="s">
        <v>0</v>
      </c>
      <c r="D3275" t="s">
        <v>19</v>
      </c>
      <c r="E3275">
        <v>8</v>
      </c>
      <c r="F3275">
        <v>0</v>
      </c>
    </row>
    <row r="3276" spans="1:6">
      <c r="A3276" s="10" t="str">
        <f t="shared" si="64"/>
        <v>Heart, mediastinum and pleura - C3810Female</v>
      </c>
      <c r="B3276" s="10" t="s">
        <v>308</v>
      </c>
      <c r="C3276" t="s">
        <v>0</v>
      </c>
      <c r="D3276" t="s">
        <v>20</v>
      </c>
      <c r="E3276">
        <v>10</v>
      </c>
      <c r="F3276">
        <v>0</v>
      </c>
    </row>
    <row r="3277" spans="1:6">
      <c r="A3277" s="10" t="str">
        <f t="shared" si="64"/>
        <v>Heart, mediastinum and pleura - C385Female</v>
      </c>
      <c r="B3277" s="10" t="s">
        <v>308</v>
      </c>
      <c r="C3277" t="s">
        <v>0</v>
      </c>
      <c r="D3277" t="s">
        <v>16</v>
      </c>
      <c r="E3277">
        <v>5</v>
      </c>
      <c r="F3277">
        <v>1</v>
      </c>
    </row>
    <row r="3278" spans="1:6">
      <c r="A3278" s="10" t="str">
        <f t="shared" si="64"/>
        <v>Heart, mediastinum and pleura - C3815Female</v>
      </c>
      <c r="B3278" s="10" t="s">
        <v>308</v>
      </c>
      <c r="C3278" t="s">
        <v>0</v>
      </c>
      <c r="D3278" t="s">
        <v>24</v>
      </c>
      <c r="E3278">
        <v>15</v>
      </c>
      <c r="F3278">
        <v>0</v>
      </c>
    </row>
    <row r="3279" spans="1:6">
      <c r="A3279" s="10" t="str">
        <f t="shared" si="64"/>
        <v>Heart, mediastinum and pleura - C382Female</v>
      </c>
      <c r="B3279" s="10" t="s">
        <v>308</v>
      </c>
      <c r="C3279" t="s">
        <v>0</v>
      </c>
      <c r="D3279" t="s">
        <v>13</v>
      </c>
      <c r="E3279">
        <v>2</v>
      </c>
      <c r="F3279">
        <v>1</v>
      </c>
    </row>
    <row r="3280" spans="1:6">
      <c r="A3280" s="10" t="str">
        <f t="shared" si="64"/>
        <v>Heart, mediastinum and pleura - C3817Female</v>
      </c>
      <c r="B3280" s="10" t="s">
        <v>308</v>
      </c>
      <c r="C3280" t="s">
        <v>0</v>
      </c>
      <c r="D3280" t="s">
        <v>26</v>
      </c>
      <c r="E3280">
        <v>17</v>
      </c>
      <c r="F3280">
        <v>0</v>
      </c>
    </row>
    <row r="3281" spans="1:6">
      <c r="A3281" s="10" t="str">
        <f t="shared" si="64"/>
        <v>Heart, mediastinum and pleura - C3812Female</v>
      </c>
      <c r="B3281" s="10" t="s">
        <v>308</v>
      </c>
      <c r="C3281" t="s">
        <v>0</v>
      </c>
      <c r="D3281" t="s">
        <v>22</v>
      </c>
      <c r="E3281">
        <v>12</v>
      </c>
      <c r="F3281">
        <v>0</v>
      </c>
    </row>
    <row r="3282" spans="1:6">
      <c r="A3282" s="10" t="str">
        <f t="shared" si="64"/>
        <v>Heart, mediastinum and pleura - C383Male</v>
      </c>
      <c r="B3282" s="10" t="s">
        <v>308</v>
      </c>
      <c r="C3282" t="s">
        <v>1</v>
      </c>
      <c r="D3282" t="s">
        <v>14</v>
      </c>
      <c r="E3282">
        <v>3</v>
      </c>
      <c r="F3282">
        <v>2</v>
      </c>
    </row>
    <row r="3283" spans="1:6">
      <c r="A3283" s="10" t="str">
        <f t="shared" si="64"/>
        <v>Heart, mediastinum and pleura - C387Male</v>
      </c>
      <c r="B3283" s="10" t="s">
        <v>308</v>
      </c>
      <c r="C3283" t="s">
        <v>1</v>
      </c>
      <c r="D3283" t="s">
        <v>18</v>
      </c>
      <c r="E3283">
        <v>7</v>
      </c>
      <c r="F3283">
        <v>0</v>
      </c>
    </row>
    <row r="3284" spans="1:6">
      <c r="A3284" s="10" t="str">
        <f t="shared" si="64"/>
        <v>Heart, mediastinum and pleura - C3818Male</v>
      </c>
      <c r="B3284" s="10" t="s">
        <v>308</v>
      </c>
      <c r="C3284" t="s">
        <v>1</v>
      </c>
      <c r="D3284" t="s">
        <v>27</v>
      </c>
      <c r="E3284">
        <v>18</v>
      </c>
      <c r="F3284">
        <v>0</v>
      </c>
    </row>
    <row r="3285" spans="1:6">
      <c r="A3285" s="10" t="str">
        <f t="shared" si="64"/>
        <v>Heart, mediastinum and pleura - C3813Male</v>
      </c>
      <c r="B3285" s="10" t="s">
        <v>308</v>
      </c>
      <c r="C3285" t="s">
        <v>1</v>
      </c>
      <c r="D3285" t="s">
        <v>30</v>
      </c>
      <c r="E3285">
        <v>13</v>
      </c>
      <c r="F3285">
        <v>0</v>
      </c>
    </row>
    <row r="3286" spans="1:6">
      <c r="A3286" s="10" t="str">
        <f t="shared" si="64"/>
        <v>Heart, mediastinum and pleura - C384Male</v>
      </c>
      <c r="B3286" s="10" t="s">
        <v>308</v>
      </c>
      <c r="C3286" t="s">
        <v>1</v>
      </c>
      <c r="D3286" t="s">
        <v>15</v>
      </c>
      <c r="E3286">
        <v>4</v>
      </c>
      <c r="F3286">
        <v>0</v>
      </c>
    </row>
    <row r="3287" spans="1:6">
      <c r="A3287" s="10" t="str">
        <f t="shared" si="64"/>
        <v>Heart, mediastinum and pleura - C389Male</v>
      </c>
      <c r="B3287" s="10" t="s">
        <v>308</v>
      </c>
      <c r="C3287" t="s">
        <v>1</v>
      </c>
      <c r="D3287" t="s">
        <v>369</v>
      </c>
      <c r="E3287">
        <v>9</v>
      </c>
      <c r="F3287">
        <v>0</v>
      </c>
    </row>
    <row r="3288" spans="1:6">
      <c r="A3288" s="10" t="str">
        <f t="shared" si="64"/>
        <v>Heart, mediastinum and pleura - C3814Male</v>
      </c>
      <c r="B3288" s="10" t="s">
        <v>308</v>
      </c>
      <c r="C3288" t="s">
        <v>1</v>
      </c>
      <c r="D3288" t="s">
        <v>23</v>
      </c>
      <c r="E3288">
        <v>14</v>
      </c>
      <c r="F3288">
        <v>0</v>
      </c>
    </row>
    <row r="3289" spans="1:6">
      <c r="A3289" s="10" t="str">
        <f t="shared" si="64"/>
        <v>Heart, mediastinum and pleura - C386Male</v>
      </c>
      <c r="B3289" s="10" t="s">
        <v>308</v>
      </c>
      <c r="C3289" t="s">
        <v>1</v>
      </c>
      <c r="D3289" t="s">
        <v>17</v>
      </c>
      <c r="E3289">
        <v>6</v>
      </c>
      <c r="F3289">
        <v>0</v>
      </c>
    </row>
    <row r="3290" spans="1:6">
      <c r="A3290" s="10" t="str">
        <f t="shared" si="64"/>
        <v>Heart, mediastinum and pleura - C3811Male</v>
      </c>
      <c r="B3290" s="10" t="s">
        <v>308</v>
      </c>
      <c r="C3290" t="s">
        <v>1</v>
      </c>
      <c r="D3290" t="s">
        <v>21</v>
      </c>
      <c r="E3290">
        <v>11</v>
      </c>
      <c r="F3290">
        <v>0</v>
      </c>
    </row>
    <row r="3291" spans="1:6">
      <c r="A3291" s="10" t="str">
        <f t="shared" si="64"/>
        <v>Heart, mediastinum and pleura - C3816Male</v>
      </c>
      <c r="B3291" s="10" t="s">
        <v>308</v>
      </c>
      <c r="C3291" t="s">
        <v>1</v>
      </c>
      <c r="D3291" t="s">
        <v>25</v>
      </c>
      <c r="E3291">
        <v>16</v>
      </c>
      <c r="F3291">
        <v>0</v>
      </c>
    </row>
    <row r="3292" spans="1:6">
      <c r="A3292" s="10" t="str">
        <f t="shared" si="64"/>
        <v>Heart, mediastinum and pleura - C381Male</v>
      </c>
      <c r="B3292" s="10" t="s">
        <v>308</v>
      </c>
      <c r="C3292" t="s">
        <v>1</v>
      </c>
      <c r="D3292" t="s">
        <v>12</v>
      </c>
      <c r="E3292">
        <v>1</v>
      </c>
      <c r="F3292">
        <v>0</v>
      </c>
    </row>
    <row r="3293" spans="1:6">
      <c r="A3293" s="10" t="str">
        <f t="shared" si="64"/>
        <v>Heart, mediastinum and pleura - C3899Male</v>
      </c>
      <c r="B3293" s="10" t="s">
        <v>308</v>
      </c>
      <c r="C3293" t="s">
        <v>1</v>
      </c>
      <c r="D3293" t="s">
        <v>370</v>
      </c>
      <c r="E3293">
        <v>99</v>
      </c>
      <c r="F3293">
        <v>0</v>
      </c>
    </row>
    <row r="3294" spans="1:6">
      <c r="A3294" s="10" t="str">
        <f t="shared" si="64"/>
        <v>Heart, mediastinum and pleura - C3819Male</v>
      </c>
      <c r="B3294" s="10" t="s">
        <v>308</v>
      </c>
      <c r="C3294" t="s">
        <v>1</v>
      </c>
      <c r="D3294" t="s">
        <v>28</v>
      </c>
      <c r="E3294">
        <v>19</v>
      </c>
      <c r="F3294">
        <v>0</v>
      </c>
    </row>
    <row r="3295" spans="1:6">
      <c r="A3295" s="10" t="str">
        <f t="shared" si="64"/>
        <v>Heart, mediastinum and pleura - C3820Male</v>
      </c>
      <c r="B3295" s="10" t="s">
        <v>308</v>
      </c>
      <c r="C3295" t="s">
        <v>1</v>
      </c>
      <c r="D3295" t="s">
        <v>29</v>
      </c>
      <c r="E3295">
        <v>20</v>
      </c>
      <c r="F3295">
        <v>0</v>
      </c>
    </row>
    <row r="3296" spans="1:6">
      <c r="A3296" s="10" t="str">
        <f t="shared" si="64"/>
        <v>Heart, mediastinum and pleura - C388Male</v>
      </c>
      <c r="B3296" s="10" t="s">
        <v>308</v>
      </c>
      <c r="C3296" t="s">
        <v>1</v>
      </c>
      <c r="D3296" t="s">
        <v>19</v>
      </c>
      <c r="E3296">
        <v>8</v>
      </c>
      <c r="F3296">
        <v>0</v>
      </c>
    </row>
    <row r="3297" spans="1:6">
      <c r="A3297" s="10" t="str">
        <f t="shared" si="64"/>
        <v>Heart, mediastinum and pleura - C3810Male</v>
      </c>
      <c r="B3297" s="10" t="s">
        <v>308</v>
      </c>
      <c r="C3297" t="s">
        <v>1</v>
      </c>
      <c r="D3297" t="s">
        <v>20</v>
      </c>
      <c r="E3297">
        <v>10</v>
      </c>
      <c r="F3297">
        <v>1</v>
      </c>
    </row>
    <row r="3298" spans="1:6">
      <c r="A3298" s="10" t="str">
        <f t="shared" si="64"/>
        <v>Heart, mediastinum and pleura - C385Male</v>
      </c>
      <c r="B3298" s="10" t="s">
        <v>308</v>
      </c>
      <c r="C3298" t="s">
        <v>1</v>
      </c>
      <c r="D3298" t="s">
        <v>16</v>
      </c>
      <c r="E3298">
        <v>5</v>
      </c>
      <c r="F3298">
        <v>0</v>
      </c>
    </row>
    <row r="3299" spans="1:6">
      <c r="A3299" s="10" t="str">
        <f t="shared" si="64"/>
        <v>Heart, mediastinum and pleura - C3815Male</v>
      </c>
      <c r="B3299" s="10" t="s">
        <v>308</v>
      </c>
      <c r="C3299" t="s">
        <v>1</v>
      </c>
      <c r="D3299" t="s">
        <v>24</v>
      </c>
      <c r="E3299">
        <v>15</v>
      </c>
      <c r="F3299">
        <v>1</v>
      </c>
    </row>
    <row r="3300" spans="1:6">
      <c r="A3300" s="10" t="str">
        <f t="shared" ref="A3300:A3363" si="65">B3300&amp;E3300&amp;C3300</f>
        <v>Heart, mediastinum and pleura - C382Male</v>
      </c>
      <c r="B3300" s="10" t="s">
        <v>308</v>
      </c>
      <c r="C3300" t="s">
        <v>1</v>
      </c>
      <c r="D3300" t="s">
        <v>13</v>
      </c>
      <c r="E3300">
        <v>2</v>
      </c>
      <c r="F3300">
        <v>3</v>
      </c>
    </row>
    <row r="3301" spans="1:6">
      <c r="A3301" s="10" t="str">
        <f t="shared" si="65"/>
        <v>Heart, mediastinum and pleura - C3817Male</v>
      </c>
      <c r="B3301" s="10" t="s">
        <v>308</v>
      </c>
      <c r="C3301" t="s">
        <v>1</v>
      </c>
      <c r="D3301" t="s">
        <v>26</v>
      </c>
      <c r="E3301">
        <v>17</v>
      </c>
      <c r="F3301">
        <v>0</v>
      </c>
    </row>
    <row r="3302" spans="1:6">
      <c r="A3302" s="10" t="str">
        <f t="shared" si="65"/>
        <v>Heart, mediastinum and pleura - C3812Male</v>
      </c>
      <c r="B3302" s="10" t="s">
        <v>308</v>
      </c>
      <c r="C3302" t="s">
        <v>1</v>
      </c>
      <c r="D3302" t="s">
        <v>22</v>
      </c>
      <c r="E3302">
        <v>12</v>
      </c>
      <c r="F3302">
        <v>0</v>
      </c>
    </row>
    <row r="3303" spans="1:6">
      <c r="A3303" s="10" t="str">
        <f t="shared" si="65"/>
        <v>Other respiratory and intrathoracic organs - C393Female</v>
      </c>
      <c r="B3303" s="10" t="s">
        <v>309</v>
      </c>
      <c r="C3303" t="s">
        <v>0</v>
      </c>
      <c r="D3303" t="s">
        <v>14</v>
      </c>
      <c r="E3303">
        <v>3</v>
      </c>
      <c r="F3303">
        <v>0</v>
      </c>
    </row>
    <row r="3304" spans="1:6">
      <c r="A3304" s="10" t="str">
        <f t="shared" si="65"/>
        <v>Other respiratory and intrathoracic organs - C397Female</v>
      </c>
      <c r="B3304" s="10" t="s">
        <v>309</v>
      </c>
      <c r="C3304" t="s">
        <v>0</v>
      </c>
      <c r="D3304" t="s">
        <v>18</v>
      </c>
      <c r="E3304">
        <v>7</v>
      </c>
      <c r="F3304">
        <v>0</v>
      </c>
    </row>
    <row r="3305" spans="1:6">
      <c r="A3305" s="10" t="str">
        <f t="shared" si="65"/>
        <v>Other respiratory and intrathoracic organs - C3918Female</v>
      </c>
      <c r="B3305" s="10" t="s">
        <v>309</v>
      </c>
      <c r="C3305" t="s">
        <v>0</v>
      </c>
      <c r="D3305" t="s">
        <v>27</v>
      </c>
      <c r="E3305">
        <v>18</v>
      </c>
      <c r="F3305">
        <v>0</v>
      </c>
    </row>
    <row r="3306" spans="1:6">
      <c r="A3306" s="10" t="str">
        <f t="shared" si="65"/>
        <v>Other respiratory and intrathoracic organs - C3913Female</v>
      </c>
      <c r="B3306" s="10" t="s">
        <v>309</v>
      </c>
      <c r="C3306" t="s">
        <v>0</v>
      </c>
      <c r="D3306" t="s">
        <v>30</v>
      </c>
      <c r="E3306">
        <v>13</v>
      </c>
      <c r="F3306">
        <v>0</v>
      </c>
    </row>
    <row r="3307" spans="1:6">
      <c r="A3307" s="10" t="str">
        <f t="shared" si="65"/>
        <v>Other respiratory and intrathoracic organs - C394Female</v>
      </c>
      <c r="B3307" s="10" t="s">
        <v>309</v>
      </c>
      <c r="C3307" t="s">
        <v>0</v>
      </c>
      <c r="D3307" t="s">
        <v>15</v>
      </c>
      <c r="E3307">
        <v>4</v>
      </c>
      <c r="F3307">
        <v>0</v>
      </c>
    </row>
    <row r="3308" spans="1:6">
      <c r="A3308" s="10" t="str">
        <f t="shared" si="65"/>
        <v>Other respiratory and intrathoracic organs - C399Female</v>
      </c>
      <c r="B3308" s="10" t="s">
        <v>309</v>
      </c>
      <c r="C3308" t="s">
        <v>0</v>
      </c>
      <c r="D3308" t="s">
        <v>369</v>
      </c>
      <c r="E3308">
        <v>9</v>
      </c>
      <c r="F3308">
        <v>0</v>
      </c>
    </row>
    <row r="3309" spans="1:6">
      <c r="A3309" s="10" t="str">
        <f t="shared" si="65"/>
        <v>Other respiratory and intrathoracic organs - C3914Female</v>
      </c>
      <c r="B3309" s="10" t="s">
        <v>309</v>
      </c>
      <c r="C3309" t="s">
        <v>0</v>
      </c>
      <c r="D3309" t="s">
        <v>23</v>
      </c>
      <c r="E3309">
        <v>14</v>
      </c>
      <c r="F3309">
        <v>0</v>
      </c>
    </row>
    <row r="3310" spans="1:6">
      <c r="A3310" s="10" t="str">
        <f t="shared" si="65"/>
        <v>Other respiratory and intrathoracic organs - C396Female</v>
      </c>
      <c r="B3310" s="10" t="s">
        <v>309</v>
      </c>
      <c r="C3310" t="s">
        <v>0</v>
      </c>
      <c r="D3310" t="s">
        <v>17</v>
      </c>
      <c r="E3310">
        <v>6</v>
      </c>
      <c r="F3310">
        <v>0</v>
      </c>
    </row>
    <row r="3311" spans="1:6">
      <c r="A3311" s="10" t="str">
        <f t="shared" si="65"/>
        <v>Other respiratory and intrathoracic organs - C3911Female</v>
      </c>
      <c r="B3311" s="10" t="s">
        <v>309</v>
      </c>
      <c r="C3311" t="s">
        <v>0</v>
      </c>
      <c r="D3311" t="s">
        <v>21</v>
      </c>
      <c r="E3311">
        <v>11</v>
      </c>
      <c r="F3311">
        <v>0</v>
      </c>
    </row>
    <row r="3312" spans="1:6">
      <c r="A3312" s="10" t="str">
        <f t="shared" si="65"/>
        <v>Other respiratory and intrathoracic organs - C3916Female</v>
      </c>
      <c r="B3312" s="10" t="s">
        <v>309</v>
      </c>
      <c r="C3312" t="s">
        <v>0</v>
      </c>
      <c r="D3312" t="s">
        <v>25</v>
      </c>
      <c r="E3312">
        <v>16</v>
      </c>
      <c r="F3312">
        <v>0</v>
      </c>
    </row>
    <row r="3313" spans="1:6">
      <c r="A3313" s="10" t="str">
        <f t="shared" si="65"/>
        <v>Other respiratory and intrathoracic organs - C391Female</v>
      </c>
      <c r="B3313" s="10" t="s">
        <v>309</v>
      </c>
      <c r="C3313" t="s">
        <v>0</v>
      </c>
      <c r="D3313" t="s">
        <v>12</v>
      </c>
      <c r="E3313">
        <v>1</v>
      </c>
      <c r="F3313">
        <v>0</v>
      </c>
    </row>
    <row r="3314" spans="1:6">
      <c r="A3314" s="10" t="str">
        <f t="shared" si="65"/>
        <v>Other respiratory and intrathoracic organs - C3999Female</v>
      </c>
      <c r="B3314" s="10" t="s">
        <v>309</v>
      </c>
      <c r="C3314" t="s">
        <v>0</v>
      </c>
      <c r="D3314" t="s">
        <v>370</v>
      </c>
      <c r="E3314">
        <v>99</v>
      </c>
      <c r="F3314">
        <v>0</v>
      </c>
    </row>
    <row r="3315" spans="1:6">
      <c r="A3315" s="10" t="str">
        <f t="shared" si="65"/>
        <v>Other respiratory and intrathoracic organs - C3919Female</v>
      </c>
      <c r="B3315" s="10" t="s">
        <v>309</v>
      </c>
      <c r="C3315" t="s">
        <v>0</v>
      </c>
      <c r="D3315" t="s">
        <v>28</v>
      </c>
      <c r="E3315">
        <v>19</v>
      </c>
      <c r="F3315">
        <v>0</v>
      </c>
    </row>
    <row r="3316" spans="1:6">
      <c r="A3316" s="10" t="str">
        <f t="shared" si="65"/>
        <v>Other respiratory and intrathoracic organs - C3920Female</v>
      </c>
      <c r="B3316" s="10" t="s">
        <v>309</v>
      </c>
      <c r="C3316" t="s">
        <v>0</v>
      </c>
      <c r="D3316" t="s">
        <v>29</v>
      </c>
      <c r="E3316">
        <v>20</v>
      </c>
      <c r="F3316">
        <v>0</v>
      </c>
    </row>
    <row r="3317" spans="1:6">
      <c r="A3317" s="10" t="str">
        <f t="shared" si="65"/>
        <v>Other respiratory and intrathoracic organs - C398Female</v>
      </c>
      <c r="B3317" s="10" t="s">
        <v>309</v>
      </c>
      <c r="C3317" t="s">
        <v>0</v>
      </c>
      <c r="D3317" t="s">
        <v>19</v>
      </c>
      <c r="E3317">
        <v>8</v>
      </c>
      <c r="F3317">
        <v>0</v>
      </c>
    </row>
    <row r="3318" spans="1:6">
      <c r="A3318" s="10" t="str">
        <f t="shared" si="65"/>
        <v>Other respiratory and intrathoracic organs - C3910Female</v>
      </c>
      <c r="B3318" s="10" t="s">
        <v>309</v>
      </c>
      <c r="C3318" t="s">
        <v>0</v>
      </c>
      <c r="D3318" t="s">
        <v>20</v>
      </c>
      <c r="E3318">
        <v>10</v>
      </c>
      <c r="F3318">
        <v>0</v>
      </c>
    </row>
    <row r="3319" spans="1:6">
      <c r="A3319" s="10" t="str">
        <f t="shared" si="65"/>
        <v>Other respiratory and intrathoracic organs - C395Female</v>
      </c>
      <c r="B3319" s="10" t="s">
        <v>309</v>
      </c>
      <c r="C3319" t="s">
        <v>0</v>
      </c>
      <c r="D3319" t="s">
        <v>16</v>
      </c>
      <c r="E3319">
        <v>5</v>
      </c>
      <c r="F3319">
        <v>0</v>
      </c>
    </row>
    <row r="3320" spans="1:6">
      <c r="A3320" s="10" t="str">
        <f t="shared" si="65"/>
        <v>Other respiratory and intrathoracic organs - C3915Female</v>
      </c>
      <c r="B3320" s="10" t="s">
        <v>309</v>
      </c>
      <c r="C3320" t="s">
        <v>0</v>
      </c>
      <c r="D3320" t="s">
        <v>24</v>
      </c>
      <c r="E3320">
        <v>15</v>
      </c>
      <c r="F3320">
        <v>0</v>
      </c>
    </row>
    <row r="3321" spans="1:6">
      <c r="A3321" s="10" t="str">
        <f t="shared" si="65"/>
        <v>Other respiratory and intrathoracic organs - C392Female</v>
      </c>
      <c r="B3321" s="10" t="s">
        <v>309</v>
      </c>
      <c r="C3321" t="s">
        <v>0</v>
      </c>
      <c r="D3321" t="s">
        <v>13</v>
      </c>
      <c r="E3321">
        <v>2</v>
      </c>
      <c r="F3321">
        <v>0</v>
      </c>
    </row>
    <row r="3322" spans="1:6">
      <c r="A3322" s="10" t="str">
        <f t="shared" si="65"/>
        <v>Other respiratory and intrathoracic organs - C3917Female</v>
      </c>
      <c r="B3322" s="10" t="s">
        <v>309</v>
      </c>
      <c r="C3322" t="s">
        <v>0</v>
      </c>
      <c r="D3322" t="s">
        <v>26</v>
      </c>
      <c r="E3322">
        <v>17</v>
      </c>
      <c r="F3322">
        <v>0</v>
      </c>
    </row>
    <row r="3323" spans="1:6">
      <c r="A3323" s="10" t="str">
        <f t="shared" si="65"/>
        <v>Other respiratory and intrathoracic organs - C3912Female</v>
      </c>
      <c r="B3323" s="10" t="s">
        <v>309</v>
      </c>
      <c r="C3323" t="s">
        <v>0</v>
      </c>
      <c r="D3323" t="s">
        <v>22</v>
      </c>
      <c r="E3323">
        <v>12</v>
      </c>
      <c r="F3323">
        <v>0</v>
      </c>
    </row>
    <row r="3324" spans="1:6">
      <c r="A3324" s="10" t="str">
        <f t="shared" si="65"/>
        <v>Other respiratory and intrathoracic organs - C393Male</v>
      </c>
      <c r="B3324" s="10" t="s">
        <v>309</v>
      </c>
      <c r="C3324" t="s">
        <v>1</v>
      </c>
      <c r="D3324" t="s">
        <v>14</v>
      </c>
      <c r="E3324">
        <v>3</v>
      </c>
      <c r="F3324">
        <v>0</v>
      </c>
    </row>
    <row r="3325" spans="1:6">
      <c r="A3325" s="10" t="str">
        <f t="shared" si="65"/>
        <v>Other respiratory and intrathoracic organs - C397Male</v>
      </c>
      <c r="B3325" s="10" t="s">
        <v>309</v>
      </c>
      <c r="C3325" t="s">
        <v>1</v>
      </c>
      <c r="D3325" t="s">
        <v>18</v>
      </c>
      <c r="E3325">
        <v>7</v>
      </c>
      <c r="F3325">
        <v>0</v>
      </c>
    </row>
    <row r="3326" spans="1:6">
      <c r="A3326" s="10" t="str">
        <f t="shared" si="65"/>
        <v>Other respiratory and intrathoracic organs - C3918Male</v>
      </c>
      <c r="B3326" s="10" t="s">
        <v>309</v>
      </c>
      <c r="C3326" t="s">
        <v>1</v>
      </c>
      <c r="D3326" t="s">
        <v>27</v>
      </c>
      <c r="E3326">
        <v>18</v>
      </c>
      <c r="F3326">
        <v>0</v>
      </c>
    </row>
    <row r="3327" spans="1:6">
      <c r="A3327" s="10" t="str">
        <f t="shared" si="65"/>
        <v>Other respiratory and intrathoracic organs - C3913Male</v>
      </c>
      <c r="B3327" s="10" t="s">
        <v>309</v>
      </c>
      <c r="C3327" t="s">
        <v>1</v>
      </c>
      <c r="D3327" t="s">
        <v>30</v>
      </c>
      <c r="E3327">
        <v>13</v>
      </c>
      <c r="F3327">
        <v>0</v>
      </c>
    </row>
    <row r="3328" spans="1:6">
      <c r="A3328" s="10" t="str">
        <f t="shared" si="65"/>
        <v>Other respiratory and intrathoracic organs - C394Male</v>
      </c>
      <c r="B3328" s="10" t="s">
        <v>309</v>
      </c>
      <c r="C3328" t="s">
        <v>1</v>
      </c>
      <c r="D3328" t="s">
        <v>15</v>
      </c>
      <c r="E3328">
        <v>4</v>
      </c>
      <c r="F3328">
        <v>0</v>
      </c>
    </row>
    <row r="3329" spans="1:6">
      <c r="A3329" s="10" t="str">
        <f t="shared" si="65"/>
        <v>Other respiratory and intrathoracic organs - C399Male</v>
      </c>
      <c r="B3329" s="10" t="s">
        <v>309</v>
      </c>
      <c r="C3329" t="s">
        <v>1</v>
      </c>
      <c r="D3329" t="s">
        <v>369</v>
      </c>
      <c r="E3329">
        <v>9</v>
      </c>
      <c r="F3329">
        <v>0</v>
      </c>
    </row>
    <row r="3330" spans="1:6">
      <c r="A3330" s="10" t="str">
        <f t="shared" si="65"/>
        <v>Other respiratory and intrathoracic organs - C3914Male</v>
      </c>
      <c r="B3330" s="10" t="s">
        <v>309</v>
      </c>
      <c r="C3330" t="s">
        <v>1</v>
      </c>
      <c r="D3330" t="s">
        <v>23</v>
      </c>
      <c r="E3330">
        <v>14</v>
      </c>
      <c r="F3330">
        <v>0</v>
      </c>
    </row>
    <row r="3331" spans="1:6">
      <c r="A3331" s="10" t="str">
        <f t="shared" si="65"/>
        <v>Other respiratory and intrathoracic organs - C396Male</v>
      </c>
      <c r="B3331" s="10" t="s">
        <v>309</v>
      </c>
      <c r="C3331" t="s">
        <v>1</v>
      </c>
      <c r="D3331" t="s">
        <v>17</v>
      </c>
      <c r="E3331">
        <v>6</v>
      </c>
      <c r="F3331">
        <v>0</v>
      </c>
    </row>
    <row r="3332" spans="1:6">
      <c r="A3332" s="10" t="str">
        <f t="shared" si="65"/>
        <v>Other respiratory and intrathoracic organs - C3911Male</v>
      </c>
      <c r="B3332" s="10" t="s">
        <v>309</v>
      </c>
      <c r="C3332" t="s">
        <v>1</v>
      </c>
      <c r="D3332" t="s">
        <v>21</v>
      </c>
      <c r="E3332">
        <v>11</v>
      </c>
      <c r="F3332">
        <v>0</v>
      </c>
    </row>
    <row r="3333" spans="1:6">
      <c r="A3333" s="10" t="str">
        <f t="shared" si="65"/>
        <v>Other respiratory and intrathoracic organs - C3916Male</v>
      </c>
      <c r="B3333" s="10" t="s">
        <v>309</v>
      </c>
      <c r="C3333" t="s">
        <v>1</v>
      </c>
      <c r="D3333" t="s">
        <v>25</v>
      </c>
      <c r="E3333">
        <v>16</v>
      </c>
      <c r="F3333">
        <v>0</v>
      </c>
    </row>
    <row r="3334" spans="1:6">
      <c r="A3334" s="10" t="str">
        <f t="shared" si="65"/>
        <v>Other respiratory and intrathoracic organs - C391Male</v>
      </c>
      <c r="B3334" s="10" t="s">
        <v>309</v>
      </c>
      <c r="C3334" t="s">
        <v>1</v>
      </c>
      <c r="D3334" t="s">
        <v>12</v>
      </c>
      <c r="E3334">
        <v>1</v>
      </c>
      <c r="F3334">
        <v>0</v>
      </c>
    </row>
    <row r="3335" spans="1:6">
      <c r="A3335" s="10" t="str">
        <f t="shared" si="65"/>
        <v>Other respiratory and intrathoracic organs - C3999Male</v>
      </c>
      <c r="B3335" s="10" t="s">
        <v>309</v>
      </c>
      <c r="C3335" t="s">
        <v>1</v>
      </c>
      <c r="D3335" t="s">
        <v>370</v>
      </c>
      <c r="E3335">
        <v>99</v>
      </c>
      <c r="F3335">
        <v>0</v>
      </c>
    </row>
    <row r="3336" spans="1:6">
      <c r="A3336" s="10" t="str">
        <f t="shared" si="65"/>
        <v>Other respiratory and intrathoracic organs - C3919Male</v>
      </c>
      <c r="B3336" s="10" t="s">
        <v>309</v>
      </c>
      <c r="C3336" t="s">
        <v>1</v>
      </c>
      <c r="D3336" t="s">
        <v>28</v>
      </c>
      <c r="E3336">
        <v>19</v>
      </c>
      <c r="F3336">
        <v>0</v>
      </c>
    </row>
    <row r="3337" spans="1:6">
      <c r="A3337" s="10" t="str">
        <f t="shared" si="65"/>
        <v>Other respiratory and intrathoracic organs - C3920Male</v>
      </c>
      <c r="B3337" s="10" t="s">
        <v>309</v>
      </c>
      <c r="C3337" t="s">
        <v>1</v>
      </c>
      <c r="D3337" t="s">
        <v>29</v>
      </c>
      <c r="E3337">
        <v>20</v>
      </c>
      <c r="F3337">
        <v>0</v>
      </c>
    </row>
    <row r="3338" spans="1:6">
      <c r="A3338" s="10" t="str">
        <f t="shared" si="65"/>
        <v>Other respiratory and intrathoracic organs - C398Male</v>
      </c>
      <c r="B3338" s="10" t="s">
        <v>309</v>
      </c>
      <c r="C3338" t="s">
        <v>1</v>
      </c>
      <c r="D3338" t="s">
        <v>19</v>
      </c>
      <c r="E3338">
        <v>8</v>
      </c>
      <c r="F3338">
        <v>0</v>
      </c>
    </row>
    <row r="3339" spans="1:6">
      <c r="A3339" s="10" t="str">
        <f t="shared" si="65"/>
        <v>Other respiratory and intrathoracic organs - C3910Male</v>
      </c>
      <c r="B3339" s="10" t="s">
        <v>309</v>
      </c>
      <c r="C3339" t="s">
        <v>1</v>
      </c>
      <c r="D3339" t="s">
        <v>20</v>
      </c>
      <c r="E3339">
        <v>10</v>
      </c>
      <c r="F3339">
        <v>0</v>
      </c>
    </row>
    <row r="3340" spans="1:6">
      <c r="A3340" s="10" t="str">
        <f t="shared" si="65"/>
        <v>Other respiratory and intrathoracic organs - C395Male</v>
      </c>
      <c r="B3340" s="10" t="s">
        <v>309</v>
      </c>
      <c r="C3340" t="s">
        <v>1</v>
      </c>
      <c r="D3340" t="s">
        <v>16</v>
      </c>
      <c r="E3340">
        <v>5</v>
      </c>
      <c r="F3340">
        <v>0</v>
      </c>
    </row>
    <row r="3341" spans="1:6">
      <c r="A3341" s="10" t="str">
        <f t="shared" si="65"/>
        <v>Other respiratory and intrathoracic organs - C3915Male</v>
      </c>
      <c r="B3341" s="10" t="s">
        <v>309</v>
      </c>
      <c r="C3341" t="s">
        <v>1</v>
      </c>
      <c r="D3341" t="s">
        <v>24</v>
      </c>
      <c r="E3341">
        <v>15</v>
      </c>
      <c r="F3341">
        <v>0</v>
      </c>
    </row>
    <row r="3342" spans="1:6">
      <c r="A3342" s="10" t="str">
        <f t="shared" si="65"/>
        <v>Other respiratory and intrathoracic organs - C392Male</v>
      </c>
      <c r="B3342" s="10" t="s">
        <v>309</v>
      </c>
      <c r="C3342" t="s">
        <v>1</v>
      </c>
      <c r="D3342" t="s">
        <v>13</v>
      </c>
      <c r="E3342">
        <v>2</v>
      </c>
      <c r="F3342">
        <v>0</v>
      </c>
    </row>
    <row r="3343" spans="1:6">
      <c r="A3343" s="10" t="str">
        <f t="shared" si="65"/>
        <v>Other respiratory and intrathoracic organs - C3917Male</v>
      </c>
      <c r="B3343" s="10" t="s">
        <v>309</v>
      </c>
      <c r="C3343" t="s">
        <v>1</v>
      </c>
      <c r="D3343" t="s">
        <v>26</v>
      </c>
      <c r="E3343">
        <v>17</v>
      </c>
      <c r="F3343">
        <v>0</v>
      </c>
    </row>
    <row r="3344" spans="1:6">
      <c r="A3344" s="10" t="str">
        <f t="shared" si="65"/>
        <v>Other respiratory and intrathoracic organs - C3912Male</v>
      </c>
      <c r="B3344" s="10" t="s">
        <v>309</v>
      </c>
      <c r="C3344" t="s">
        <v>1</v>
      </c>
      <c r="D3344" t="s">
        <v>22</v>
      </c>
      <c r="E3344">
        <v>12</v>
      </c>
      <c r="F3344">
        <v>0</v>
      </c>
    </row>
    <row r="3345" spans="1:6">
      <c r="A3345" s="10" t="str">
        <f t="shared" si="65"/>
        <v>Bone and articular cartilage - C40–C413Female</v>
      </c>
      <c r="B3345" s="10" t="s">
        <v>310</v>
      </c>
      <c r="C3345" t="s">
        <v>0</v>
      </c>
      <c r="D3345" t="s">
        <v>14</v>
      </c>
      <c r="E3345">
        <v>3</v>
      </c>
      <c r="F3345">
        <v>3</v>
      </c>
    </row>
    <row r="3346" spans="1:6">
      <c r="A3346" s="10" t="str">
        <f t="shared" si="65"/>
        <v>Bone and articular cartilage - C40–C417Female</v>
      </c>
      <c r="B3346" s="10" t="s">
        <v>310</v>
      </c>
      <c r="C3346" t="s">
        <v>0</v>
      </c>
      <c r="D3346" t="s">
        <v>18</v>
      </c>
      <c r="E3346">
        <v>7</v>
      </c>
      <c r="F3346">
        <v>1</v>
      </c>
    </row>
    <row r="3347" spans="1:6">
      <c r="A3347" s="10" t="str">
        <f t="shared" si="65"/>
        <v>Bone and articular cartilage - C40–C4118Female</v>
      </c>
      <c r="B3347" s="10" t="s">
        <v>310</v>
      </c>
      <c r="C3347" t="s">
        <v>0</v>
      </c>
      <c r="D3347" t="s">
        <v>27</v>
      </c>
      <c r="E3347">
        <v>18</v>
      </c>
      <c r="F3347">
        <v>2</v>
      </c>
    </row>
    <row r="3348" spans="1:6">
      <c r="A3348" s="10" t="str">
        <f t="shared" si="65"/>
        <v>Bone and articular cartilage - C40–C4113Female</v>
      </c>
      <c r="B3348" s="10" t="s">
        <v>310</v>
      </c>
      <c r="C3348" t="s">
        <v>0</v>
      </c>
      <c r="D3348" t="s">
        <v>30</v>
      </c>
      <c r="E3348">
        <v>13</v>
      </c>
      <c r="F3348">
        <v>1</v>
      </c>
    </row>
    <row r="3349" spans="1:6">
      <c r="A3349" s="10" t="str">
        <f t="shared" si="65"/>
        <v>Bone and articular cartilage - C40–C414Female</v>
      </c>
      <c r="B3349" s="10" t="s">
        <v>310</v>
      </c>
      <c r="C3349" t="s">
        <v>0</v>
      </c>
      <c r="D3349" t="s">
        <v>15</v>
      </c>
      <c r="E3349">
        <v>4</v>
      </c>
      <c r="F3349">
        <v>2</v>
      </c>
    </row>
    <row r="3350" spans="1:6">
      <c r="A3350" s="10" t="str">
        <f t="shared" si="65"/>
        <v>Bone and articular cartilage - C40–C419Female</v>
      </c>
      <c r="B3350" s="10" t="s">
        <v>310</v>
      </c>
      <c r="C3350" t="s">
        <v>0</v>
      </c>
      <c r="D3350" t="s">
        <v>369</v>
      </c>
      <c r="E3350">
        <v>9</v>
      </c>
      <c r="F3350">
        <v>2</v>
      </c>
    </row>
    <row r="3351" spans="1:6">
      <c r="A3351" s="10" t="str">
        <f t="shared" si="65"/>
        <v>Bone and articular cartilage - C40–C4114Female</v>
      </c>
      <c r="B3351" s="10" t="s">
        <v>310</v>
      </c>
      <c r="C3351" t="s">
        <v>0</v>
      </c>
      <c r="D3351" t="s">
        <v>23</v>
      </c>
      <c r="E3351">
        <v>14</v>
      </c>
      <c r="F3351">
        <v>0</v>
      </c>
    </row>
    <row r="3352" spans="1:6">
      <c r="A3352" s="10" t="str">
        <f t="shared" si="65"/>
        <v>Bone and articular cartilage - C40–C416Female</v>
      </c>
      <c r="B3352" s="10" t="s">
        <v>310</v>
      </c>
      <c r="C3352" t="s">
        <v>0</v>
      </c>
      <c r="D3352" t="s">
        <v>17</v>
      </c>
      <c r="E3352">
        <v>6</v>
      </c>
      <c r="F3352">
        <v>1</v>
      </c>
    </row>
    <row r="3353" spans="1:6">
      <c r="A3353" s="10" t="str">
        <f t="shared" si="65"/>
        <v>Bone and articular cartilage - C40–C4111Female</v>
      </c>
      <c r="B3353" s="10" t="s">
        <v>310</v>
      </c>
      <c r="C3353" t="s">
        <v>0</v>
      </c>
      <c r="D3353" t="s">
        <v>21</v>
      </c>
      <c r="E3353">
        <v>11</v>
      </c>
      <c r="F3353">
        <v>2</v>
      </c>
    </row>
    <row r="3354" spans="1:6">
      <c r="A3354" s="10" t="str">
        <f t="shared" si="65"/>
        <v>Bone and articular cartilage - C40–C4116Female</v>
      </c>
      <c r="B3354" s="10" t="s">
        <v>310</v>
      </c>
      <c r="C3354" t="s">
        <v>0</v>
      </c>
      <c r="D3354" t="s">
        <v>25</v>
      </c>
      <c r="E3354">
        <v>16</v>
      </c>
      <c r="F3354">
        <v>1</v>
      </c>
    </row>
    <row r="3355" spans="1:6">
      <c r="A3355" s="10" t="str">
        <f t="shared" si="65"/>
        <v>Bone and articular cartilage - C40–C411Female</v>
      </c>
      <c r="B3355" s="10" t="s">
        <v>310</v>
      </c>
      <c r="C3355" t="s">
        <v>0</v>
      </c>
      <c r="D3355" t="s">
        <v>12</v>
      </c>
      <c r="E3355">
        <v>1</v>
      </c>
      <c r="F3355">
        <v>2</v>
      </c>
    </row>
    <row r="3356" spans="1:6">
      <c r="A3356" s="10" t="str">
        <f t="shared" si="65"/>
        <v>Bone and articular cartilage - C40–C4199Female</v>
      </c>
      <c r="B3356" s="10" t="s">
        <v>310</v>
      </c>
      <c r="C3356" t="s">
        <v>0</v>
      </c>
      <c r="D3356" t="s">
        <v>370</v>
      </c>
      <c r="E3356">
        <v>99</v>
      </c>
      <c r="F3356">
        <v>0</v>
      </c>
    </row>
    <row r="3357" spans="1:6">
      <c r="A3357" s="10" t="str">
        <f t="shared" si="65"/>
        <v>Bone and articular cartilage - C40–C4119Female</v>
      </c>
      <c r="B3357" s="10" t="s">
        <v>310</v>
      </c>
      <c r="C3357" t="s">
        <v>0</v>
      </c>
      <c r="D3357" t="s">
        <v>28</v>
      </c>
      <c r="E3357">
        <v>19</v>
      </c>
      <c r="F3357">
        <v>0</v>
      </c>
    </row>
    <row r="3358" spans="1:6">
      <c r="A3358" s="10" t="str">
        <f t="shared" si="65"/>
        <v>Bone and articular cartilage - C40–C4120Female</v>
      </c>
      <c r="B3358" s="10" t="s">
        <v>310</v>
      </c>
      <c r="C3358" t="s">
        <v>0</v>
      </c>
      <c r="D3358" t="s">
        <v>29</v>
      </c>
      <c r="E3358">
        <v>20</v>
      </c>
      <c r="F3358">
        <v>0</v>
      </c>
    </row>
    <row r="3359" spans="1:6">
      <c r="A3359" s="10" t="str">
        <f t="shared" si="65"/>
        <v>Bone and articular cartilage - C40–C418Female</v>
      </c>
      <c r="B3359" s="10" t="s">
        <v>310</v>
      </c>
      <c r="C3359" t="s">
        <v>0</v>
      </c>
      <c r="D3359" t="s">
        <v>19</v>
      </c>
      <c r="E3359">
        <v>8</v>
      </c>
      <c r="F3359">
        <v>1</v>
      </c>
    </row>
    <row r="3360" spans="1:6">
      <c r="A3360" s="10" t="str">
        <f t="shared" si="65"/>
        <v>Bone and articular cartilage - C40–C4110Female</v>
      </c>
      <c r="B3360" s="10" t="s">
        <v>310</v>
      </c>
      <c r="C3360" t="s">
        <v>0</v>
      </c>
      <c r="D3360" t="s">
        <v>20</v>
      </c>
      <c r="E3360">
        <v>10</v>
      </c>
      <c r="F3360">
        <v>1</v>
      </c>
    </row>
    <row r="3361" spans="1:6">
      <c r="A3361" s="10" t="str">
        <f t="shared" si="65"/>
        <v>Bone and articular cartilage - C40–C415Female</v>
      </c>
      <c r="B3361" s="10" t="s">
        <v>310</v>
      </c>
      <c r="C3361" t="s">
        <v>0</v>
      </c>
      <c r="D3361" t="s">
        <v>16</v>
      </c>
      <c r="E3361">
        <v>5</v>
      </c>
      <c r="F3361">
        <v>1</v>
      </c>
    </row>
    <row r="3362" spans="1:6">
      <c r="A3362" s="10" t="str">
        <f t="shared" si="65"/>
        <v>Bone and articular cartilage - C40–C4115Female</v>
      </c>
      <c r="B3362" s="10" t="s">
        <v>310</v>
      </c>
      <c r="C3362" t="s">
        <v>0</v>
      </c>
      <c r="D3362" t="s">
        <v>24</v>
      </c>
      <c r="E3362">
        <v>15</v>
      </c>
      <c r="F3362">
        <v>0</v>
      </c>
    </row>
    <row r="3363" spans="1:6">
      <c r="A3363" s="10" t="str">
        <f t="shared" si="65"/>
        <v>Bone and articular cartilage - C40–C412Female</v>
      </c>
      <c r="B3363" s="10" t="s">
        <v>310</v>
      </c>
      <c r="C3363" t="s">
        <v>0</v>
      </c>
      <c r="D3363" t="s">
        <v>13</v>
      </c>
      <c r="E3363">
        <v>2</v>
      </c>
      <c r="F3363">
        <v>1</v>
      </c>
    </row>
    <row r="3364" spans="1:6">
      <c r="A3364" s="10" t="str">
        <f t="shared" ref="A3364:A3427" si="66">B3364&amp;E3364&amp;C3364</f>
        <v>Bone and articular cartilage - C40–C4117Female</v>
      </c>
      <c r="B3364" s="10" t="s">
        <v>310</v>
      </c>
      <c r="C3364" t="s">
        <v>0</v>
      </c>
      <c r="D3364" t="s">
        <v>26</v>
      </c>
      <c r="E3364">
        <v>17</v>
      </c>
      <c r="F3364">
        <v>0</v>
      </c>
    </row>
    <row r="3365" spans="1:6">
      <c r="A3365" s="10" t="str">
        <f t="shared" si="66"/>
        <v>Bone and articular cartilage - C40–C4112Female</v>
      </c>
      <c r="B3365" s="10" t="s">
        <v>310</v>
      </c>
      <c r="C3365" t="s">
        <v>0</v>
      </c>
      <c r="D3365" t="s">
        <v>22</v>
      </c>
      <c r="E3365">
        <v>12</v>
      </c>
      <c r="F3365">
        <v>0</v>
      </c>
    </row>
    <row r="3366" spans="1:6">
      <c r="A3366" s="10" t="str">
        <f t="shared" si="66"/>
        <v>Bone and articular cartilage - C40–C413Male</v>
      </c>
      <c r="B3366" s="10" t="s">
        <v>310</v>
      </c>
      <c r="C3366" t="s">
        <v>1</v>
      </c>
      <c r="D3366" t="s">
        <v>14</v>
      </c>
      <c r="E3366">
        <v>3</v>
      </c>
      <c r="F3366">
        <v>6</v>
      </c>
    </row>
    <row r="3367" spans="1:6">
      <c r="A3367" s="10" t="str">
        <f t="shared" si="66"/>
        <v>Bone and articular cartilage - C40–C417Male</v>
      </c>
      <c r="B3367" s="10" t="s">
        <v>310</v>
      </c>
      <c r="C3367" t="s">
        <v>1</v>
      </c>
      <c r="D3367" t="s">
        <v>18</v>
      </c>
      <c r="E3367">
        <v>7</v>
      </c>
      <c r="F3367">
        <v>2</v>
      </c>
    </row>
    <row r="3368" spans="1:6">
      <c r="A3368" s="10" t="str">
        <f t="shared" si="66"/>
        <v>Bone and articular cartilage - C40–C4118Male</v>
      </c>
      <c r="B3368" s="10" t="s">
        <v>310</v>
      </c>
      <c r="C3368" t="s">
        <v>1</v>
      </c>
      <c r="D3368" t="s">
        <v>27</v>
      </c>
      <c r="E3368">
        <v>18</v>
      </c>
      <c r="F3368">
        <v>2</v>
      </c>
    </row>
    <row r="3369" spans="1:6">
      <c r="A3369" s="10" t="str">
        <f t="shared" si="66"/>
        <v>Bone and articular cartilage - C40–C4113Male</v>
      </c>
      <c r="B3369" s="10" t="s">
        <v>310</v>
      </c>
      <c r="C3369" t="s">
        <v>1</v>
      </c>
      <c r="D3369" t="s">
        <v>30</v>
      </c>
      <c r="E3369">
        <v>13</v>
      </c>
      <c r="F3369">
        <v>2</v>
      </c>
    </row>
    <row r="3370" spans="1:6">
      <c r="A3370" s="10" t="str">
        <f t="shared" si="66"/>
        <v>Bone and articular cartilage - C40–C414Male</v>
      </c>
      <c r="B3370" s="10" t="s">
        <v>310</v>
      </c>
      <c r="C3370" t="s">
        <v>1</v>
      </c>
      <c r="D3370" t="s">
        <v>15</v>
      </c>
      <c r="E3370">
        <v>4</v>
      </c>
      <c r="F3370">
        <v>2</v>
      </c>
    </row>
    <row r="3371" spans="1:6">
      <c r="A3371" s="10" t="str">
        <f t="shared" si="66"/>
        <v>Bone and articular cartilage - C40–C419Male</v>
      </c>
      <c r="B3371" s="10" t="s">
        <v>310</v>
      </c>
      <c r="C3371" t="s">
        <v>1</v>
      </c>
      <c r="D3371" t="s">
        <v>369</v>
      </c>
      <c r="E3371">
        <v>9</v>
      </c>
      <c r="F3371">
        <v>1</v>
      </c>
    </row>
    <row r="3372" spans="1:6">
      <c r="A3372" s="10" t="str">
        <f t="shared" si="66"/>
        <v>Bone and articular cartilage - C40–C4114Male</v>
      </c>
      <c r="B3372" s="10" t="s">
        <v>310</v>
      </c>
      <c r="C3372" t="s">
        <v>1</v>
      </c>
      <c r="D3372" t="s">
        <v>23</v>
      </c>
      <c r="E3372">
        <v>14</v>
      </c>
      <c r="F3372">
        <v>0</v>
      </c>
    </row>
    <row r="3373" spans="1:6">
      <c r="A3373" s="10" t="str">
        <f t="shared" si="66"/>
        <v>Bone and articular cartilage - C40–C416Male</v>
      </c>
      <c r="B3373" s="10" t="s">
        <v>310</v>
      </c>
      <c r="C3373" t="s">
        <v>1</v>
      </c>
      <c r="D3373" t="s">
        <v>17</v>
      </c>
      <c r="E3373">
        <v>6</v>
      </c>
      <c r="F3373">
        <v>0</v>
      </c>
    </row>
    <row r="3374" spans="1:6">
      <c r="A3374" s="10" t="str">
        <f t="shared" si="66"/>
        <v>Bone and articular cartilage - C40–C4111Male</v>
      </c>
      <c r="B3374" s="10" t="s">
        <v>310</v>
      </c>
      <c r="C3374" t="s">
        <v>1</v>
      </c>
      <c r="D3374" t="s">
        <v>21</v>
      </c>
      <c r="E3374">
        <v>11</v>
      </c>
      <c r="F3374">
        <v>2</v>
      </c>
    </row>
    <row r="3375" spans="1:6">
      <c r="A3375" s="10" t="str">
        <f t="shared" si="66"/>
        <v>Bone and articular cartilage - C40–C4116Male</v>
      </c>
      <c r="B3375" s="10" t="s">
        <v>310</v>
      </c>
      <c r="C3375" t="s">
        <v>1</v>
      </c>
      <c r="D3375" t="s">
        <v>25</v>
      </c>
      <c r="E3375">
        <v>16</v>
      </c>
      <c r="F3375">
        <v>0</v>
      </c>
    </row>
    <row r="3376" spans="1:6">
      <c r="A3376" s="10" t="str">
        <f t="shared" si="66"/>
        <v>Bone and articular cartilage - C40–C411Male</v>
      </c>
      <c r="B3376" s="10" t="s">
        <v>310</v>
      </c>
      <c r="C3376" t="s">
        <v>1</v>
      </c>
      <c r="D3376" t="s">
        <v>12</v>
      </c>
      <c r="E3376">
        <v>1</v>
      </c>
      <c r="F3376">
        <v>3</v>
      </c>
    </row>
    <row r="3377" spans="1:6">
      <c r="A3377" s="10" t="str">
        <f t="shared" si="66"/>
        <v>Bone and articular cartilage - C40–C4199Male</v>
      </c>
      <c r="B3377" s="10" t="s">
        <v>310</v>
      </c>
      <c r="C3377" t="s">
        <v>1</v>
      </c>
      <c r="D3377" t="s">
        <v>370</v>
      </c>
      <c r="E3377">
        <v>99</v>
      </c>
      <c r="F3377">
        <v>0</v>
      </c>
    </row>
    <row r="3378" spans="1:6">
      <c r="A3378" s="10" t="str">
        <f t="shared" si="66"/>
        <v>Bone and articular cartilage - C40–C4119Male</v>
      </c>
      <c r="B3378" s="10" t="s">
        <v>310</v>
      </c>
      <c r="C3378" t="s">
        <v>1</v>
      </c>
      <c r="D3378" t="s">
        <v>28</v>
      </c>
      <c r="E3378">
        <v>19</v>
      </c>
      <c r="F3378">
        <v>0</v>
      </c>
    </row>
    <row r="3379" spans="1:6">
      <c r="A3379" s="10" t="str">
        <f t="shared" si="66"/>
        <v>Bone and articular cartilage - C40–C4120Male</v>
      </c>
      <c r="B3379" s="10" t="s">
        <v>310</v>
      </c>
      <c r="C3379" t="s">
        <v>1</v>
      </c>
      <c r="D3379" t="s">
        <v>29</v>
      </c>
      <c r="E3379">
        <v>20</v>
      </c>
      <c r="F3379">
        <v>5</v>
      </c>
    </row>
    <row r="3380" spans="1:6">
      <c r="A3380" s="10" t="str">
        <f t="shared" si="66"/>
        <v>Bone and articular cartilage - C40–C418Male</v>
      </c>
      <c r="B3380" s="10" t="s">
        <v>310</v>
      </c>
      <c r="C3380" t="s">
        <v>1</v>
      </c>
      <c r="D3380" t="s">
        <v>19</v>
      </c>
      <c r="E3380">
        <v>8</v>
      </c>
      <c r="F3380">
        <v>0</v>
      </c>
    </row>
    <row r="3381" spans="1:6">
      <c r="A3381" s="10" t="str">
        <f t="shared" si="66"/>
        <v>Bone and articular cartilage - C40–C4110Male</v>
      </c>
      <c r="B3381" s="10" t="s">
        <v>310</v>
      </c>
      <c r="C3381" t="s">
        <v>1</v>
      </c>
      <c r="D3381" t="s">
        <v>20</v>
      </c>
      <c r="E3381">
        <v>10</v>
      </c>
      <c r="F3381">
        <v>0</v>
      </c>
    </row>
    <row r="3382" spans="1:6">
      <c r="A3382" s="10" t="str">
        <f t="shared" si="66"/>
        <v>Bone and articular cartilage - C40–C415Male</v>
      </c>
      <c r="B3382" s="10" t="s">
        <v>310</v>
      </c>
      <c r="C3382" t="s">
        <v>1</v>
      </c>
      <c r="D3382" t="s">
        <v>16</v>
      </c>
      <c r="E3382">
        <v>5</v>
      </c>
      <c r="F3382">
        <v>1</v>
      </c>
    </row>
    <row r="3383" spans="1:6">
      <c r="A3383" s="10" t="str">
        <f t="shared" si="66"/>
        <v>Bone and articular cartilage - C40–C4115Male</v>
      </c>
      <c r="B3383" s="10" t="s">
        <v>310</v>
      </c>
      <c r="C3383" t="s">
        <v>1</v>
      </c>
      <c r="D3383" t="s">
        <v>24</v>
      </c>
      <c r="E3383">
        <v>15</v>
      </c>
      <c r="F3383">
        <v>0</v>
      </c>
    </row>
    <row r="3384" spans="1:6">
      <c r="A3384" s="10" t="str">
        <f t="shared" si="66"/>
        <v>Bone and articular cartilage - C40–C412Male</v>
      </c>
      <c r="B3384" s="10" t="s">
        <v>310</v>
      </c>
      <c r="C3384" t="s">
        <v>1</v>
      </c>
      <c r="D3384" t="s">
        <v>13</v>
      </c>
      <c r="E3384">
        <v>2</v>
      </c>
      <c r="F3384">
        <v>3</v>
      </c>
    </row>
    <row r="3385" spans="1:6">
      <c r="A3385" s="10" t="str">
        <f t="shared" si="66"/>
        <v>Bone and articular cartilage - C40–C4117Male</v>
      </c>
      <c r="B3385" s="10" t="s">
        <v>310</v>
      </c>
      <c r="C3385" t="s">
        <v>1</v>
      </c>
      <c r="D3385" t="s">
        <v>26</v>
      </c>
      <c r="E3385">
        <v>17</v>
      </c>
      <c r="F3385">
        <v>1</v>
      </c>
    </row>
    <row r="3386" spans="1:6">
      <c r="A3386" s="10" t="str">
        <f t="shared" si="66"/>
        <v>Bone and articular cartilage - C40–C4112Male</v>
      </c>
      <c r="B3386" s="10" t="s">
        <v>310</v>
      </c>
      <c r="C3386" t="s">
        <v>1</v>
      </c>
      <c r="D3386" t="s">
        <v>22</v>
      </c>
      <c r="E3386">
        <v>12</v>
      </c>
      <c r="F3386">
        <v>0</v>
      </c>
    </row>
    <row r="3387" spans="1:6">
      <c r="A3387" s="10" t="str">
        <f t="shared" si="66"/>
        <v>Melanoma - C433Female</v>
      </c>
      <c r="B3387" s="10" t="s">
        <v>311</v>
      </c>
      <c r="C3387" t="s">
        <v>0</v>
      </c>
      <c r="D3387" t="s">
        <v>14</v>
      </c>
      <c r="E3387">
        <v>3</v>
      </c>
      <c r="F3387">
        <v>107</v>
      </c>
    </row>
    <row r="3388" spans="1:6">
      <c r="A3388" s="10" t="str">
        <f t="shared" si="66"/>
        <v>Melanoma - C437Female</v>
      </c>
      <c r="B3388" s="10" t="s">
        <v>311</v>
      </c>
      <c r="C3388" t="s">
        <v>0</v>
      </c>
      <c r="D3388" t="s">
        <v>18</v>
      </c>
      <c r="E3388">
        <v>7</v>
      </c>
      <c r="F3388">
        <v>65</v>
      </c>
    </row>
    <row r="3389" spans="1:6">
      <c r="A3389" s="10" t="str">
        <f t="shared" si="66"/>
        <v>Melanoma - C4318Female</v>
      </c>
      <c r="B3389" s="10" t="s">
        <v>311</v>
      </c>
      <c r="C3389" t="s">
        <v>0</v>
      </c>
      <c r="D3389" t="s">
        <v>27</v>
      </c>
      <c r="E3389">
        <v>18</v>
      </c>
      <c r="F3389">
        <v>125</v>
      </c>
    </row>
    <row r="3390" spans="1:6">
      <c r="A3390" s="10" t="str">
        <f t="shared" si="66"/>
        <v>Melanoma - C4313Female</v>
      </c>
      <c r="B3390" s="10" t="s">
        <v>311</v>
      </c>
      <c r="C3390" t="s">
        <v>0</v>
      </c>
      <c r="D3390" t="s">
        <v>30</v>
      </c>
      <c r="E3390">
        <v>13</v>
      </c>
      <c r="F3390">
        <v>62</v>
      </c>
    </row>
    <row r="3391" spans="1:6">
      <c r="A3391" s="10" t="str">
        <f t="shared" si="66"/>
        <v>Melanoma - C434Female</v>
      </c>
      <c r="B3391" s="10" t="s">
        <v>311</v>
      </c>
      <c r="C3391" t="s">
        <v>0</v>
      </c>
      <c r="D3391" t="s">
        <v>15</v>
      </c>
      <c r="E3391">
        <v>4</v>
      </c>
      <c r="F3391">
        <v>86</v>
      </c>
    </row>
    <row r="3392" spans="1:6">
      <c r="A3392" s="10" t="str">
        <f t="shared" si="66"/>
        <v>Melanoma - C439Female</v>
      </c>
      <c r="B3392" s="10" t="s">
        <v>311</v>
      </c>
      <c r="C3392" t="s">
        <v>0</v>
      </c>
      <c r="D3392" t="s">
        <v>369</v>
      </c>
      <c r="E3392">
        <v>9</v>
      </c>
      <c r="F3392">
        <v>20</v>
      </c>
    </row>
    <row r="3393" spans="1:6">
      <c r="A3393" s="10" t="str">
        <f t="shared" si="66"/>
        <v>Melanoma - C4314Female</v>
      </c>
      <c r="B3393" s="10" t="s">
        <v>311</v>
      </c>
      <c r="C3393" t="s">
        <v>0</v>
      </c>
      <c r="D3393" t="s">
        <v>23</v>
      </c>
      <c r="E3393">
        <v>14</v>
      </c>
      <c r="F3393">
        <v>33</v>
      </c>
    </row>
    <row r="3394" spans="1:6">
      <c r="A3394" s="10" t="str">
        <f t="shared" si="66"/>
        <v>Melanoma - C436Female</v>
      </c>
      <c r="B3394" s="10" t="s">
        <v>311</v>
      </c>
      <c r="C3394" t="s">
        <v>0</v>
      </c>
      <c r="D3394" t="s">
        <v>17</v>
      </c>
      <c r="E3394">
        <v>6</v>
      </c>
      <c r="F3394">
        <v>26</v>
      </c>
    </row>
    <row r="3395" spans="1:6">
      <c r="A3395" s="10" t="str">
        <f t="shared" si="66"/>
        <v>Melanoma - C4311Female</v>
      </c>
      <c r="B3395" s="10" t="s">
        <v>311</v>
      </c>
      <c r="C3395" t="s">
        <v>0</v>
      </c>
      <c r="D3395" t="s">
        <v>21</v>
      </c>
      <c r="E3395">
        <v>11</v>
      </c>
      <c r="F3395">
        <v>46</v>
      </c>
    </row>
    <row r="3396" spans="1:6">
      <c r="A3396" s="10" t="str">
        <f t="shared" si="66"/>
        <v>Melanoma - C4316Female</v>
      </c>
      <c r="B3396" s="10" t="s">
        <v>311</v>
      </c>
      <c r="C3396" t="s">
        <v>0</v>
      </c>
      <c r="D3396" t="s">
        <v>25</v>
      </c>
      <c r="E3396">
        <v>16</v>
      </c>
      <c r="F3396">
        <v>37</v>
      </c>
    </row>
    <row r="3397" spans="1:6">
      <c r="A3397" s="10" t="str">
        <f t="shared" si="66"/>
        <v>Melanoma - C431Female</v>
      </c>
      <c r="B3397" s="10" t="s">
        <v>311</v>
      </c>
      <c r="C3397" t="s">
        <v>0</v>
      </c>
      <c r="D3397" t="s">
        <v>12</v>
      </c>
      <c r="E3397">
        <v>1</v>
      </c>
      <c r="F3397">
        <v>54</v>
      </c>
    </row>
    <row r="3398" spans="1:6">
      <c r="A3398" s="10" t="str">
        <f t="shared" si="66"/>
        <v>Melanoma - C4399Female</v>
      </c>
      <c r="B3398" s="10" t="s">
        <v>311</v>
      </c>
      <c r="C3398" t="s">
        <v>0</v>
      </c>
      <c r="D3398" t="s">
        <v>370</v>
      </c>
      <c r="E3398">
        <v>99</v>
      </c>
      <c r="F3398">
        <v>4</v>
      </c>
    </row>
    <row r="3399" spans="1:6">
      <c r="A3399" s="10" t="str">
        <f t="shared" si="66"/>
        <v>Melanoma - C4319Female</v>
      </c>
      <c r="B3399" s="10" t="s">
        <v>311</v>
      </c>
      <c r="C3399" t="s">
        <v>0</v>
      </c>
      <c r="D3399" t="s">
        <v>28</v>
      </c>
      <c r="E3399">
        <v>19</v>
      </c>
      <c r="F3399">
        <v>19</v>
      </c>
    </row>
    <row r="3400" spans="1:6">
      <c r="A3400" s="10" t="str">
        <f t="shared" si="66"/>
        <v>Melanoma - C4320Female</v>
      </c>
      <c r="B3400" s="10" t="s">
        <v>311</v>
      </c>
      <c r="C3400" t="s">
        <v>0</v>
      </c>
      <c r="D3400" t="s">
        <v>29</v>
      </c>
      <c r="E3400">
        <v>20</v>
      </c>
      <c r="F3400">
        <v>88</v>
      </c>
    </row>
    <row r="3401" spans="1:6">
      <c r="A3401" s="10" t="str">
        <f t="shared" si="66"/>
        <v>Melanoma - C438Female</v>
      </c>
      <c r="B3401" s="10" t="s">
        <v>311</v>
      </c>
      <c r="C3401" t="s">
        <v>0</v>
      </c>
      <c r="D3401" t="s">
        <v>19</v>
      </c>
      <c r="E3401">
        <v>8</v>
      </c>
      <c r="F3401">
        <v>15</v>
      </c>
    </row>
    <row r="3402" spans="1:6">
      <c r="A3402" s="10" t="str">
        <f t="shared" si="66"/>
        <v>Melanoma - C4310Female</v>
      </c>
      <c r="B3402" s="10" t="s">
        <v>311</v>
      </c>
      <c r="C3402" t="s">
        <v>0</v>
      </c>
      <c r="D3402" t="s">
        <v>20</v>
      </c>
      <c r="E3402">
        <v>10</v>
      </c>
      <c r="F3402">
        <v>63</v>
      </c>
    </row>
    <row r="3403" spans="1:6">
      <c r="A3403" s="10" t="str">
        <f t="shared" si="66"/>
        <v>Melanoma - C435Female</v>
      </c>
      <c r="B3403" s="10" t="s">
        <v>311</v>
      </c>
      <c r="C3403" t="s">
        <v>0</v>
      </c>
      <c r="D3403" t="s">
        <v>16</v>
      </c>
      <c r="E3403">
        <v>5</v>
      </c>
      <c r="F3403">
        <v>96</v>
      </c>
    </row>
    <row r="3404" spans="1:6">
      <c r="A3404" s="10" t="str">
        <f t="shared" si="66"/>
        <v>Melanoma - C4315Female</v>
      </c>
      <c r="B3404" s="10" t="s">
        <v>311</v>
      </c>
      <c r="C3404" t="s">
        <v>0</v>
      </c>
      <c r="D3404" t="s">
        <v>24</v>
      </c>
      <c r="E3404">
        <v>15</v>
      </c>
      <c r="F3404">
        <v>18</v>
      </c>
    </row>
    <row r="3405" spans="1:6">
      <c r="A3405" s="10" t="str">
        <f t="shared" si="66"/>
        <v>Melanoma - C432Female</v>
      </c>
      <c r="B3405" s="10" t="s">
        <v>311</v>
      </c>
      <c r="C3405" t="s">
        <v>0</v>
      </c>
      <c r="D3405" t="s">
        <v>13</v>
      </c>
      <c r="E3405">
        <v>2</v>
      </c>
      <c r="F3405">
        <v>137</v>
      </c>
    </row>
    <row r="3406" spans="1:6">
      <c r="A3406" s="10" t="str">
        <f t="shared" si="66"/>
        <v>Melanoma - C4317Female</v>
      </c>
      <c r="B3406" s="10" t="s">
        <v>311</v>
      </c>
      <c r="C3406" t="s">
        <v>0</v>
      </c>
      <c r="D3406" t="s">
        <v>26</v>
      </c>
      <c r="E3406">
        <v>17</v>
      </c>
      <c r="F3406">
        <v>14</v>
      </c>
    </row>
    <row r="3407" spans="1:6">
      <c r="A3407" s="10" t="str">
        <f t="shared" si="66"/>
        <v>Melanoma - C4312Female</v>
      </c>
      <c r="B3407" s="10" t="s">
        <v>311</v>
      </c>
      <c r="C3407" t="s">
        <v>0</v>
      </c>
      <c r="D3407" t="s">
        <v>22</v>
      </c>
      <c r="E3407">
        <v>12</v>
      </c>
      <c r="F3407">
        <v>25</v>
      </c>
    </row>
    <row r="3408" spans="1:6">
      <c r="A3408" s="10" t="str">
        <f t="shared" si="66"/>
        <v>Melanoma - C433Male</v>
      </c>
      <c r="B3408" s="10" t="s">
        <v>311</v>
      </c>
      <c r="C3408" t="s">
        <v>1</v>
      </c>
      <c r="D3408" t="s">
        <v>14</v>
      </c>
      <c r="E3408">
        <v>3</v>
      </c>
      <c r="F3408">
        <v>89</v>
      </c>
    </row>
    <row r="3409" spans="1:6">
      <c r="A3409" s="10" t="str">
        <f t="shared" si="66"/>
        <v>Melanoma - C437Male</v>
      </c>
      <c r="B3409" s="10" t="s">
        <v>311</v>
      </c>
      <c r="C3409" t="s">
        <v>1</v>
      </c>
      <c r="D3409" t="s">
        <v>18</v>
      </c>
      <c r="E3409">
        <v>7</v>
      </c>
      <c r="F3409">
        <v>63</v>
      </c>
    </row>
    <row r="3410" spans="1:6">
      <c r="A3410" s="10" t="str">
        <f t="shared" si="66"/>
        <v>Melanoma - C4318Male</v>
      </c>
      <c r="B3410" s="10" t="s">
        <v>311</v>
      </c>
      <c r="C3410" t="s">
        <v>1</v>
      </c>
      <c r="D3410" t="s">
        <v>27</v>
      </c>
      <c r="E3410">
        <v>18</v>
      </c>
      <c r="F3410">
        <v>158</v>
      </c>
    </row>
    <row r="3411" spans="1:6">
      <c r="A3411" s="10" t="str">
        <f t="shared" si="66"/>
        <v>Melanoma - C4313Male</v>
      </c>
      <c r="B3411" s="10" t="s">
        <v>311</v>
      </c>
      <c r="C3411" t="s">
        <v>1</v>
      </c>
      <c r="D3411" t="s">
        <v>30</v>
      </c>
      <c r="E3411">
        <v>13</v>
      </c>
      <c r="F3411">
        <v>57</v>
      </c>
    </row>
    <row r="3412" spans="1:6">
      <c r="A3412" s="10" t="str">
        <f t="shared" si="66"/>
        <v>Melanoma - C434Male</v>
      </c>
      <c r="B3412" s="10" t="s">
        <v>311</v>
      </c>
      <c r="C3412" t="s">
        <v>1</v>
      </c>
      <c r="D3412" t="s">
        <v>15</v>
      </c>
      <c r="E3412">
        <v>4</v>
      </c>
      <c r="F3412">
        <v>105</v>
      </c>
    </row>
    <row r="3413" spans="1:6">
      <c r="A3413" s="10" t="str">
        <f t="shared" si="66"/>
        <v>Melanoma - C439Male</v>
      </c>
      <c r="B3413" s="10" t="s">
        <v>311</v>
      </c>
      <c r="C3413" t="s">
        <v>1</v>
      </c>
      <c r="D3413" t="s">
        <v>369</v>
      </c>
      <c r="E3413">
        <v>9</v>
      </c>
      <c r="F3413">
        <v>38</v>
      </c>
    </row>
    <row r="3414" spans="1:6">
      <c r="A3414" s="10" t="str">
        <f t="shared" si="66"/>
        <v>Melanoma - C4314Male</v>
      </c>
      <c r="B3414" s="10" t="s">
        <v>311</v>
      </c>
      <c r="C3414" t="s">
        <v>1</v>
      </c>
      <c r="D3414" t="s">
        <v>23</v>
      </c>
      <c r="E3414">
        <v>14</v>
      </c>
      <c r="F3414">
        <v>42</v>
      </c>
    </row>
    <row r="3415" spans="1:6">
      <c r="A3415" s="10" t="str">
        <f t="shared" si="66"/>
        <v>Melanoma - C436Male</v>
      </c>
      <c r="B3415" s="10" t="s">
        <v>311</v>
      </c>
      <c r="C3415" t="s">
        <v>1</v>
      </c>
      <c r="D3415" t="s">
        <v>17</v>
      </c>
      <c r="E3415">
        <v>6</v>
      </c>
      <c r="F3415">
        <v>28</v>
      </c>
    </row>
    <row r="3416" spans="1:6">
      <c r="A3416" s="10" t="str">
        <f t="shared" si="66"/>
        <v>Melanoma - C4311Male</v>
      </c>
      <c r="B3416" s="10" t="s">
        <v>311</v>
      </c>
      <c r="C3416" t="s">
        <v>1</v>
      </c>
      <c r="D3416" t="s">
        <v>21</v>
      </c>
      <c r="E3416">
        <v>11</v>
      </c>
      <c r="F3416">
        <v>62</v>
      </c>
    </row>
    <row r="3417" spans="1:6">
      <c r="A3417" s="10" t="str">
        <f t="shared" si="66"/>
        <v>Melanoma - C4316Male</v>
      </c>
      <c r="B3417" s="10" t="s">
        <v>311</v>
      </c>
      <c r="C3417" t="s">
        <v>1</v>
      </c>
      <c r="D3417" t="s">
        <v>25</v>
      </c>
      <c r="E3417">
        <v>16</v>
      </c>
      <c r="F3417">
        <v>49</v>
      </c>
    </row>
    <row r="3418" spans="1:6">
      <c r="A3418" s="10" t="str">
        <f t="shared" si="66"/>
        <v>Melanoma - C431Male</v>
      </c>
      <c r="B3418" s="10" t="s">
        <v>311</v>
      </c>
      <c r="C3418" t="s">
        <v>1</v>
      </c>
      <c r="D3418" t="s">
        <v>12</v>
      </c>
      <c r="E3418">
        <v>1</v>
      </c>
      <c r="F3418">
        <v>47</v>
      </c>
    </row>
    <row r="3419" spans="1:6">
      <c r="A3419" s="10" t="str">
        <f t="shared" si="66"/>
        <v>Melanoma - C4399Male</v>
      </c>
      <c r="B3419" s="10" t="s">
        <v>311</v>
      </c>
      <c r="C3419" t="s">
        <v>1</v>
      </c>
      <c r="D3419" t="s">
        <v>370</v>
      </c>
      <c r="E3419">
        <v>99</v>
      </c>
      <c r="F3419">
        <v>0</v>
      </c>
    </row>
    <row r="3420" spans="1:6">
      <c r="A3420" s="10" t="str">
        <f t="shared" si="66"/>
        <v>Melanoma - C4319Male</v>
      </c>
      <c r="B3420" s="10" t="s">
        <v>311</v>
      </c>
      <c r="C3420" t="s">
        <v>1</v>
      </c>
      <c r="D3420" t="s">
        <v>28</v>
      </c>
      <c r="E3420">
        <v>19</v>
      </c>
      <c r="F3420">
        <v>19</v>
      </c>
    </row>
    <row r="3421" spans="1:6">
      <c r="A3421" s="10" t="str">
        <f t="shared" si="66"/>
        <v>Melanoma - C4320Male</v>
      </c>
      <c r="B3421" s="10" t="s">
        <v>311</v>
      </c>
      <c r="C3421" t="s">
        <v>1</v>
      </c>
      <c r="D3421" t="s">
        <v>29</v>
      </c>
      <c r="E3421">
        <v>20</v>
      </c>
      <c r="F3421">
        <v>93</v>
      </c>
    </row>
    <row r="3422" spans="1:6">
      <c r="A3422" s="10" t="str">
        <f t="shared" si="66"/>
        <v>Melanoma - C438Male</v>
      </c>
      <c r="B3422" s="10" t="s">
        <v>311</v>
      </c>
      <c r="C3422" t="s">
        <v>1</v>
      </c>
      <c r="D3422" t="s">
        <v>19</v>
      </c>
      <c r="E3422">
        <v>8</v>
      </c>
      <c r="F3422">
        <v>8</v>
      </c>
    </row>
    <row r="3423" spans="1:6">
      <c r="A3423" s="10" t="str">
        <f t="shared" si="66"/>
        <v>Melanoma - C4310Male</v>
      </c>
      <c r="B3423" s="10" t="s">
        <v>311</v>
      </c>
      <c r="C3423" t="s">
        <v>1</v>
      </c>
      <c r="D3423" t="s">
        <v>20</v>
      </c>
      <c r="E3423">
        <v>10</v>
      </c>
      <c r="F3423">
        <v>41</v>
      </c>
    </row>
    <row r="3424" spans="1:6">
      <c r="A3424" s="10" t="str">
        <f t="shared" si="66"/>
        <v>Melanoma - C435Male</v>
      </c>
      <c r="B3424" s="10" t="s">
        <v>311</v>
      </c>
      <c r="C3424" t="s">
        <v>1</v>
      </c>
      <c r="D3424" t="s">
        <v>16</v>
      </c>
      <c r="E3424">
        <v>5</v>
      </c>
      <c r="F3424">
        <v>114</v>
      </c>
    </row>
    <row r="3425" spans="1:6">
      <c r="A3425" s="10" t="str">
        <f t="shared" si="66"/>
        <v>Melanoma - C4315Male</v>
      </c>
      <c r="B3425" s="10" t="s">
        <v>311</v>
      </c>
      <c r="C3425" t="s">
        <v>1</v>
      </c>
      <c r="D3425" t="s">
        <v>24</v>
      </c>
      <c r="E3425">
        <v>15</v>
      </c>
      <c r="F3425">
        <v>14</v>
      </c>
    </row>
    <row r="3426" spans="1:6">
      <c r="A3426" s="10" t="str">
        <f t="shared" si="66"/>
        <v>Melanoma - C432Male</v>
      </c>
      <c r="B3426" s="10" t="s">
        <v>311</v>
      </c>
      <c r="C3426" t="s">
        <v>1</v>
      </c>
      <c r="D3426" t="s">
        <v>13</v>
      </c>
      <c r="E3426">
        <v>2</v>
      </c>
      <c r="F3426">
        <v>163</v>
      </c>
    </row>
    <row r="3427" spans="1:6">
      <c r="A3427" s="10" t="str">
        <f t="shared" si="66"/>
        <v>Melanoma - C4317Male</v>
      </c>
      <c r="B3427" s="10" t="s">
        <v>311</v>
      </c>
      <c r="C3427" t="s">
        <v>1</v>
      </c>
      <c r="D3427" t="s">
        <v>26</v>
      </c>
      <c r="E3427">
        <v>17</v>
      </c>
      <c r="F3427">
        <v>10</v>
      </c>
    </row>
    <row r="3428" spans="1:6">
      <c r="A3428" s="10" t="str">
        <f t="shared" ref="A3428:A3491" si="67">B3428&amp;E3428&amp;C3428</f>
        <v>Melanoma - C4312Male</v>
      </c>
      <c r="B3428" s="10" t="s">
        <v>311</v>
      </c>
      <c r="C3428" t="s">
        <v>1</v>
      </c>
      <c r="D3428" t="s">
        <v>22</v>
      </c>
      <c r="E3428">
        <v>12</v>
      </c>
      <c r="F3428">
        <v>26</v>
      </c>
    </row>
    <row r="3429" spans="1:6">
      <c r="A3429" s="10" t="str">
        <f t="shared" si="67"/>
        <v>Non-melanoma - C443Female</v>
      </c>
      <c r="B3429" s="10" t="s">
        <v>355</v>
      </c>
      <c r="C3429" t="s">
        <v>0</v>
      </c>
      <c r="D3429" t="s">
        <v>14</v>
      </c>
      <c r="E3429">
        <v>3</v>
      </c>
      <c r="F3429">
        <v>6</v>
      </c>
    </row>
    <row r="3430" spans="1:6">
      <c r="A3430" s="10" t="str">
        <f t="shared" si="67"/>
        <v>Non-melanoma - C447Female</v>
      </c>
      <c r="B3430" s="10" t="s">
        <v>355</v>
      </c>
      <c r="C3430" t="s">
        <v>0</v>
      </c>
      <c r="D3430" t="s">
        <v>18</v>
      </c>
      <c r="E3430">
        <v>7</v>
      </c>
      <c r="F3430">
        <v>3</v>
      </c>
    </row>
    <row r="3431" spans="1:6">
      <c r="A3431" s="10" t="str">
        <f t="shared" si="67"/>
        <v>Non-melanoma - C4418Female</v>
      </c>
      <c r="B3431" s="10" t="s">
        <v>355</v>
      </c>
      <c r="C3431" t="s">
        <v>0</v>
      </c>
      <c r="D3431" t="s">
        <v>27</v>
      </c>
      <c r="E3431">
        <v>18</v>
      </c>
      <c r="F3431">
        <v>7</v>
      </c>
    </row>
    <row r="3432" spans="1:6">
      <c r="A3432" s="10" t="str">
        <f t="shared" si="67"/>
        <v>Non-melanoma - C4413Female</v>
      </c>
      <c r="B3432" s="10" t="s">
        <v>355</v>
      </c>
      <c r="C3432" t="s">
        <v>0</v>
      </c>
      <c r="D3432" t="s">
        <v>30</v>
      </c>
      <c r="E3432">
        <v>13</v>
      </c>
      <c r="F3432">
        <v>5</v>
      </c>
    </row>
    <row r="3433" spans="1:6">
      <c r="A3433" s="10" t="str">
        <f t="shared" si="67"/>
        <v>Non-melanoma - C444Female</v>
      </c>
      <c r="B3433" s="10" t="s">
        <v>355</v>
      </c>
      <c r="C3433" t="s">
        <v>0</v>
      </c>
      <c r="D3433" t="s">
        <v>15</v>
      </c>
      <c r="E3433">
        <v>4</v>
      </c>
      <c r="F3433">
        <v>8</v>
      </c>
    </row>
    <row r="3434" spans="1:6">
      <c r="A3434" s="10" t="str">
        <f t="shared" si="67"/>
        <v>Non-melanoma - C449Female</v>
      </c>
      <c r="B3434" s="10" t="s">
        <v>355</v>
      </c>
      <c r="C3434" t="s">
        <v>0</v>
      </c>
      <c r="D3434" t="s">
        <v>369</v>
      </c>
      <c r="E3434">
        <v>9</v>
      </c>
      <c r="F3434">
        <v>1</v>
      </c>
    </row>
    <row r="3435" spans="1:6">
      <c r="A3435" s="10" t="str">
        <f t="shared" si="67"/>
        <v>Non-melanoma - C4414Female</v>
      </c>
      <c r="B3435" s="10" t="s">
        <v>355</v>
      </c>
      <c r="C3435" t="s">
        <v>0</v>
      </c>
      <c r="D3435" t="s">
        <v>23</v>
      </c>
      <c r="E3435">
        <v>14</v>
      </c>
      <c r="F3435">
        <v>2</v>
      </c>
    </row>
    <row r="3436" spans="1:6">
      <c r="A3436" s="10" t="str">
        <f t="shared" si="67"/>
        <v>Non-melanoma - C446Female</v>
      </c>
      <c r="B3436" s="10" t="s">
        <v>355</v>
      </c>
      <c r="C3436" t="s">
        <v>0</v>
      </c>
      <c r="D3436" t="s">
        <v>17</v>
      </c>
      <c r="E3436">
        <v>6</v>
      </c>
      <c r="F3436">
        <v>0</v>
      </c>
    </row>
    <row r="3437" spans="1:6">
      <c r="A3437" s="10" t="str">
        <f t="shared" si="67"/>
        <v>Non-melanoma - C4411Female</v>
      </c>
      <c r="B3437" s="10" t="s">
        <v>355</v>
      </c>
      <c r="C3437" t="s">
        <v>0</v>
      </c>
      <c r="D3437" t="s">
        <v>21</v>
      </c>
      <c r="E3437">
        <v>11</v>
      </c>
      <c r="F3437">
        <v>3</v>
      </c>
    </row>
    <row r="3438" spans="1:6">
      <c r="A3438" s="10" t="str">
        <f t="shared" si="67"/>
        <v>Non-melanoma - C4416Female</v>
      </c>
      <c r="B3438" s="10" t="s">
        <v>355</v>
      </c>
      <c r="C3438" t="s">
        <v>0</v>
      </c>
      <c r="D3438" t="s">
        <v>25</v>
      </c>
      <c r="E3438">
        <v>16</v>
      </c>
      <c r="F3438">
        <v>0</v>
      </c>
    </row>
    <row r="3439" spans="1:6">
      <c r="A3439" s="10" t="str">
        <f t="shared" si="67"/>
        <v>Non-melanoma - C441Female</v>
      </c>
      <c r="B3439" s="10" t="s">
        <v>355</v>
      </c>
      <c r="C3439" t="s">
        <v>0</v>
      </c>
      <c r="D3439" t="s">
        <v>12</v>
      </c>
      <c r="E3439">
        <v>1</v>
      </c>
      <c r="F3439">
        <v>1</v>
      </c>
    </row>
    <row r="3440" spans="1:6">
      <c r="A3440" s="10" t="str">
        <f t="shared" si="67"/>
        <v>Non-melanoma - C4499Female</v>
      </c>
      <c r="B3440" s="10" t="s">
        <v>355</v>
      </c>
      <c r="C3440" t="s">
        <v>0</v>
      </c>
      <c r="D3440" t="s">
        <v>370</v>
      </c>
      <c r="E3440">
        <v>99</v>
      </c>
      <c r="F3440">
        <v>0</v>
      </c>
    </row>
    <row r="3441" spans="1:6">
      <c r="A3441" s="10" t="str">
        <f t="shared" si="67"/>
        <v>Non-melanoma - C4419Female</v>
      </c>
      <c r="B3441" s="10" t="s">
        <v>355</v>
      </c>
      <c r="C3441" t="s">
        <v>0</v>
      </c>
      <c r="D3441" t="s">
        <v>28</v>
      </c>
      <c r="E3441">
        <v>19</v>
      </c>
      <c r="F3441">
        <v>2</v>
      </c>
    </row>
    <row r="3442" spans="1:6">
      <c r="A3442" s="10" t="str">
        <f t="shared" si="67"/>
        <v>Non-melanoma - C4420Female</v>
      </c>
      <c r="B3442" s="10" t="s">
        <v>355</v>
      </c>
      <c r="C3442" t="s">
        <v>0</v>
      </c>
      <c r="D3442" t="s">
        <v>29</v>
      </c>
      <c r="E3442">
        <v>20</v>
      </c>
      <c r="F3442">
        <v>5</v>
      </c>
    </row>
    <row r="3443" spans="1:6">
      <c r="A3443" s="10" t="str">
        <f t="shared" si="67"/>
        <v>Non-melanoma - C448Female</v>
      </c>
      <c r="B3443" s="10" t="s">
        <v>355</v>
      </c>
      <c r="C3443" t="s">
        <v>0</v>
      </c>
      <c r="D3443" t="s">
        <v>19</v>
      </c>
      <c r="E3443">
        <v>8</v>
      </c>
      <c r="F3443">
        <v>2</v>
      </c>
    </row>
    <row r="3444" spans="1:6">
      <c r="A3444" s="10" t="str">
        <f t="shared" si="67"/>
        <v>Non-melanoma - C4410Female</v>
      </c>
      <c r="B3444" s="10" t="s">
        <v>355</v>
      </c>
      <c r="C3444" t="s">
        <v>0</v>
      </c>
      <c r="D3444" t="s">
        <v>20</v>
      </c>
      <c r="E3444">
        <v>10</v>
      </c>
      <c r="F3444">
        <v>1</v>
      </c>
    </row>
    <row r="3445" spans="1:6">
      <c r="A3445" s="10" t="str">
        <f t="shared" si="67"/>
        <v>Non-melanoma - C445Female</v>
      </c>
      <c r="B3445" s="10" t="s">
        <v>355</v>
      </c>
      <c r="C3445" t="s">
        <v>0</v>
      </c>
      <c r="D3445" t="s">
        <v>16</v>
      </c>
      <c r="E3445">
        <v>5</v>
      </c>
      <c r="F3445">
        <v>5</v>
      </c>
    </row>
    <row r="3446" spans="1:6">
      <c r="A3446" s="10" t="str">
        <f t="shared" si="67"/>
        <v>Non-melanoma - C4415Female</v>
      </c>
      <c r="B3446" s="10" t="s">
        <v>355</v>
      </c>
      <c r="C3446" t="s">
        <v>0</v>
      </c>
      <c r="D3446" t="s">
        <v>24</v>
      </c>
      <c r="E3446">
        <v>15</v>
      </c>
      <c r="F3446">
        <v>0</v>
      </c>
    </row>
    <row r="3447" spans="1:6">
      <c r="A3447" s="10" t="str">
        <f t="shared" si="67"/>
        <v>Non-melanoma - C442Female</v>
      </c>
      <c r="B3447" s="10" t="s">
        <v>355</v>
      </c>
      <c r="C3447" t="s">
        <v>0</v>
      </c>
      <c r="D3447" t="s">
        <v>13</v>
      </c>
      <c r="E3447">
        <v>2</v>
      </c>
      <c r="F3447">
        <v>4</v>
      </c>
    </row>
    <row r="3448" spans="1:6">
      <c r="A3448" s="10" t="str">
        <f t="shared" si="67"/>
        <v>Non-melanoma - C4417Female</v>
      </c>
      <c r="B3448" s="10" t="s">
        <v>355</v>
      </c>
      <c r="C3448" t="s">
        <v>0</v>
      </c>
      <c r="D3448" t="s">
        <v>26</v>
      </c>
      <c r="E3448">
        <v>17</v>
      </c>
      <c r="F3448">
        <v>0</v>
      </c>
    </row>
    <row r="3449" spans="1:6">
      <c r="A3449" s="10" t="str">
        <f t="shared" si="67"/>
        <v>Non-melanoma - C4412Female</v>
      </c>
      <c r="B3449" s="10" t="s">
        <v>355</v>
      </c>
      <c r="C3449" t="s">
        <v>0</v>
      </c>
      <c r="D3449" t="s">
        <v>22</v>
      </c>
      <c r="E3449">
        <v>12</v>
      </c>
      <c r="F3449">
        <v>3</v>
      </c>
    </row>
    <row r="3450" spans="1:6">
      <c r="A3450" s="10" t="str">
        <f t="shared" si="67"/>
        <v>Non-melanoma - C443Male</v>
      </c>
      <c r="B3450" s="10" t="s">
        <v>355</v>
      </c>
      <c r="C3450" t="s">
        <v>1</v>
      </c>
      <c r="D3450" t="s">
        <v>14</v>
      </c>
      <c r="E3450">
        <v>3</v>
      </c>
      <c r="F3450">
        <v>8</v>
      </c>
    </row>
    <row r="3451" spans="1:6">
      <c r="A3451" s="10" t="str">
        <f t="shared" si="67"/>
        <v>Non-melanoma - C447Male</v>
      </c>
      <c r="B3451" s="10" t="s">
        <v>355</v>
      </c>
      <c r="C3451" t="s">
        <v>1</v>
      </c>
      <c r="D3451" t="s">
        <v>18</v>
      </c>
      <c r="E3451">
        <v>7</v>
      </c>
      <c r="F3451">
        <v>9</v>
      </c>
    </row>
    <row r="3452" spans="1:6">
      <c r="A3452" s="10" t="str">
        <f t="shared" si="67"/>
        <v>Non-melanoma - C4418Male</v>
      </c>
      <c r="B3452" s="10" t="s">
        <v>355</v>
      </c>
      <c r="C3452" t="s">
        <v>1</v>
      </c>
      <c r="D3452" t="s">
        <v>27</v>
      </c>
      <c r="E3452">
        <v>18</v>
      </c>
      <c r="F3452">
        <v>11</v>
      </c>
    </row>
    <row r="3453" spans="1:6">
      <c r="A3453" s="10" t="str">
        <f t="shared" si="67"/>
        <v>Non-melanoma - C4413Male</v>
      </c>
      <c r="B3453" s="10" t="s">
        <v>355</v>
      </c>
      <c r="C3453" t="s">
        <v>1</v>
      </c>
      <c r="D3453" t="s">
        <v>30</v>
      </c>
      <c r="E3453">
        <v>13</v>
      </c>
      <c r="F3453">
        <v>5</v>
      </c>
    </row>
    <row r="3454" spans="1:6">
      <c r="A3454" s="10" t="str">
        <f t="shared" si="67"/>
        <v>Non-melanoma - C444Male</v>
      </c>
      <c r="B3454" s="10" t="s">
        <v>355</v>
      </c>
      <c r="C3454" t="s">
        <v>1</v>
      </c>
      <c r="D3454" t="s">
        <v>15</v>
      </c>
      <c r="E3454">
        <v>4</v>
      </c>
      <c r="F3454">
        <v>6</v>
      </c>
    </row>
    <row r="3455" spans="1:6">
      <c r="A3455" s="10" t="str">
        <f t="shared" si="67"/>
        <v>Non-melanoma - C449Male</v>
      </c>
      <c r="B3455" s="10" t="s">
        <v>355</v>
      </c>
      <c r="C3455" t="s">
        <v>1</v>
      </c>
      <c r="D3455" t="s">
        <v>369</v>
      </c>
      <c r="E3455">
        <v>9</v>
      </c>
      <c r="F3455">
        <v>4</v>
      </c>
    </row>
    <row r="3456" spans="1:6">
      <c r="A3456" s="10" t="str">
        <f t="shared" si="67"/>
        <v>Non-melanoma - C4414Male</v>
      </c>
      <c r="B3456" s="10" t="s">
        <v>355</v>
      </c>
      <c r="C3456" t="s">
        <v>1</v>
      </c>
      <c r="D3456" t="s">
        <v>23</v>
      </c>
      <c r="E3456">
        <v>14</v>
      </c>
      <c r="F3456">
        <v>6</v>
      </c>
    </row>
    <row r="3457" spans="1:6">
      <c r="A3457" s="10" t="str">
        <f t="shared" si="67"/>
        <v>Non-melanoma - C446Male</v>
      </c>
      <c r="B3457" s="10" t="s">
        <v>355</v>
      </c>
      <c r="C3457" t="s">
        <v>1</v>
      </c>
      <c r="D3457" t="s">
        <v>17</v>
      </c>
      <c r="E3457">
        <v>6</v>
      </c>
      <c r="F3457">
        <v>3</v>
      </c>
    </row>
    <row r="3458" spans="1:6">
      <c r="A3458" s="10" t="str">
        <f t="shared" si="67"/>
        <v>Non-melanoma - C4411Male</v>
      </c>
      <c r="B3458" s="10" t="s">
        <v>355</v>
      </c>
      <c r="C3458" t="s">
        <v>1</v>
      </c>
      <c r="D3458" t="s">
        <v>21</v>
      </c>
      <c r="E3458">
        <v>11</v>
      </c>
      <c r="F3458">
        <v>8</v>
      </c>
    </row>
    <row r="3459" spans="1:6">
      <c r="A3459" s="10" t="str">
        <f t="shared" si="67"/>
        <v>Non-melanoma - C4416Male</v>
      </c>
      <c r="B3459" s="10" t="s">
        <v>355</v>
      </c>
      <c r="C3459" t="s">
        <v>1</v>
      </c>
      <c r="D3459" t="s">
        <v>25</v>
      </c>
      <c r="E3459">
        <v>16</v>
      </c>
      <c r="F3459">
        <v>4</v>
      </c>
    </row>
    <row r="3460" spans="1:6">
      <c r="A3460" s="10" t="str">
        <f t="shared" si="67"/>
        <v>Non-melanoma - C441Male</v>
      </c>
      <c r="B3460" s="10" t="s">
        <v>355</v>
      </c>
      <c r="C3460" t="s">
        <v>1</v>
      </c>
      <c r="D3460" t="s">
        <v>12</v>
      </c>
      <c r="E3460">
        <v>1</v>
      </c>
      <c r="F3460">
        <v>4</v>
      </c>
    </row>
    <row r="3461" spans="1:6">
      <c r="A3461" s="10" t="str">
        <f t="shared" si="67"/>
        <v>Non-melanoma - C4499Male</v>
      </c>
      <c r="B3461" s="10" t="s">
        <v>355</v>
      </c>
      <c r="C3461" t="s">
        <v>1</v>
      </c>
      <c r="D3461" t="s">
        <v>370</v>
      </c>
      <c r="E3461">
        <v>99</v>
      </c>
      <c r="F3461">
        <v>0</v>
      </c>
    </row>
    <row r="3462" spans="1:6">
      <c r="A3462" s="10" t="str">
        <f t="shared" si="67"/>
        <v>Non-melanoma - C4419Male</v>
      </c>
      <c r="B3462" s="10" t="s">
        <v>355</v>
      </c>
      <c r="C3462" t="s">
        <v>1</v>
      </c>
      <c r="D3462" t="s">
        <v>28</v>
      </c>
      <c r="E3462">
        <v>19</v>
      </c>
      <c r="F3462">
        <v>3</v>
      </c>
    </row>
    <row r="3463" spans="1:6">
      <c r="A3463" s="10" t="str">
        <f t="shared" si="67"/>
        <v>Non-melanoma - C4420Male</v>
      </c>
      <c r="B3463" s="10" t="s">
        <v>355</v>
      </c>
      <c r="C3463" t="s">
        <v>1</v>
      </c>
      <c r="D3463" t="s">
        <v>29</v>
      </c>
      <c r="E3463">
        <v>20</v>
      </c>
      <c r="F3463">
        <v>1</v>
      </c>
    </row>
    <row r="3464" spans="1:6">
      <c r="A3464" s="10" t="str">
        <f t="shared" si="67"/>
        <v>Non-melanoma - C448Male</v>
      </c>
      <c r="B3464" s="10" t="s">
        <v>355</v>
      </c>
      <c r="C3464" t="s">
        <v>1</v>
      </c>
      <c r="D3464" t="s">
        <v>19</v>
      </c>
      <c r="E3464">
        <v>8</v>
      </c>
      <c r="F3464">
        <v>0</v>
      </c>
    </row>
    <row r="3465" spans="1:6">
      <c r="A3465" s="10" t="str">
        <f t="shared" si="67"/>
        <v>Non-melanoma - C4410Male</v>
      </c>
      <c r="B3465" s="10" t="s">
        <v>355</v>
      </c>
      <c r="C3465" t="s">
        <v>1</v>
      </c>
      <c r="D3465" t="s">
        <v>20</v>
      </c>
      <c r="E3465">
        <v>10</v>
      </c>
      <c r="F3465">
        <v>4</v>
      </c>
    </row>
    <row r="3466" spans="1:6">
      <c r="A3466" s="10" t="str">
        <f t="shared" si="67"/>
        <v>Non-melanoma - C445Male</v>
      </c>
      <c r="B3466" s="10" t="s">
        <v>355</v>
      </c>
      <c r="C3466" t="s">
        <v>1</v>
      </c>
      <c r="D3466" t="s">
        <v>16</v>
      </c>
      <c r="E3466">
        <v>5</v>
      </c>
      <c r="F3466">
        <v>10</v>
      </c>
    </row>
    <row r="3467" spans="1:6">
      <c r="A3467" s="10" t="str">
        <f t="shared" si="67"/>
        <v>Non-melanoma - C4415Male</v>
      </c>
      <c r="B3467" s="10" t="s">
        <v>355</v>
      </c>
      <c r="C3467" t="s">
        <v>1</v>
      </c>
      <c r="D3467" t="s">
        <v>24</v>
      </c>
      <c r="E3467">
        <v>15</v>
      </c>
      <c r="F3467">
        <v>1</v>
      </c>
    </row>
    <row r="3468" spans="1:6">
      <c r="A3468" s="10" t="str">
        <f t="shared" si="67"/>
        <v>Non-melanoma - C442Male</v>
      </c>
      <c r="B3468" s="10" t="s">
        <v>355</v>
      </c>
      <c r="C3468" t="s">
        <v>1</v>
      </c>
      <c r="D3468" t="s">
        <v>13</v>
      </c>
      <c r="E3468">
        <v>2</v>
      </c>
      <c r="F3468">
        <v>14</v>
      </c>
    </row>
    <row r="3469" spans="1:6">
      <c r="A3469" s="10" t="str">
        <f t="shared" si="67"/>
        <v>Non-melanoma - C4417Male</v>
      </c>
      <c r="B3469" s="10" t="s">
        <v>355</v>
      </c>
      <c r="C3469" t="s">
        <v>1</v>
      </c>
      <c r="D3469" t="s">
        <v>26</v>
      </c>
      <c r="E3469">
        <v>17</v>
      </c>
      <c r="F3469">
        <v>0</v>
      </c>
    </row>
    <row r="3470" spans="1:6">
      <c r="A3470" s="10" t="str">
        <f t="shared" si="67"/>
        <v>Non-melanoma - C4412Male</v>
      </c>
      <c r="B3470" s="10" t="s">
        <v>355</v>
      </c>
      <c r="C3470" t="s">
        <v>1</v>
      </c>
      <c r="D3470" t="s">
        <v>22</v>
      </c>
      <c r="E3470">
        <v>12</v>
      </c>
      <c r="F3470">
        <v>5</v>
      </c>
    </row>
    <row r="3471" spans="1:6">
      <c r="A3471" s="10" t="str">
        <f t="shared" si="67"/>
        <v>Mesothelioma - C453Female</v>
      </c>
      <c r="B3471" s="10" t="s">
        <v>312</v>
      </c>
      <c r="C3471" t="s">
        <v>0</v>
      </c>
      <c r="D3471" t="s">
        <v>14</v>
      </c>
      <c r="E3471">
        <v>3</v>
      </c>
      <c r="F3471">
        <v>2</v>
      </c>
    </row>
    <row r="3472" spans="1:6">
      <c r="A3472" s="10" t="str">
        <f t="shared" si="67"/>
        <v>Mesothelioma - C457Female</v>
      </c>
      <c r="B3472" s="10" t="s">
        <v>312</v>
      </c>
      <c r="C3472" t="s">
        <v>0</v>
      </c>
      <c r="D3472" t="s">
        <v>18</v>
      </c>
      <c r="E3472">
        <v>7</v>
      </c>
      <c r="F3472">
        <v>1</v>
      </c>
    </row>
    <row r="3473" spans="1:6">
      <c r="A3473" s="10" t="str">
        <f t="shared" si="67"/>
        <v>Mesothelioma - C4518Female</v>
      </c>
      <c r="B3473" s="10" t="s">
        <v>312</v>
      </c>
      <c r="C3473" t="s">
        <v>0</v>
      </c>
      <c r="D3473" t="s">
        <v>27</v>
      </c>
      <c r="E3473">
        <v>18</v>
      </c>
      <c r="F3473">
        <v>4</v>
      </c>
    </row>
    <row r="3474" spans="1:6">
      <c r="A3474" s="10" t="str">
        <f t="shared" si="67"/>
        <v>Mesothelioma - C4513Female</v>
      </c>
      <c r="B3474" s="10" t="s">
        <v>312</v>
      </c>
      <c r="C3474" t="s">
        <v>0</v>
      </c>
      <c r="D3474" t="s">
        <v>30</v>
      </c>
      <c r="E3474">
        <v>13</v>
      </c>
      <c r="F3474">
        <v>0</v>
      </c>
    </row>
    <row r="3475" spans="1:6">
      <c r="A3475" s="10" t="str">
        <f t="shared" si="67"/>
        <v>Mesothelioma - C454Female</v>
      </c>
      <c r="B3475" s="10" t="s">
        <v>312</v>
      </c>
      <c r="C3475" t="s">
        <v>0</v>
      </c>
      <c r="D3475" t="s">
        <v>15</v>
      </c>
      <c r="E3475">
        <v>4</v>
      </c>
      <c r="F3475">
        <v>3</v>
      </c>
    </row>
    <row r="3476" spans="1:6">
      <c r="A3476" s="10" t="str">
        <f t="shared" si="67"/>
        <v>Mesothelioma - C459Female</v>
      </c>
      <c r="B3476" s="10" t="s">
        <v>312</v>
      </c>
      <c r="C3476" t="s">
        <v>0</v>
      </c>
      <c r="D3476" t="s">
        <v>369</v>
      </c>
      <c r="E3476">
        <v>9</v>
      </c>
      <c r="F3476">
        <v>1</v>
      </c>
    </row>
    <row r="3477" spans="1:6">
      <c r="A3477" s="10" t="str">
        <f t="shared" si="67"/>
        <v>Mesothelioma - C4514Female</v>
      </c>
      <c r="B3477" s="10" t="s">
        <v>312</v>
      </c>
      <c r="C3477" t="s">
        <v>0</v>
      </c>
      <c r="D3477" t="s">
        <v>23</v>
      </c>
      <c r="E3477">
        <v>14</v>
      </c>
      <c r="F3477">
        <v>0</v>
      </c>
    </row>
    <row r="3478" spans="1:6">
      <c r="A3478" s="10" t="str">
        <f t="shared" si="67"/>
        <v>Mesothelioma - C456Female</v>
      </c>
      <c r="B3478" s="10" t="s">
        <v>312</v>
      </c>
      <c r="C3478" t="s">
        <v>0</v>
      </c>
      <c r="D3478" t="s">
        <v>17</v>
      </c>
      <c r="E3478">
        <v>6</v>
      </c>
      <c r="F3478">
        <v>1</v>
      </c>
    </row>
    <row r="3479" spans="1:6">
      <c r="A3479" s="10" t="str">
        <f t="shared" si="67"/>
        <v>Mesothelioma - C4511Female</v>
      </c>
      <c r="B3479" s="10" t="s">
        <v>312</v>
      </c>
      <c r="C3479" t="s">
        <v>0</v>
      </c>
      <c r="D3479" t="s">
        <v>21</v>
      </c>
      <c r="E3479">
        <v>11</v>
      </c>
      <c r="F3479">
        <v>3</v>
      </c>
    </row>
    <row r="3480" spans="1:6">
      <c r="A3480" s="10" t="str">
        <f t="shared" si="67"/>
        <v>Mesothelioma - C4516Female</v>
      </c>
      <c r="B3480" s="10" t="s">
        <v>312</v>
      </c>
      <c r="C3480" t="s">
        <v>0</v>
      </c>
      <c r="D3480" t="s">
        <v>25</v>
      </c>
      <c r="E3480">
        <v>16</v>
      </c>
      <c r="F3480">
        <v>1</v>
      </c>
    </row>
    <row r="3481" spans="1:6">
      <c r="A3481" s="10" t="str">
        <f t="shared" si="67"/>
        <v>Mesothelioma - C451Female</v>
      </c>
      <c r="B3481" s="10" t="s">
        <v>312</v>
      </c>
      <c r="C3481" t="s">
        <v>0</v>
      </c>
      <c r="D3481" t="s">
        <v>12</v>
      </c>
      <c r="E3481">
        <v>1</v>
      </c>
      <c r="F3481">
        <v>1</v>
      </c>
    </row>
    <row r="3482" spans="1:6">
      <c r="A3482" s="10" t="str">
        <f t="shared" si="67"/>
        <v>Mesothelioma - C4599Female</v>
      </c>
      <c r="B3482" s="10" t="s">
        <v>312</v>
      </c>
      <c r="C3482" t="s">
        <v>0</v>
      </c>
      <c r="D3482" t="s">
        <v>370</v>
      </c>
      <c r="E3482">
        <v>99</v>
      </c>
      <c r="F3482">
        <v>0</v>
      </c>
    </row>
    <row r="3483" spans="1:6">
      <c r="A3483" s="10" t="str">
        <f t="shared" si="67"/>
        <v>Mesothelioma - C4519Female</v>
      </c>
      <c r="B3483" s="10" t="s">
        <v>312</v>
      </c>
      <c r="C3483" t="s">
        <v>0</v>
      </c>
      <c r="D3483" t="s">
        <v>28</v>
      </c>
      <c r="E3483">
        <v>19</v>
      </c>
      <c r="F3483">
        <v>1</v>
      </c>
    </row>
    <row r="3484" spans="1:6">
      <c r="A3484" s="10" t="str">
        <f t="shared" si="67"/>
        <v>Mesothelioma - C4520Female</v>
      </c>
      <c r="B3484" s="10" t="s">
        <v>312</v>
      </c>
      <c r="C3484" t="s">
        <v>0</v>
      </c>
      <c r="D3484" t="s">
        <v>29</v>
      </c>
      <c r="E3484">
        <v>20</v>
      </c>
      <c r="F3484">
        <v>0</v>
      </c>
    </row>
    <row r="3485" spans="1:6">
      <c r="A3485" s="10" t="str">
        <f t="shared" si="67"/>
        <v>Mesothelioma - C458Female</v>
      </c>
      <c r="B3485" s="10" t="s">
        <v>312</v>
      </c>
      <c r="C3485" t="s">
        <v>0</v>
      </c>
      <c r="D3485" t="s">
        <v>19</v>
      </c>
      <c r="E3485">
        <v>8</v>
      </c>
      <c r="F3485">
        <v>0</v>
      </c>
    </row>
    <row r="3486" spans="1:6">
      <c r="A3486" s="10" t="str">
        <f t="shared" si="67"/>
        <v>Mesothelioma - C4510Female</v>
      </c>
      <c r="B3486" s="10" t="s">
        <v>312</v>
      </c>
      <c r="C3486" t="s">
        <v>0</v>
      </c>
      <c r="D3486" t="s">
        <v>20</v>
      </c>
      <c r="E3486">
        <v>10</v>
      </c>
      <c r="F3486">
        <v>0</v>
      </c>
    </row>
    <row r="3487" spans="1:6">
      <c r="A3487" s="10" t="str">
        <f t="shared" si="67"/>
        <v>Mesothelioma - C455Female</v>
      </c>
      <c r="B3487" s="10" t="s">
        <v>312</v>
      </c>
      <c r="C3487" t="s">
        <v>0</v>
      </c>
      <c r="D3487" t="s">
        <v>16</v>
      </c>
      <c r="E3487">
        <v>5</v>
      </c>
      <c r="F3487">
        <v>3</v>
      </c>
    </row>
    <row r="3488" spans="1:6">
      <c r="A3488" s="10" t="str">
        <f t="shared" si="67"/>
        <v>Mesothelioma - C4515Female</v>
      </c>
      <c r="B3488" s="10" t="s">
        <v>312</v>
      </c>
      <c r="C3488" t="s">
        <v>0</v>
      </c>
      <c r="D3488" t="s">
        <v>24</v>
      </c>
      <c r="E3488">
        <v>15</v>
      </c>
      <c r="F3488">
        <v>0</v>
      </c>
    </row>
    <row r="3489" spans="1:6">
      <c r="A3489" s="10" t="str">
        <f t="shared" si="67"/>
        <v>Mesothelioma - C452Female</v>
      </c>
      <c r="B3489" s="10" t="s">
        <v>312</v>
      </c>
      <c r="C3489" t="s">
        <v>0</v>
      </c>
      <c r="D3489" t="s">
        <v>13</v>
      </c>
      <c r="E3489">
        <v>2</v>
      </c>
      <c r="F3489">
        <v>5</v>
      </c>
    </row>
    <row r="3490" spans="1:6">
      <c r="A3490" s="10" t="str">
        <f t="shared" si="67"/>
        <v>Mesothelioma - C4517Female</v>
      </c>
      <c r="B3490" s="10" t="s">
        <v>312</v>
      </c>
      <c r="C3490" t="s">
        <v>0</v>
      </c>
      <c r="D3490" t="s">
        <v>26</v>
      </c>
      <c r="E3490">
        <v>17</v>
      </c>
      <c r="F3490">
        <v>0</v>
      </c>
    </row>
    <row r="3491" spans="1:6">
      <c r="A3491" s="10" t="str">
        <f t="shared" si="67"/>
        <v>Mesothelioma - C4512Female</v>
      </c>
      <c r="B3491" s="10" t="s">
        <v>312</v>
      </c>
      <c r="C3491" t="s">
        <v>0</v>
      </c>
      <c r="D3491" t="s">
        <v>22</v>
      </c>
      <c r="E3491">
        <v>12</v>
      </c>
      <c r="F3491">
        <v>0</v>
      </c>
    </row>
    <row r="3492" spans="1:6">
      <c r="A3492" s="10" t="str">
        <f t="shared" ref="A3492:A3555" si="68">B3492&amp;E3492&amp;C3492</f>
        <v>Mesothelioma - C453Male</v>
      </c>
      <c r="B3492" s="10" t="s">
        <v>312</v>
      </c>
      <c r="C3492" t="s">
        <v>1</v>
      </c>
      <c r="D3492" t="s">
        <v>14</v>
      </c>
      <c r="E3492">
        <v>3</v>
      </c>
      <c r="F3492">
        <v>6</v>
      </c>
    </row>
    <row r="3493" spans="1:6">
      <c r="A3493" s="10" t="str">
        <f t="shared" si="68"/>
        <v>Mesothelioma - C457Male</v>
      </c>
      <c r="B3493" s="10" t="s">
        <v>312</v>
      </c>
      <c r="C3493" t="s">
        <v>1</v>
      </c>
      <c r="D3493" t="s">
        <v>18</v>
      </c>
      <c r="E3493">
        <v>7</v>
      </c>
      <c r="F3493">
        <v>4</v>
      </c>
    </row>
    <row r="3494" spans="1:6">
      <c r="A3494" s="10" t="str">
        <f t="shared" si="68"/>
        <v>Mesothelioma - C4518Male</v>
      </c>
      <c r="B3494" s="10" t="s">
        <v>312</v>
      </c>
      <c r="C3494" t="s">
        <v>1</v>
      </c>
      <c r="D3494" t="s">
        <v>27</v>
      </c>
      <c r="E3494">
        <v>18</v>
      </c>
      <c r="F3494">
        <v>12</v>
      </c>
    </row>
    <row r="3495" spans="1:6">
      <c r="A3495" s="10" t="str">
        <f t="shared" si="68"/>
        <v>Mesothelioma - C4513Male</v>
      </c>
      <c r="B3495" s="10" t="s">
        <v>312</v>
      </c>
      <c r="C3495" t="s">
        <v>1</v>
      </c>
      <c r="D3495" t="s">
        <v>30</v>
      </c>
      <c r="E3495">
        <v>13</v>
      </c>
      <c r="F3495">
        <v>1</v>
      </c>
    </row>
    <row r="3496" spans="1:6">
      <c r="A3496" s="10" t="str">
        <f t="shared" si="68"/>
        <v>Mesothelioma - C454Male</v>
      </c>
      <c r="B3496" s="10" t="s">
        <v>312</v>
      </c>
      <c r="C3496" t="s">
        <v>1</v>
      </c>
      <c r="D3496" t="s">
        <v>15</v>
      </c>
      <c r="E3496">
        <v>4</v>
      </c>
      <c r="F3496">
        <v>10</v>
      </c>
    </row>
    <row r="3497" spans="1:6">
      <c r="A3497" s="10" t="str">
        <f t="shared" si="68"/>
        <v>Mesothelioma - C459Male</v>
      </c>
      <c r="B3497" s="10" t="s">
        <v>312</v>
      </c>
      <c r="C3497" t="s">
        <v>1</v>
      </c>
      <c r="D3497" t="s">
        <v>369</v>
      </c>
      <c r="E3497">
        <v>9</v>
      </c>
      <c r="F3497">
        <v>2</v>
      </c>
    </row>
    <row r="3498" spans="1:6">
      <c r="A3498" s="10" t="str">
        <f t="shared" si="68"/>
        <v>Mesothelioma - C4514Male</v>
      </c>
      <c r="B3498" s="10" t="s">
        <v>312</v>
      </c>
      <c r="C3498" t="s">
        <v>1</v>
      </c>
      <c r="D3498" t="s">
        <v>23</v>
      </c>
      <c r="E3498">
        <v>14</v>
      </c>
      <c r="F3498">
        <v>4</v>
      </c>
    </row>
    <row r="3499" spans="1:6">
      <c r="A3499" s="10" t="str">
        <f t="shared" si="68"/>
        <v>Mesothelioma - C456Male</v>
      </c>
      <c r="B3499" s="10" t="s">
        <v>312</v>
      </c>
      <c r="C3499" t="s">
        <v>1</v>
      </c>
      <c r="D3499" t="s">
        <v>17</v>
      </c>
      <c r="E3499">
        <v>6</v>
      </c>
      <c r="F3499">
        <v>5</v>
      </c>
    </row>
    <row r="3500" spans="1:6">
      <c r="A3500" s="10" t="str">
        <f t="shared" si="68"/>
        <v>Mesothelioma - C4511Male</v>
      </c>
      <c r="B3500" s="10" t="s">
        <v>312</v>
      </c>
      <c r="C3500" t="s">
        <v>1</v>
      </c>
      <c r="D3500" t="s">
        <v>21</v>
      </c>
      <c r="E3500">
        <v>11</v>
      </c>
      <c r="F3500">
        <v>3</v>
      </c>
    </row>
    <row r="3501" spans="1:6">
      <c r="A3501" s="10" t="str">
        <f t="shared" si="68"/>
        <v>Mesothelioma - C4516Male</v>
      </c>
      <c r="B3501" s="10" t="s">
        <v>312</v>
      </c>
      <c r="C3501" t="s">
        <v>1</v>
      </c>
      <c r="D3501" t="s">
        <v>25</v>
      </c>
      <c r="E3501">
        <v>16</v>
      </c>
      <c r="F3501">
        <v>6</v>
      </c>
    </row>
    <row r="3502" spans="1:6">
      <c r="A3502" s="10" t="str">
        <f t="shared" si="68"/>
        <v>Mesothelioma - C451Male</v>
      </c>
      <c r="B3502" s="10" t="s">
        <v>312</v>
      </c>
      <c r="C3502" t="s">
        <v>1</v>
      </c>
      <c r="D3502" t="s">
        <v>12</v>
      </c>
      <c r="E3502">
        <v>1</v>
      </c>
      <c r="F3502">
        <v>3</v>
      </c>
    </row>
    <row r="3503" spans="1:6">
      <c r="A3503" s="10" t="str">
        <f t="shared" si="68"/>
        <v>Mesothelioma - C4599Male</v>
      </c>
      <c r="B3503" s="10" t="s">
        <v>312</v>
      </c>
      <c r="C3503" t="s">
        <v>1</v>
      </c>
      <c r="D3503" t="s">
        <v>370</v>
      </c>
      <c r="E3503">
        <v>99</v>
      </c>
      <c r="F3503">
        <v>0</v>
      </c>
    </row>
    <row r="3504" spans="1:6">
      <c r="A3504" s="10" t="str">
        <f t="shared" si="68"/>
        <v>Mesothelioma - C4519Male</v>
      </c>
      <c r="B3504" s="10" t="s">
        <v>312</v>
      </c>
      <c r="C3504" t="s">
        <v>1</v>
      </c>
      <c r="D3504" t="s">
        <v>28</v>
      </c>
      <c r="E3504">
        <v>19</v>
      </c>
      <c r="F3504">
        <v>2</v>
      </c>
    </row>
    <row r="3505" spans="1:6">
      <c r="A3505" s="10" t="str">
        <f t="shared" si="68"/>
        <v>Mesothelioma - C4520Male</v>
      </c>
      <c r="B3505" s="10" t="s">
        <v>312</v>
      </c>
      <c r="C3505" t="s">
        <v>1</v>
      </c>
      <c r="D3505" t="s">
        <v>29</v>
      </c>
      <c r="E3505">
        <v>20</v>
      </c>
      <c r="F3505">
        <v>2</v>
      </c>
    </row>
    <row r="3506" spans="1:6">
      <c r="A3506" s="10" t="str">
        <f t="shared" si="68"/>
        <v>Mesothelioma - C458Male</v>
      </c>
      <c r="B3506" s="10" t="s">
        <v>312</v>
      </c>
      <c r="C3506" t="s">
        <v>1</v>
      </c>
      <c r="D3506" t="s">
        <v>19</v>
      </c>
      <c r="E3506">
        <v>8</v>
      </c>
      <c r="F3506">
        <v>0</v>
      </c>
    </row>
    <row r="3507" spans="1:6">
      <c r="A3507" s="10" t="str">
        <f t="shared" si="68"/>
        <v>Mesothelioma - C4510Male</v>
      </c>
      <c r="B3507" s="10" t="s">
        <v>312</v>
      </c>
      <c r="C3507" t="s">
        <v>1</v>
      </c>
      <c r="D3507" t="s">
        <v>20</v>
      </c>
      <c r="E3507">
        <v>10</v>
      </c>
      <c r="F3507">
        <v>1</v>
      </c>
    </row>
    <row r="3508" spans="1:6">
      <c r="A3508" s="10" t="str">
        <f t="shared" si="68"/>
        <v>Mesothelioma - C455Male</v>
      </c>
      <c r="B3508" s="10" t="s">
        <v>312</v>
      </c>
      <c r="C3508" t="s">
        <v>1</v>
      </c>
      <c r="D3508" t="s">
        <v>16</v>
      </c>
      <c r="E3508">
        <v>5</v>
      </c>
      <c r="F3508">
        <v>5</v>
      </c>
    </row>
    <row r="3509" spans="1:6">
      <c r="A3509" s="10" t="str">
        <f t="shared" si="68"/>
        <v>Mesothelioma - C4515Male</v>
      </c>
      <c r="B3509" s="10" t="s">
        <v>312</v>
      </c>
      <c r="C3509" t="s">
        <v>1</v>
      </c>
      <c r="D3509" t="s">
        <v>24</v>
      </c>
      <c r="E3509">
        <v>15</v>
      </c>
      <c r="F3509">
        <v>0</v>
      </c>
    </row>
    <row r="3510" spans="1:6">
      <c r="A3510" s="10" t="str">
        <f t="shared" si="68"/>
        <v>Mesothelioma - C452Male</v>
      </c>
      <c r="B3510" s="10" t="s">
        <v>312</v>
      </c>
      <c r="C3510" t="s">
        <v>1</v>
      </c>
      <c r="D3510" t="s">
        <v>13</v>
      </c>
      <c r="E3510">
        <v>2</v>
      </c>
      <c r="F3510">
        <v>12</v>
      </c>
    </row>
    <row r="3511" spans="1:6">
      <c r="A3511" s="10" t="str">
        <f t="shared" si="68"/>
        <v>Mesothelioma - C4517Male</v>
      </c>
      <c r="B3511" s="10" t="s">
        <v>312</v>
      </c>
      <c r="C3511" t="s">
        <v>1</v>
      </c>
      <c r="D3511" t="s">
        <v>26</v>
      </c>
      <c r="E3511">
        <v>17</v>
      </c>
      <c r="F3511">
        <v>3</v>
      </c>
    </row>
    <row r="3512" spans="1:6">
      <c r="A3512" s="10" t="str">
        <f t="shared" si="68"/>
        <v>Mesothelioma - C4512Male</v>
      </c>
      <c r="B3512" s="10" t="s">
        <v>312</v>
      </c>
      <c r="C3512" t="s">
        <v>1</v>
      </c>
      <c r="D3512" t="s">
        <v>22</v>
      </c>
      <c r="E3512">
        <v>12</v>
      </c>
      <c r="F3512">
        <v>1</v>
      </c>
    </row>
    <row r="3513" spans="1:6">
      <c r="A3513" s="10" t="str">
        <f t="shared" si="68"/>
        <v>Kaposi sarcoma - C463Female</v>
      </c>
      <c r="B3513" s="10" t="s">
        <v>313</v>
      </c>
      <c r="C3513" t="s">
        <v>0</v>
      </c>
      <c r="D3513" t="s">
        <v>14</v>
      </c>
      <c r="E3513">
        <v>3</v>
      </c>
      <c r="F3513">
        <v>0</v>
      </c>
    </row>
    <row r="3514" spans="1:6">
      <c r="A3514" s="10" t="str">
        <f t="shared" si="68"/>
        <v>Kaposi sarcoma - C467Female</v>
      </c>
      <c r="B3514" s="10" t="s">
        <v>313</v>
      </c>
      <c r="C3514" t="s">
        <v>0</v>
      </c>
      <c r="D3514" t="s">
        <v>18</v>
      </c>
      <c r="E3514">
        <v>7</v>
      </c>
      <c r="F3514">
        <v>0</v>
      </c>
    </row>
    <row r="3515" spans="1:6">
      <c r="A3515" s="10" t="str">
        <f t="shared" si="68"/>
        <v>Kaposi sarcoma - C4618Female</v>
      </c>
      <c r="B3515" s="10" t="s">
        <v>313</v>
      </c>
      <c r="C3515" t="s">
        <v>0</v>
      </c>
      <c r="D3515" t="s">
        <v>27</v>
      </c>
      <c r="E3515">
        <v>18</v>
      </c>
      <c r="F3515">
        <v>0</v>
      </c>
    </row>
    <row r="3516" spans="1:6">
      <c r="A3516" s="10" t="str">
        <f t="shared" si="68"/>
        <v>Kaposi sarcoma - C4613Female</v>
      </c>
      <c r="B3516" s="10" t="s">
        <v>313</v>
      </c>
      <c r="C3516" t="s">
        <v>0</v>
      </c>
      <c r="D3516" t="s">
        <v>30</v>
      </c>
      <c r="E3516">
        <v>13</v>
      </c>
      <c r="F3516">
        <v>0</v>
      </c>
    </row>
    <row r="3517" spans="1:6">
      <c r="A3517" s="10" t="str">
        <f t="shared" si="68"/>
        <v>Kaposi sarcoma - C464Female</v>
      </c>
      <c r="B3517" s="10" t="s">
        <v>313</v>
      </c>
      <c r="C3517" t="s">
        <v>0</v>
      </c>
      <c r="D3517" t="s">
        <v>15</v>
      </c>
      <c r="E3517">
        <v>4</v>
      </c>
      <c r="F3517">
        <v>0</v>
      </c>
    </row>
    <row r="3518" spans="1:6">
      <c r="A3518" s="10" t="str">
        <f t="shared" si="68"/>
        <v>Kaposi sarcoma - C469Female</v>
      </c>
      <c r="B3518" s="10" t="s">
        <v>313</v>
      </c>
      <c r="C3518" t="s">
        <v>0</v>
      </c>
      <c r="D3518" t="s">
        <v>369</v>
      </c>
      <c r="E3518">
        <v>9</v>
      </c>
      <c r="F3518">
        <v>0</v>
      </c>
    </row>
    <row r="3519" spans="1:6">
      <c r="A3519" s="10" t="str">
        <f t="shared" si="68"/>
        <v>Kaposi sarcoma - C4614Female</v>
      </c>
      <c r="B3519" s="10" t="s">
        <v>313</v>
      </c>
      <c r="C3519" t="s">
        <v>0</v>
      </c>
      <c r="D3519" t="s">
        <v>23</v>
      </c>
      <c r="E3519">
        <v>14</v>
      </c>
      <c r="F3519">
        <v>0</v>
      </c>
    </row>
    <row r="3520" spans="1:6">
      <c r="A3520" s="10" t="str">
        <f t="shared" si="68"/>
        <v>Kaposi sarcoma - C466Female</v>
      </c>
      <c r="B3520" s="10" t="s">
        <v>313</v>
      </c>
      <c r="C3520" t="s">
        <v>0</v>
      </c>
      <c r="D3520" t="s">
        <v>17</v>
      </c>
      <c r="E3520">
        <v>6</v>
      </c>
      <c r="F3520">
        <v>0</v>
      </c>
    </row>
    <row r="3521" spans="1:6">
      <c r="A3521" s="10" t="str">
        <f t="shared" si="68"/>
        <v>Kaposi sarcoma - C4611Female</v>
      </c>
      <c r="B3521" s="10" t="s">
        <v>313</v>
      </c>
      <c r="C3521" t="s">
        <v>0</v>
      </c>
      <c r="D3521" t="s">
        <v>21</v>
      </c>
      <c r="E3521">
        <v>11</v>
      </c>
      <c r="F3521">
        <v>0</v>
      </c>
    </row>
    <row r="3522" spans="1:6">
      <c r="A3522" s="10" t="str">
        <f t="shared" si="68"/>
        <v>Kaposi sarcoma - C4616Female</v>
      </c>
      <c r="B3522" s="10" t="s">
        <v>313</v>
      </c>
      <c r="C3522" t="s">
        <v>0</v>
      </c>
      <c r="D3522" t="s">
        <v>25</v>
      </c>
      <c r="E3522">
        <v>16</v>
      </c>
      <c r="F3522">
        <v>0</v>
      </c>
    </row>
    <row r="3523" spans="1:6">
      <c r="A3523" s="10" t="str">
        <f t="shared" si="68"/>
        <v>Kaposi sarcoma - C461Female</v>
      </c>
      <c r="B3523" s="10" t="s">
        <v>313</v>
      </c>
      <c r="C3523" t="s">
        <v>0</v>
      </c>
      <c r="D3523" t="s">
        <v>12</v>
      </c>
      <c r="E3523">
        <v>1</v>
      </c>
      <c r="F3523">
        <v>0</v>
      </c>
    </row>
    <row r="3524" spans="1:6">
      <c r="A3524" s="10" t="str">
        <f t="shared" si="68"/>
        <v>Kaposi sarcoma - C4699Female</v>
      </c>
      <c r="B3524" s="10" t="s">
        <v>313</v>
      </c>
      <c r="C3524" t="s">
        <v>0</v>
      </c>
      <c r="D3524" t="s">
        <v>370</v>
      </c>
      <c r="E3524">
        <v>99</v>
      </c>
      <c r="F3524">
        <v>0</v>
      </c>
    </row>
    <row r="3525" spans="1:6">
      <c r="A3525" s="10" t="str">
        <f t="shared" si="68"/>
        <v>Kaposi sarcoma - C4619Female</v>
      </c>
      <c r="B3525" s="10" t="s">
        <v>313</v>
      </c>
      <c r="C3525" t="s">
        <v>0</v>
      </c>
      <c r="D3525" t="s">
        <v>28</v>
      </c>
      <c r="E3525">
        <v>19</v>
      </c>
      <c r="F3525">
        <v>0</v>
      </c>
    </row>
    <row r="3526" spans="1:6">
      <c r="A3526" s="10" t="str">
        <f t="shared" si="68"/>
        <v>Kaposi sarcoma - C4620Female</v>
      </c>
      <c r="B3526" s="10" t="s">
        <v>313</v>
      </c>
      <c r="C3526" t="s">
        <v>0</v>
      </c>
      <c r="D3526" t="s">
        <v>29</v>
      </c>
      <c r="E3526">
        <v>20</v>
      </c>
      <c r="F3526">
        <v>0</v>
      </c>
    </row>
    <row r="3527" spans="1:6">
      <c r="A3527" s="10" t="str">
        <f t="shared" si="68"/>
        <v>Kaposi sarcoma - C468Female</v>
      </c>
      <c r="B3527" s="10" t="s">
        <v>313</v>
      </c>
      <c r="C3527" t="s">
        <v>0</v>
      </c>
      <c r="D3527" t="s">
        <v>19</v>
      </c>
      <c r="E3527">
        <v>8</v>
      </c>
      <c r="F3527">
        <v>0</v>
      </c>
    </row>
    <row r="3528" spans="1:6">
      <c r="A3528" s="10" t="str">
        <f t="shared" si="68"/>
        <v>Kaposi sarcoma - C4610Female</v>
      </c>
      <c r="B3528" s="10" t="s">
        <v>313</v>
      </c>
      <c r="C3528" t="s">
        <v>0</v>
      </c>
      <c r="D3528" t="s">
        <v>20</v>
      </c>
      <c r="E3528">
        <v>10</v>
      </c>
      <c r="F3528">
        <v>0</v>
      </c>
    </row>
    <row r="3529" spans="1:6">
      <c r="A3529" s="10" t="str">
        <f t="shared" si="68"/>
        <v>Kaposi sarcoma - C465Female</v>
      </c>
      <c r="B3529" s="10" t="s">
        <v>313</v>
      </c>
      <c r="C3529" t="s">
        <v>0</v>
      </c>
      <c r="D3529" t="s">
        <v>16</v>
      </c>
      <c r="E3529">
        <v>5</v>
      </c>
      <c r="F3529">
        <v>0</v>
      </c>
    </row>
    <row r="3530" spans="1:6">
      <c r="A3530" s="10" t="str">
        <f t="shared" si="68"/>
        <v>Kaposi sarcoma - C4615Female</v>
      </c>
      <c r="B3530" s="10" t="s">
        <v>313</v>
      </c>
      <c r="C3530" t="s">
        <v>0</v>
      </c>
      <c r="D3530" t="s">
        <v>24</v>
      </c>
      <c r="E3530">
        <v>15</v>
      </c>
      <c r="F3530">
        <v>0</v>
      </c>
    </row>
    <row r="3531" spans="1:6">
      <c r="A3531" s="10" t="str">
        <f t="shared" si="68"/>
        <v>Kaposi sarcoma - C462Female</v>
      </c>
      <c r="B3531" s="10" t="s">
        <v>313</v>
      </c>
      <c r="C3531" t="s">
        <v>0</v>
      </c>
      <c r="D3531" t="s">
        <v>13</v>
      </c>
      <c r="E3531">
        <v>2</v>
      </c>
      <c r="F3531">
        <v>0</v>
      </c>
    </row>
    <row r="3532" spans="1:6">
      <c r="A3532" s="10" t="str">
        <f t="shared" si="68"/>
        <v>Kaposi sarcoma - C4617Female</v>
      </c>
      <c r="B3532" s="10" t="s">
        <v>313</v>
      </c>
      <c r="C3532" t="s">
        <v>0</v>
      </c>
      <c r="D3532" t="s">
        <v>26</v>
      </c>
      <c r="E3532">
        <v>17</v>
      </c>
      <c r="F3532">
        <v>0</v>
      </c>
    </row>
    <row r="3533" spans="1:6">
      <c r="A3533" s="10" t="str">
        <f t="shared" si="68"/>
        <v>Kaposi sarcoma - C4612Female</v>
      </c>
      <c r="B3533" s="10" t="s">
        <v>313</v>
      </c>
      <c r="C3533" t="s">
        <v>0</v>
      </c>
      <c r="D3533" t="s">
        <v>22</v>
      </c>
      <c r="E3533">
        <v>12</v>
      </c>
      <c r="F3533">
        <v>0</v>
      </c>
    </row>
    <row r="3534" spans="1:6">
      <c r="A3534" s="10" t="str">
        <f t="shared" si="68"/>
        <v>Kaposi sarcoma - C463Male</v>
      </c>
      <c r="B3534" s="10" t="s">
        <v>313</v>
      </c>
      <c r="C3534" t="s">
        <v>1</v>
      </c>
      <c r="D3534" t="s">
        <v>14</v>
      </c>
      <c r="E3534">
        <v>3</v>
      </c>
      <c r="F3534">
        <v>2</v>
      </c>
    </row>
    <row r="3535" spans="1:6">
      <c r="A3535" s="10" t="str">
        <f t="shared" si="68"/>
        <v>Kaposi sarcoma - C467Male</v>
      </c>
      <c r="B3535" s="10" t="s">
        <v>313</v>
      </c>
      <c r="C3535" t="s">
        <v>1</v>
      </c>
      <c r="D3535" t="s">
        <v>18</v>
      </c>
      <c r="E3535">
        <v>7</v>
      </c>
      <c r="F3535">
        <v>0</v>
      </c>
    </row>
    <row r="3536" spans="1:6">
      <c r="A3536" s="10" t="str">
        <f t="shared" si="68"/>
        <v>Kaposi sarcoma - C4618Male</v>
      </c>
      <c r="B3536" s="10" t="s">
        <v>313</v>
      </c>
      <c r="C3536" t="s">
        <v>1</v>
      </c>
      <c r="D3536" t="s">
        <v>27</v>
      </c>
      <c r="E3536">
        <v>18</v>
      </c>
      <c r="F3536">
        <v>0</v>
      </c>
    </row>
    <row r="3537" spans="1:6">
      <c r="A3537" s="10" t="str">
        <f t="shared" si="68"/>
        <v>Kaposi sarcoma - C4613Male</v>
      </c>
      <c r="B3537" s="10" t="s">
        <v>313</v>
      </c>
      <c r="C3537" t="s">
        <v>1</v>
      </c>
      <c r="D3537" t="s">
        <v>30</v>
      </c>
      <c r="E3537">
        <v>13</v>
      </c>
      <c r="F3537">
        <v>0</v>
      </c>
    </row>
    <row r="3538" spans="1:6">
      <c r="A3538" s="10" t="str">
        <f t="shared" si="68"/>
        <v>Kaposi sarcoma - C464Male</v>
      </c>
      <c r="B3538" s="10" t="s">
        <v>313</v>
      </c>
      <c r="C3538" t="s">
        <v>1</v>
      </c>
      <c r="D3538" t="s">
        <v>15</v>
      </c>
      <c r="E3538">
        <v>4</v>
      </c>
      <c r="F3538">
        <v>1</v>
      </c>
    </row>
    <row r="3539" spans="1:6">
      <c r="A3539" s="10" t="str">
        <f t="shared" si="68"/>
        <v>Kaposi sarcoma - C469Male</v>
      </c>
      <c r="B3539" s="10" t="s">
        <v>313</v>
      </c>
      <c r="C3539" t="s">
        <v>1</v>
      </c>
      <c r="D3539" t="s">
        <v>369</v>
      </c>
      <c r="E3539">
        <v>9</v>
      </c>
      <c r="F3539">
        <v>0</v>
      </c>
    </row>
    <row r="3540" spans="1:6">
      <c r="A3540" s="10" t="str">
        <f t="shared" si="68"/>
        <v>Kaposi sarcoma - C4614Male</v>
      </c>
      <c r="B3540" s="10" t="s">
        <v>313</v>
      </c>
      <c r="C3540" t="s">
        <v>1</v>
      </c>
      <c r="D3540" t="s">
        <v>23</v>
      </c>
      <c r="E3540">
        <v>14</v>
      </c>
      <c r="F3540">
        <v>0</v>
      </c>
    </row>
    <row r="3541" spans="1:6">
      <c r="A3541" s="10" t="str">
        <f t="shared" si="68"/>
        <v>Kaposi sarcoma - C466Male</v>
      </c>
      <c r="B3541" s="10" t="s">
        <v>313</v>
      </c>
      <c r="C3541" t="s">
        <v>1</v>
      </c>
      <c r="D3541" t="s">
        <v>17</v>
      </c>
      <c r="E3541">
        <v>6</v>
      </c>
      <c r="F3541">
        <v>0</v>
      </c>
    </row>
    <row r="3542" spans="1:6">
      <c r="A3542" s="10" t="str">
        <f t="shared" si="68"/>
        <v>Kaposi sarcoma - C4611Male</v>
      </c>
      <c r="B3542" s="10" t="s">
        <v>313</v>
      </c>
      <c r="C3542" t="s">
        <v>1</v>
      </c>
      <c r="D3542" t="s">
        <v>21</v>
      </c>
      <c r="E3542">
        <v>11</v>
      </c>
      <c r="F3542">
        <v>0</v>
      </c>
    </row>
    <row r="3543" spans="1:6">
      <c r="A3543" s="10" t="str">
        <f t="shared" si="68"/>
        <v>Kaposi sarcoma - C4616Male</v>
      </c>
      <c r="B3543" s="10" t="s">
        <v>313</v>
      </c>
      <c r="C3543" t="s">
        <v>1</v>
      </c>
      <c r="D3543" t="s">
        <v>25</v>
      </c>
      <c r="E3543">
        <v>16</v>
      </c>
      <c r="F3543">
        <v>0</v>
      </c>
    </row>
    <row r="3544" spans="1:6">
      <c r="A3544" s="10" t="str">
        <f t="shared" si="68"/>
        <v>Kaposi sarcoma - C461Male</v>
      </c>
      <c r="B3544" s="10" t="s">
        <v>313</v>
      </c>
      <c r="C3544" t="s">
        <v>1</v>
      </c>
      <c r="D3544" t="s">
        <v>12</v>
      </c>
      <c r="E3544">
        <v>1</v>
      </c>
      <c r="F3544">
        <v>0</v>
      </c>
    </row>
    <row r="3545" spans="1:6">
      <c r="A3545" s="10" t="str">
        <f t="shared" si="68"/>
        <v>Kaposi sarcoma - C4699Male</v>
      </c>
      <c r="B3545" s="10" t="s">
        <v>313</v>
      </c>
      <c r="C3545" t="s">
        <v>1</v>
      </c>
      <c r="D3545" t="s">
        <v>370</v>
      </c>
      <c r="E3545">
        <v>99</v>
      </c>
      <c r="F3545">
        <v>0</v>
      </c>
    </row>
    <row r="3546" spans="1:6">
      <c r="A3546" s="10" t="str">
        <f t="shared" si="68"/>
        <v>Kaposi sarcoma - C4619Male</v>
      </c>
      <c r="B3546" s="10" t="s">
        <v>313</v>
      </c>
      <c r="C3546" t="s">
        <v>1</v>
      </c>
      <c r="D3546" t="s">
        <v>28</v>
      </c>
      <c r="E3546">
        <v>19</v>
      </c>
      <c r="F3546">
        <v>0</v>
      </c>
    </row>
    <row r="3547" spans="1:6">
      <c r="A3547" s="10" t="str">
        <f t="shared" si="68"/>
        <v>Kaposi sarcoma - C4620Male</v>
      </c>
      <c r="B3547" s="10" t="s">
        <v>313</v>
      </c>
      <c r="C3547" t="s">
        <v>1</v>
      </c>
      <c r="D3547" t="s">
        <v>29</v>
      </c>
      <c r="E3547">
        <v>20</v>
      </c>
      <c r="F3547">
        <v>0</v>
      </c>
    </row>
    <row r="3548" spans="1:6">
      <c r="A3548" s="10" t="str">
        <f t="shared" si="68"/>
        <v>Kaposi sarcoma - C468Male</v>
      </c>
      <c r="B3548" s="10" t="s">
        <v>313</v>
      </c>
      <c r="C3548" t="s">
        <v>1</v>
      </c>
      <c r="D3548" t="s">
        <v>19</v>
      </c>
      <c r="E3548">
        <v>8</v>
      </c>
      <c r="F3548">
        <v>0</v>
      </c>
    </row>
    <row r="3549" spans="1:6">
      <c r="A3549" s="10" t="str">
        <f t="shared" si="68"/>
        <v>Kaposi sarcoma - C4610Male</v>
      </c>
      <c r="B3549" s="10" t="s">
        <v>313</v>
      </c>
      <c r="C3549" t="s">
        <v>1</v>
      </c>
      <c r="D3549" t="s">
        <v>20</v>
      </c>
      <c r="E3549">
        <v>10</v>
      </c>
      <c r="F3549">
        <v>1</v>
      </c>
    </row>
    <row r="3550" spans="1:6">
      <c r="A3550" s="10" t="str">
        <f t="shared" si="68"/>
        <v>Kaposi sarcoma - C465Male</v>
      </c>
      <c r="B3550" s="10" t="s">
        <v>313</v>
      </c>
      <c r="C3550" t="s">
        <v>1</v>
      </c>
      <c r="D3550" t="s">
        <v>16</v>
      </c>
      <c r="E3550">
        <v>5</v>
      </c>
      <c r="F3550">
        <v>1</v>
      </c>
    </row>
    <row r="3551" spans="1:6">
      <c r="A3551" s="10" t="str">
        <f t="shared" si="68"/>
        <v>Kaposi sarcoma - C4615Male</v>
      </c>
      <c r="B3551" s="10" t="s">
        <v>313</v>
      </c>
      <c r="C3551" t="s">
        <v>1</v>
      </c>
      <c r="D3551" t="s">
        <v>24</v>
      </c>
      <c r="E3551">
        <v>15</v>
      </c>
      <c r="F3551">
        <v>0</v>
      </c>
    </row>
    <row r="3552" spans="1:6">
      <c r="A3552" s="10" t="str">
        <f t="shared" si="68"/>
        <v>Kaposi sarcoma - C462Male</v>
      </c>
      <c r="B3552" s="10" t="s">
        <v>313</v>
      </c>
      <c r="C3552" t="s">
        <v>1</v>
      </c>
      <c r="D3552" t="s">
        <v>13</v>
      </c>
      <c r="E3552">
        <v>2</v>
      </c>
      <c r="F3552">
        <v>1</v>
      </c>
    </row>
    <row r="3553" spans="1:6">
      <c r="A3553" s="10" t="str">
        <f t="shared" si="68"/>
        <v>Kaposi sarcoma - C4617Male</v>
      </c>
      <c r="B3553" s="10" t="s">
        <v>313</v>
      </c>
      <c r="C3553" t="s">
        <v>1</v>
      </c>
      <c r="D3553" t="s">
        <v>26</v>
      </c>
      <c r="E3553">
        <v>17</v>
      </c>
      <c r="F3553">
        <v>0</v>
      </c>
    </row>
    <row r="3554" spans="1:6">
      <c r="A3554" s="10" t="str">
        <f t="shared" si="68"/>
        <v>Kaposi sarcoma - C4612Male</v>
      </c>
      <c r="B3554" s="10" t="s">
        <v>313</v>
      </c>
      <c r="C3554" t="s">
        <v>1</v>
      </c>
      <c r="D3554" t="s">
        <v>22</v>
      </c>
      <c r="E3554">
        <v>12</v>
      </c>
      <c r="F3554">
        <v>0</v>
      </c>
    </row>
    <row r="3555" spans="1:6">
      <c r="A3555" s="10" t="str">
        <f t="shared" si="68"/>
        <v>Peripheral nerves and autonomic nervous system - C473Female</v>
      </c>
      <c r="B3555" s="10" t="s">
        <v>314</v>
      </c>
      <c r="C3555" t="s">
        <v>0</v>
      </c>
      <c r="D3555" t="s">
        <v>14</v>
      </c>
      <c r="E3555">
        <v>3</v>
      </c>
      <c r="F3555">
        <v>0</v>
      </c>
    </row>
    <row r="3556" spans="1:6">
      <c r="A3556" s="10" t="str">
        <f t="shared" ref="A3556:A3619" si="69">B3556&amp;E3556&amp;C3556</f>
        <v>Peripheral nerves and autonomic nervous system - C477Female</v>
      </c>
      <c r="B3556" s="10" t="s">
        <v>314</v>
      </c>
      <c r="C3556" t="s">
        <v>0</v>
      </c>
      <c r="D3556" t="s">
        <v>18</v>
      </c>
      <c r="E3556">
        <v>7</v>
      </c>
      <c r="F3556">
        <v>0</v>
      </c>
    </row>
    <row r="3557" spans="1:6">
      <c r="A3557" s="10" t="str">
        <f t="shared" si="69"/>
        <v>Peripheral nerves and autonomic nervous system - C4718Female</v>
      </c>
      <c r="B3557" s="10" t="s">
        <v>314</v>
      </c>
      <c r="C3557" t="s">
        <v>0</v>
      </c>
      <c r="D3557" t="s">
        <v>27</v>
      </c>
      <c r="E3557">
        <v>18</v>
      </c>
      <c r="F3557">
        <v>1</v>
      </c>
    </row>
    <row r="3558" spans="1:6">
      <c r="A3558" s="10" t="str">
        <f t="shared" si="69"/>
        <v>Peripheral nerves and autonomic nervous system - C4713Female</v>
      </c>
      <c r="B3558" s="10" t="s">
        <v>314</v>
      </c>
      <c r="C3558" t="s">
        <v>0</v>
      </c>
      <c r="D3558" t="s">
        <v>30</v>
      </c>
      <c r="E3558">
        <v>13</v>
      </c>
      <c r="F3558">
        <v>1</v>
      </c>
    </row>
    <row r="3559" spans="1:6">
      <c r="A3559" s="10" t="str">
        <f t="shared" si="69"/>
        <v>Peripheral nerves and autonomic nervous system - C474Female</v>
      </c>
      <c r="B3559" s="10" t="s">
        <v>314</v>
      </c>
      <c r="C3559" t="s">
        <v>0</v>
      </c>
      <c r="D3559" t="s">
        <v>15</v>
      </c>
      <c r="E3559">
        <v>4</v>
      </c>
      <c r="F3559">
        <v>1</v>
      </c>
    </row>
    <row r="3560" spans="1:6">
      <c r="A3560" s="10" t="str">
        <f t="shared" si="69"/>
        <v>Peripheral nerves and autonomic nervous system - C479Female</v>
      </c>
      <c r="B3560" s="10" t="s">
        <v>314</v>
      </c>
      <c r="C3560" t="s">
        <v>0</v>
      </c>
      <c r="D3560" t="s">
        <v>369</v>
      </c>
      <c r="E3560">
        <v>9</v>
      </c>
      <c r="F3560">
        <v>0</v>
      </c>
    </row>
    <row r="3561" spans="1:6">
      <c r="A3561" s="10" t="str">
        <f t="shared" si="69"/>
        <v>Peripheral nerves and autonomic nervous system - C4714Female</v>
      </c>
      <c r="B3561" s="10" t="s">
        <v>314</v>
      </c>
      <c r="C3561" t="s">
        <v>0</v>
      </c>
      <c r="D3561" t="s">
        <v>23</v>
      </c>
      <c r="E3561">
        <v>14</v>
      </c>
      <c r="F3561">
        <v>1</v>
      </c>
    </row>
    <row r="3562" spans="1:6">
      <c r="A3562" s="10" t="str">
        <f t="shared" si="69"/>
        <v>Peripheral nerves and autonomic nervous system - C476Female</v>
      </c>
      <c r="B3562" s="10" t="s">
        <v>314</v>
      </c>
      <c r="C3562" t="s">
        <v>0</v>
      </c>
      <c r="D3562" t="s">
        <v>17</v>
      </c>
      <c r="E3562">
        <v>6</v>
      </c>
      <c r="F3562">
        <v>0</v>
      </c>
    </row>
    <row r="3563" spans="1:6">
      <c r="A3563" s="10" t="str">
        <f t="shared" si="69"/>
        <v>Peripheral nerves and autonomic nervous system - C4711Female</v>
      </c>
      <c r="B3563" s="10" t="s">
        <v>314</v>
      </c>
      <c r="C3563" t="s">
        <v>0</v>
      </c>
      <c r="D3563" t="s">
        <v>21</v>
      </c>
      <c r="E3563">
        <v>11</v>
      </c>
      <c r="F3563">
        <v>0</v>
      </c>
    </row>
    <row r="3564" spans="1:6">
      <c r="A3564" s="10" t="str">
        <f t="shared" si="69"/>
        <v>Peripheral nerves and autonomic nervous system - C4716Female</v>
      </c>
      <c r="B3564" s="10" t="s">
        <v>314</v>
      </c>
      <c r="C3564" t="s">
        <v>0</v>
      </c>
      <c r="D3564" t="s">
        <v>25</v>
      </c>
      <c r="E3564">
        <v>16</v>
      </c>
      <c r="F3564">
        <v>0</v>
      </c>
    </row>
    <row r="3565" spans="1:6">
      <c r="A3565" s="10" t="str">
        <f t="shared" si="69"/>
        <v>Peripheral nerves and autonomic nervous system - C471Female</v>
      </c>
      <c r="B3565" s="10" t="s">
        <v>314</v>
      </c>
      <c r="C3565" t="s">
        <v>0</v>
      </c>
      <c r="D3565" t="s">
        <v>12</v>
      </c>
      <c r="E3565">
        <v>1</v>
      </c>
      <c r="F3565">
        <v>1</v>
      </c>
    </row>
    <row r="3566" spans="1:6">
      <c r="A3566" s="10" t="str">
        <f t="shared" si="69"/>
        <v>Peripheral nerves and autonomic nervous system - C4799Female</v>
      </c>
      <c r="B3566" s="10" t="s">
        <v>314</v>
      </c>
      <c r="C3566" t="s">
        <v>0</v>
      </c>
      <c r="D3566" t="s">
        <v>370</v>
      </c>
      <c r="E3566">
        <v>99</v>
      </c>
      <c r="F3566">
        <v>0</v>
      </c>
    </row>
    <row r="3567" spans="1:6">
      <c r="A3567" s="10" t="str">
        <f t="shared" si="69"/>
        <v>Peripheral nerves and autonomic nervous system - C4719Female</v>
      </c>
      <c r="B3567" s="10" t="s">
        <v>314</v>
      </c>
      <c r="C3567" t="s">
        <v>0</v>
      </c>
      <c r="D3567" t="s">
        <v>28</v>
      </c>
      <c r="E3567">
        <v>19</v>
      </c>
      <c r="F3567">
        <v>0</v>
      </c>
    </row>
    <row r="3568" spans="1:6">
      <c r="A3568" s="10" t="str">
        <f t="shared" si="69"/>
        <v>Peripheral nerves and autonomic nervous system - C4720Female</v>
      </c>
      <c r="B3568" s="10" t="s">
        <v>314</v>
      </c>
      <c r="C3568" t="s">
        <v>0</v>
      </c>
      <c r="D3568" t="s">
        <v>29</v>
      </c>
      <c r="E3568">
        <v>20</v>
      </c>
      <c r="F3568">
        <v>0</v>
      </c>
    </row>
    <row r="3569" spans="1:6">
      <c r="A3569" s="10" t="str">
        <f t="shared" si="69"/>
        <v>Peripheral nerves and autonomic nervous system - C478Female</v>
      </c>
      <c r="B3569" s="10" t="s">
        <v>314</v>
      </c>
      <c r="C3569" t="s">
        <v>0</v>
      </c>
      <c r="D3569" t="s">
        <v>19</v>
      </c>
      <c r="E3569">
        <v>8</v>
      </c>
      <c r="F3569">
        <v>0</v>
      </c>
    </row>
    <row r="3570" spans="1:6">
      <c r="A3570" s="10" t="str">
        <f t="shared" si="69"/>
        <v>Peripheral nerves and autonomic nervous system - C4710Female</v>
      </c>
      <c r="B3570" s="10" t="s">
        <v>314</v>
      </c>
      <c r="C3570" t="s">
        <v>0</v>
      </c>
      <c r="D3570" t="s">
        <v>20</v>
      </c>
      <c r="E3570">
        <v>10</v>
      </c>
      <c r="F3570">
        <v>0</v>
      </c>
    </row>
    <row r="3571" spans="1:6">
      <c r="A3571" s="10" t="str">
        <f t="shared" si="69"/>
        <v>Peripheral nerves and autonomic nervous system - C475Female</v>
      </c>
      <c r="B3571" s="10" t="s">
        <v>314</v>
      </c>
      <c r="C3571" t="s">
        <v>0</v>
      </c>
      <c r="D3571" t="s">
        <v>16</v>
      </c>
      <c r="E3571">
        <v>5</v>
      </c>
      <c r="F3571">
        <v>0</v>
      </c>
    </row>
    <row r="3572" spans="1:6">
      <c r="A3572" s="10" t="str">
        <f t="shared" si="69"/>
        <v>Peripheral nerves and autonomic nervous system - C4715Female</v>
      </c>
      <c r="B3572" s="10" t="s">
        <v>314</v>
      </c>
      <c r="C3572" t="s">
        <v>0</v>
      </c>
      <c r="D3572" t="s">
        <v>24</v>
      </c>
      <c r="E3572">
        <v>15</v>
      </c>
      <c r="F3572">
        <v>0</v>
      </c>
    </row>
    <row r="3573" spans="1:6">
      <c r="A3573" s="10" t="str">
        <f t="shared" si="69"/>
        <v>Peripheral nerves and autonomic nervous system - C472Female</v>
      </c>
      <c r="B3573" s="10" t="s">
        <v>314</v>
      </c>
      <c r="C3573" t="s">
        <v>0</v>
      </c>
      <c r="D3573" t="s">
        <v>13</v>
      </c>
      <c r="E3573">
        <v>2</v>
      </c>
      <c r="F3573">
        <v>0</v>
      </c>
    </row>
    <row r="3574" spans="1:6">
      <c r="A3574" s="10" t="str">
        <f t="shared" si="69"/>
        <v>Peripheral nerves and autonomic nervous system - C4717Female</v>
      </c>
      <c r="B3574" s="10" t="s">
        <v>314</v>
      </c>
      <c r="C3574" t="s">
        <v>0</v>
      </c>
      <c r="D3574" t="s">
        <v>26</v>
      </c>
      <c r="E3574">
        <v>17</v>
      </c>
      <c r="F3574">
        <v>0</v>
      </c>
    </row>
    <row r="3575" spans="1:6">
      <c r="A3575" s="10" t="str">
        <f t="shared" si="69"/>
        <v>Peripheral nerves and autonomic nervous system - C4712Female</v>
      </c>
      <c r="B3575" s="10" t="s">
        <v>314</v>
      </c>
      <c r="C3575" t="s">
        <v>0</v>
      </c>
      <c r="D3575" t="s">
        <v>22</v>
      </c>
      <c r="E3575">
        <v>12</v>
      </c>
      <c r="F3575">
        <v>0</v>
      </c>
    </row>
    <row r="3576" spans="1:6">
      <c r="A3576" s="10" t="str">
        <f t="shared" si="69"/>
        <v>Peripheral nerves and autonomic nervous system - C473Male</v>
      </c>
      <c r="B3576" s="10" t="s">
        <v>314</v>
      </c>
      <c r="C3576" t="s">
        <v>1</v>
      </c>
      <c r="D3576" t="s">
        <v>14</v>
      </c>
      <c r="E3576">
        <v>3</v>
      </c>
      <c r="F3576">
        <v>0</v>
      </c>
    </row>
    <row r="3577" spans="1:6">
      <c r="A3577" s="10" t="str">
        <f t="shared" si="69"/>
        <v>Peripheral nerves and autonomic nervous system - C477Male</v>
      </c>
      <c r="B3577" s="10" t="s">
        <v>314</v>
      </c>
      <c r="C3577" t="s">
        <v>1</v>
      </c>
      <c r="D3577" t="s">
        <v>18</v>
      </c>
      <c r="E3577">
        <v>7</v>
      </c>
      <c r="F3577">
        <v>0</v>
      </c>
    </row>
    <row r="3578" spans="1:6">
      <c r="A3578" s="10" t="str">
        <f t="shared" si="69"/>
        <v>Peripheral nerves and autonomic nervous system - C4718Male</v>
      </c>
      <c r="B3578" s="10" t="s">
        <v>314</v>
      </c>
      <c r="C3578" t="s">
        <v>1</v>
      </c>
      <c r="D3578" t="s">
        <v>27</v>
      </c>
      <c r="E3578">
        <v>18</v>
      </c>
      <c r="F3578">
        <v>0</v>
      </c>
    </row>
    <row r="3579" spans="1:6">
      <c r="A3579" s="10" t="str">
        <f t="shared" si="69"/>
        <v>Peripheral nerves and autonomic nervous system - C4713Male</v>
      </c>
      <c r="B3579" s="10" t="s">
        <v>314</v>
      </c>
      <c r="C3579" t="s">
        <v>1</v>
      </c>
      <c r="D3579" t="s">
        <v>30</v>
      </c>
      <c r="E3579">
        <v>13</v>
      </c>
      <c r="F3579">
        <v>0</v>
      </c>
    </row>
    <row r="3580" spans="1:6">
      <c r="A3580" s="10" t="str">
        <f t="shared" si="69"/>
        <v>Peripheral nerves and autonomic nervous system - C474Male</v>
      </c>
      <c r="B3580" s="10" t="s">
        <v>314</v>
      </c>
      <c r="C3580" t="s">
        <v>1</v>
      </c>
      <c r="D3580" t="s">
        <v>15</v>
      </c>
      <c r="E3580">
        <v>4</v>
      </c>
      <c r="F3580">
        <v>1</v>
      </c>
    </row>
    <row r="3581" spans="1:6">
      <c r="A3581" s="10" t="str">
        <f t="shared" si="69"/>
        <v>Peripheral nerves and autonomic nervous system - C479Male</v>
      </c>
      <c r="B3581" s="10" t="s">
        <v>314</v>
      </c>
      <c r="C3581" t="s">
        <v>1</v>
      </c>
      <c r="D3581" t="s">
        <v>369</v>
      </c>
      <c r="E3581">
        <v>9</v>
      </c>
      <c r="F3581">
        <v>0</v>
      </c>
    </row>
    <row r="3582" spans="1:6">
      <c r="A3582" s="10" t="str">
        <f t="shared" si="69"/>
        <v>Peripheral nerves and autonomic nervous system - C4714Male</v>
      </c>
      <c r="B3582" s="10" t="s">
        <v>314</v>
      </c>
      <c r="C3582" t="s">
        <v>1</v>
      </c>
      <c r="D3582" t="s">
        <v>23</v>
      </c>
      <c r="E3582">
        <v>14</v>
      </c>
      <c r="F3582">
        <v>0</v>
      </c>
    </row>
    <row r="3583" spans="1:6">
      <c r="A3583" s="10" t="str">
        <f t="shared" si="69"/>
        <v>Peripheral nerves and autonomic nervous system - C476Male</v>
      </c>
      <c r="B3583" s="10" t="s">
        <v>314</v>
      </c>
      <c r="C3583" t="s">
        <v>1</v>
      </c>
      <c r="D3583" t="s">
        <v>17</v>
      </c>
      <c r="E3583">
        <v>6</v>
      </c>
      <c r="F3583">
        <v>0</v>
      </c>
    </row>
    <row r="3584" spans="1:6">
      <c r="A3584" s="10" t="str">
        <f t="shared" si="69"/>
        <v>Peripheral nerves and autonomic nervous system - C4711Male</v>
      </c>
      <c r="B3584" s="10" t="s">
        <v>314</v>
      </c>
      <c r="C3584" t="s">
        <v>1</v>
      </c>
      <c r="D3584" t="s">
        <v>21</v>
      </c>
      <c r="E3584">
        <v>11</v>
      </c>
      <c r="F3584">
        <v>0</v>
      </c>
    </row>
    <row r="3585" spans="1:6">
      <c r="A3585" s="10" t="str">
        <f t="shared" si="69"/>
        <v>Peripheral nerves and autonomic nervous system - C4716Male</v>
      </c>
      <c r="B3585" s="10" t="s">
        <v>314</v>
      </c>
      <c r="C3585" t="s">
        <v>1</v>
      </c>
      <c r="D3585" t="s">
        <v>25</v>
      </c>
      <c r="E3585">
        <v>16</v>
      </c>
      <c r="F3585">
        <v>0</v>
      </c>
    </row>
    <row r="3586" spans="1:6">
      <c r="A3586" s="10" t="str">
        <f t="shared" si="69"/>
        <v>Peripheral nerves and autonomic nervous system - C471Male</v>
      </c>
      <c r="B3586" s="10" t="s">
        <v>314</v>
      </c>
      <c r="C3586" t="s">
        <v>1</v>
      </c>
      <c r="D3586" t="s">
        <v>12</v>
      </c>
      <c r="E3586">
        <v>1</v>
      </c>
      <c r="F3586">
        <v>0</v>
      </c>
    </row>
    <row r="3587" spans="1:6">
      <c r="A3587" s="10" t="str">
        <f t="shared" si="69"/>
        <v>Peripheral nerves and autonomic nervous system - C4799Male</v>
      </c>
      <c r="B3587" s="10" t="s">
        <v>314</v>
      </c>
      <c r="C3587" t="s">
        <v>1</v>
      </c>
      <c r="D3587" t="s">
        <v>370</v>
      </c>
      <c r="E3587">
        <v>99</v>
      </c>
      <c r="F3587">
        <v>0</v>
      </c>
    </row>
    <row r="3588" spans="1:6">
      <c r="A3588" s="10" t="str">
        <f t="shared" si="69"/>
        <v>Peripheral nerves and autonomic nervous system - C4719Male</v>
      </c>
      <c r="B3588" s="10" t="s">
        <v>314</v>
      </c>
      <c r="C3588" t="s">
        <v>1</v>
      </c>
      <c r="D3588" t="s">
        <v>28</v>
      </c>
      <c r="E3588">
        <v>19</v>
      </c>
      <c r="F3588">
        <v>0</v>
      </c>
    </row>
    <row r="3589" spans="1:6">
      <c r="A3589" s="10" t="str">
        <f t="shared" si="69"/>
        <v>Peripheral nerves and autonomic nervous system - C4720Male</v>
      </c>
      <c r="B3589" s="10" t="s">
        <v>314</v>
      </c>
      <c r="C3589" t="s">
        <v>1</v>
      </c>
      <c r="D3589" t="s">
        <v>29</v>
      </c>
      <c r="E3589">
        <v>20</v>
      </c>
      <c r="F3589">
        <v>0</v>
      </c>
    </row>
    <row r="3590" spans="1:6">
      <c r="A3590" s="10" t="str">
        <f t="shared" si="69"/>
        <v>Peripheral nerves and autonomic nervous system - C478Male</v>
      </c>
      <c r="B3590" s="10" t="s">
        <v>314</v>
      </c>
      <c r="C3590" t="s">
        <v>1</v>
      </c>
      <c r="D3590" t="s">
        <v>19</v>
      </c>
      <c r="E3590">
        <v>8</v>
      </c>
      <c r="F3590">
        <v>0</v>
      </c>
    </row>
    <row r="3591" spans="1:6">
      <c r="A3591" s="10" t="str">
        <f t="shared" si="69"/>
        <v>Peripheral nerves and autonomic nervous system - C4710Male</v>
      </c>
      <c r="B3591" s="10" t="s">
        <v>314</v>
      </c>
      <c r="C3591" t="s">
        <v>1</v>
      </c>
      <c r="D3591" t="s">
        <v>20</v>
      </c>
      <c r="E3591">
        <v>10</v>
      </c>
      <c r="F3591">
        <v>0</v>
      </c>
    </row>
    <row r="3592" spans="1:6">
      <c r="A3592" s="10" t="str">
        <f t="shared" si="69"/>
        <v>Peripheral nerves and autonomic nervous system - C475Male</v>
      </c>
      <c r="B3592" s="10" t="s">
        <v>314</v>
      </c>
      <c r="C3592" t="s">
        <v>1</v>
      </c>
      <c r="D3592" t="s">
        <v>16</v>
      </c>
      <c r="E3592">
        <v>5</v>
      </c>
      <c r="F3592">
        <v>1</v>
      </c>
    </row>
    <row r="3593" spans="1:6">
      <c r="A3593" s="10" t="str">
        <f t="shared" si="69"/>
        <v>Peripheral nerves and autonomic nervous system - C4715Male</v>
      </c>
      <c r="B3593" s="10" t="s">
        <v>314</v>
      </c>
      <c r="C3593" t="s">
        <v>1</v>
      </c>
      <c r="D3593" t="s">
        <v>24</v>
      </c>
      <c r="E3593">
        <v>15</v>
      </c>
      <c r="F3593">
        <v>0</v>
      </c>
    </row>
    <row r="3594" spans="1:6">
      <c r="A3594" s="10" t="str">
        <f t="shared" si="69"/>
        <v>Peripheral nerves and autonomic nervous system - C472Male</v>
      </c>
      <c r="B3594" s="10" t="s">
        <v>314</v>
      </c>
      <c r="C3594" t="s">
        <v>1</v>
      </c>
      <c r="D3594" t="s">
        <v>13</v>
      </c>
      <c r="E3594">
        <v>2</v>
      </c>
      <c r="F3594">
        <v>2</v>
      </c>
    </row>
    <row r="3595" spans="1:6">
      <c r="A3595" s="10" t="str">
        <f t="shared" si="69"/>
        <v>Peripheral nerves and autonomic nervous system - C4717Male</v>
      </c>
      <c r="B3595" s="10" t="s">
        <v>314</v>
      </c>
      <c r="C3595" t="s">
        <v>1</v>
      </c>
      <c r="D3595" t="s">
        <v>26</v>
      </c>
      <c r="E3595">
        <v>17</v>
      </c>
      <c r="F3595">
        <v>0</v>
      </c>
    </row>
    <row r="3596" spans="1:6">
      <c r="A3596" s="10" t="str">
        <f t="shared" si="69"/>
        <v>Peripheral nerves and autonomic nervous system - C4712Male</v>
      </c>
      <c r="B3596" s="10" t="s">
        <v>314</v>
      </c>
      <c r="C3596" t="s">
        <v>1</v>
      </c>
      <c r="D3596" t="s">
        <v>22</v>
      </c>
      <c r="E3596">
        <v>12</v>
      </c>
      <c r="F3596">
        <v>0</v>
      </c>
    </row>
    <row r="3597" spans="1:6">
      <c r="A3597" s="10" t="str">
        <f t="shared" si="69"/>
        <v>Peritoneum - C483Female</v>
      </c>
      <c r="B3597" s="10" t="s">
        <v>315</v>
      </c>
      <c r="C3597" t="s">
        <v>0</v>
      </c>
      <c r="D3597" t="s">
        <v>14</v>
      </c>
      <c r="E3597">
        <v>3</v>
      </c>
      <c r="F3597">
        <v>1</v>
      </c>
    </row>
    <row r="3598" spans="1:6">
      <c r="A3598" s="10" t="str">
        <f t="shared" si="69"/>
        <v>Peritoneum - C487Female</v>
      </c>
      <c r="B3598" s="10" t="s">
        <v>315</v>
      </c>
      <c r="C3598" t="s">
        <v>0</v>
      </c>
      <c r="D3598" t="s">
        <v>18</v>
      </c>
      <c r="E3598">
        <v>7</v>
      </c>
      <c r="F3598">
        <v>0</v>
      </c>
    </row>
    <row r="3599" spans="1:6">
      <c r="A3599" s="10" t="str">
        <f t="shared" si="69"/>
        <v>Peritoneum - C4818Female</v>
      </c>
      <c r="B3599" s="10" t="s">
        <v>315</v>
      </c>
      <c r="C3599" t="s">
        <v>0</v>
      </c>
      <c r="D3599" t="s">
        <v>27</v>
      </c>
      <c r="E3599">
        <v>18</v>
      </c>
      <c r="F3599">
        <v>4</v>
      </c>
    </row>
    <row r="3600" spans="1:6">
      <c r="A3600" s="10" t="str">
        <f t="shared" si="69"/>
        <v>Peritoneum - C4813Female</v>
      </c>
      <c r="B3600" s="10" t="s">
        <v>315</v>
      </c>
      <c r="C3600" t="s">
        <v>0</v>
      </c>
      <c r="D3600" t="s">
        <v>30</v>
      </c>
      <c r="E3600">
        <v>13</v>
      </c>
      <c r="F3600">
        <v>3</v>
      </c>
    </row>
    <row r="3601" spans="1:6">
      <c r="A3601" s="10" t="str">
        <f t="shared" si="69"/>
        <v>Peritoneum - C484Female</v>
      </c>
      <c r="B3601" s="10" t="s">
        <v>315</v>
      </c>
      <c r="C3601" t="s">
        <v>0</v>
      </c>
      <c r="D3601" t="s">
        <v>15</v>
      </c>
      <c r="E3601">
        <v>4</v>
      </c>
      <c r="F3601">
        <v>0</v>
      </c>
    </row>
    <row r="3602" spans="1:6">
      <c r="A3602" s="10" t="str">
        <f t="shared" si="69"/>
        <v>Peritoneum - C489Female</v>
      </c>
      <c r="B3602" s="10" t="s">
        <v>315</v>
      </c>
      <c r="C3602" t="s">
        <v>0</v>
      </c>
      <c r="D3602" t="s">
        <v>369</v>
      </c>
      <c r="E3602">
        <v>9</v>
      </c>
      <c r="F3602">
        <v>1</v>
      </c>
    </row>
    <row r="3603" spans="1:6">
      <c r="A3603" s="10" t="str">
        <f t="shared" si="69"/>
        <v>Peritoneum - C4814Female</v>
      </c>
      <c r="B3603" s="10" t="s">
        <v>315</v>
      </c>
      <c r="C3603" t="s">
        <v>0</v>
      </c>
      <c r="D3603" t="s">
        <v>23</v>
      </c>
      <c r="E3603">
        <v>14</v>
      </c>
      <c r="F3603">
        <v>2</v>
      </c>
    </row>
    <row r="3604" spans="1:6">
      <c r="A3604" s="10" t="str">
        <f t="shared" si="69"/>
        <v>Peritoneum - C486Female</v>
      </c>
      <c r="B3604" s="10" t="s">
        <v>315</v>
      </c>
      <c r="C3604" t="s">
        <v>0</v>
      </c>
      <c r="D3604" t="s">
        <v>17</v>
      </c>
      <c r="E3604">
        <v>6</v>
      </c>
      <c r="F3604">
        <v>0</v>
      </c>
    </row>
    <row r="3605" spans="1:6">
      <c r="A3605" s="10" t="str">
        <f t="shared" si="69"/>
        <v>Peritoneum - C4811Female</v>
      </c>
      <c r="B3605" s="10" t="s">
        <v>315</v>
      </c>
      <c r="C3605" t="s">
        <v>0</v>
      </c>
      <c r="D3605" t="s">
        <v>21</v>
      </c>
      <c r="E3605">
        <v>11</v>
      </c>
      <c r="F3605">
        <v>1</v>
      </c>
    </row>
    <row r="3606" spans="1:6">
      <c r="A3606" s="10" t="str">
        <f t="shared" si="69"/>
        <v>Peritoneum - C4816Female</v>
      </c>
      <c r="B3606" s="10" t="s">
        <v>315</v>
      </c>
      <c r="C3606" t="s">
        <v>0</v>
      </c>
      <c r="D3606" t="s">
        <v>25</v>
      </c>
      <c r="E3606">
        <v>16</v>
      </c>
      <c r="F3606">
        <v>0</v>
      </c>
    </row>
    <row r="3607" spans="1:6">
      <c r="A3607" s="10" t="str">
        <f t="shared" si="69"/>
        <v>Peritoneum - C481Female</v>
      </c>
      <c r="B3607" s="10" t="s">
        <v>315</v>
      </c>
      <c r="C3607" t="s">
        <v>0</v>
      </c>
      <c r="D3607" t="s">
        <v>12</v>
      </c>
      <c r="E3607">
        <v>1</v>
      </c>
      <c r="F3607">
        <v>0</v>
      </c>
    </row>
    <row r="3608" spans="1:6">
      <c r="A3608" s="10" t="str">
        <f t="shared" si="69"/>
        <v>Peritoneum - C4899Female</v>
      </c>
      <c r="B3608" s="10" t="s">
        <v>315</v>
      </c>
      <c r="C3608" t="s">
        <v>0</v>
      </c>
      <c r="D3608" t="s">
        <v>370</v>
      </c>
      <c r="E3608">
        <v>99</v>
      </c>
      <c r="F3608">
        <v>0</v>
      </c>
    </row>
    <row r="3609" spans="1:6">
      <c r="A3609" s="10" t="str">
        <f t="shared" si="69"/>
        <v>Peritoneum - C4819Female</v>
      </c>
      <c r="B3609" s="10" t="s">
        <v>315</v>
      </c>
      <c r="C3609" t="s">
        <v>0</v>
      </c>
      <c r="D3609" t="s">
        <v>28</v>
      </c>
      <c r="E3609">
        <v>19</v>
      </c>
      <c r="F3609">
        <v>0</v>
      </c>
    </row>
    <row r="3610" spans="1:6">
      <c r="A3610" s="10" t="str">
        <f t="shared" si="69"/>
        <v>Peritoneum - C4820Female</v>
      </c>
      <c r="B3610" s="10" t="s">
        <v>315</v>
      </c>
      <c r="C3610" t="s">
        <v>0</v>
      </c>
      <c r="D3610" t="s">
        <v>29</v>
      </c>
      <c r="E3610">
        <v>20</v>
      </c>
      <c r="F3610">
        <v>1</v>
      </c>
    </row>
    <row r="3611" spans="1:6">
      <c r="A3611" s="10" t="str">
        <f t="shared" si="69"/>
        <v>Peritoneum - C488Female</v>
      </c>
      <c r="B3611" s="10" t="s">
        <v>315</v>
      </c>
      <c r="C3611" t="s">
        <v>0</v>
      </c>
      <c r="D3611" t="s">
        <v>19</v>
      </c>
      <c r="E3611">
        <v>8</v>
      </c>
      <c r="F3611">
        <v>1</v>
      </c>
    </row>
    <row r="3612" spans="1:6">
      <c r="A3612" s="10" t="str">
        <f t="shared" si="69"/>
        <v>Peritoneum - C4810Female</v>
      </c>
      <c r="B3612" s="10" t="s">
        <v>315</v>
      </c>
      <c r="C3612" t="s">
        <v>0</v>
      </c>
      <c r="D3612" t="s">
        <v>20</v>
      </c>
      <c r="E3612">
        <v>10</v>
      </c>
      <c r="F3612">
        <v>0</v>
      </c>
    </row>
    <row r="3613" spans="1:6">
      <c r="A3613" s="10" t="str">
        <f t="shared" si="69"/>
        <v>Peritoneum - C485Female</v>
      </c>
      <c r="B3613" s="10" t="s">
        <v>315</v>
      </c>
      <c r="C3613" t="s">
        <v>0</v>
      </c>
      <c r="D3613" t="s">
        <v>16</v>
      </c>
      <c r="E3613">
        <v>5</v>
      </c>
      <c r="F3613">
        <v>3</v>
      </c>
    </row>
    <row r="3614" spans="1:6">
      <c r="A3614" s="10" t="str">
        <f t="shared" si="69"/>
        <v>Peritoneum - C4815Female</v>
      </c>
      <c r="B3614" s="10" t="s">
        <v>315</v>
      </c>
      <c r="C3614" t="s">
        <v>0</v>
      </c>
      <c r="D3614" t="s">
        <v>24</v>
      </c>
      <c r="E3614">
        <v>15</v>
      </c>
      <c r="F3614">
        <v>1</v>
      </c>
    </row>
    <row r="3615" spans="1:6">
      <c r="A3615" s="10" t="str">
        <f t="shared" si="69"/>
        <v>Peritoneum - C482Female</v>
      </c>
      <c r="B3615" s="10" t="s">
        <v>315</v>
      </c>
      <c r="C3615" t="s">
        <v>0</v>
      </c>
      <c r="D3615" t="s">
        <v>13</v>
      </c>
      <c r="E3615">
        <v>2</v>
      </c>
      <c r="F3615">
        <v>1</v>
      </c>
    </row>
    <row r="3616" spans="1:6">
      <c r="A3616" s="10" t="str">
        <f t="shared" si="69"/>
        <v>Peritoneum - C4817Female</v>
      </c>
      <c r="B3616" s="10" t="s">
        <v>315</v>
      </c>
      <c r="C3616" t="s">
        <v>0</v>
      </c>
      <c r="D3616" t="s">
        <v>26</v>
      </c>
      <c r="E3616">
        <v>17</v>
      </c>
      <c r="F3616">
        <v>0</v>
      </c>
    </row>
    <row r="3617" spans="1:6">
      <c r="A3617" s="10" t="str">
        <f t="shared" si="69"/>
        <v>Peritoneum - C4812Female</v>
      </c>
      <c r="B3617" s="10" t="s">
        <v>315</v>
      </c>
      <c r="C3617" t="s">
        <v>0</v>
      </c>
      <c r="D3617" t="s">
        <v>22</v>
      </c>
      <c r="E3617">
        <v>12</v>
      </c>
      <c r="F3617">
        <v>0</v>
      </c>
    </row>
    <row r="3618" spans="1:6">
      <c r="A3618" s="10" t="str">
        <f t="shared" si="69"/>
        <v>Peritoneum - C483Male</v>
      </c>
      <c r="B3618" s="10" t="s">
        <v>315</v>
      </c>
      <c r="C3618" t="s">
        <v>1</v>
      </c>
      <c r="D3618" t="s">
        <v>14</v>
      </c>
      <c r="E3618">
        <v>3</v>
      </c>
      <c r="F3618">
        <v>0</v>
      </c>
    </row>
    <row r="3619" spans="1:6">
      <c r="A3619" s="10" t="str">
        <f t="shared" si="69"/>
        <v>Peritoneum - C487Male</v>
      </c>
      <c r="B3619" s="10" t="s">
        <v>315</v>
      </c>
      <c r="C3619" t="s">
        <v>1</v>
      </c>
      <c r="D3619" t="s">
        <v>18</v>
      </c>
      <c r="E3619">
        <v>7</v>
      </c>
      <c r="F3619">
        <v>0</v>
      </c>
    </row>
    <row r="3620" spans="1:6">
      <c r="A3620" s="10" t="str">
        <f t="shared" ref="A3620:A3683" si="70">B3620&amp;E3620&amp;C3620</f>
        <v>Peritoneum - C4818Male</v>
      </c>
      <c r="B3620" s="10" t="s">
        <v>315</v>
      </c>
      <c r="C3620" t="s">
        <v>1</v>
      </c>
      <c r="D3620" t="s">
        <v>27</v>
      </c>
      <c r="E3620">
        <v>18</v>
      </c>
      <c r="F3620">
        <v>4</v>
      </c>
    </row>
    <row r="3621" spans="1:6">
      <c r="A3621" s="10" t="str">
        <f t="shared" si="70"/>
        <v>Peritoneum - C4813Male</v>
      </c>
      <c r="B3621" s="10" t="s">
        <v>315</v>
      </c>
      <c r="C3621" t="s">
        <v>1</v>
      </c>
      <c r="D3621" t="s">
        <v>30</v>
      </c>
      <c r="E3621">
        <v>13</v>
      </c>
      <c r="F3621">
        <v>1</v>
      </c>
    </row>
    <row r="3622" spans="1:6">
      <c r="A3622" s="10" t="str">
        <f t="shared" si="70"/>
        <v>Peritoneum - C484Male</v>
      </c>
      <c r="B3622" s="10" t="s">
        <v>315</v>
      </c>
      <c r="C3622" t="s">
        <v>1</v>
      </c>
      <c r="D3622" t="s">
        <v>15</v>
      </c>
      <c r="E3622">
        <v>4</v>
      </c>
      <c r="F3622">
        <v>1</v>
      </c>
    </row>
    <row r="3623" spans="1:6">
      <c r="A3623" s="10" t="str">
        <f t="shared" si="70"/>
        <v>Peritoneum - C489Male</v>
      </c>
      <c r="B3623" s="10" t="s">
        <v>315</v>
      </c>
      <c r="C3623" t="s">
        <v>1</v>
      </c>
      <c r="D3623" t="s">
        <v>369</v>
      </c>
      <c r="E3623">
        <v>9</v>
      </c>
      <c r="F3623">
        <v>0</v>
      </c>
    </row>
    <row r="3624" spans="1:6">
      <c r="A3624" s="10" t="str">
        <f t="shared" si="70"/>
        <v>Peritoneum - C4814Male</v>
      </c>
      <c r="B3624" s="10" t="s">
        <v>315</v>
      </c>
      <c r="C3624" t="s">
        <v>1</v>
      </c>
      <c r="D3624" t="s">
        <v>23</v>
      </c>
      <c r="E3624">
        <v>14</v>
      </c>
      <c r="F3624">
        <v>0</v>
      </c>
    </row>
    <row r="3625" spans="1:6">
      <c r="A3625" s="10" t="str">
        <f t="shared" si="70"/>
        <v>Peritoneum - C486Male</v>
      </c>
      <c r="B3625" s="10" t="s">
        <v>315</v>
      </c>
      <c r="C3625" t="s">
        <v>1</v>
      </c>
      <c r="D3625" t="s">
        <v>17</v>
      </c>
      <c r="E3625">
        <v>6</v>
      </c>
      <c r="F3625">
        <v>0</v>
      </c>
    </row>
    <row r="3626" spans="1:6">
      <c r="A3626" s="10" t="str">
        <f t="shared" si="70"/>
        <v>Peritoneum - C4811Male</v>
      </c>
      <c r="B3626" s="10" t="s">
        <v>315</v>
      </c>
      <c r="C3626" t="s">
        <v>1</v>
      </c>
      <c r="D3626" t="s">
        <v>21</v>
      </c>
      <c r="E3626">
        <v>11</v>
      </c>
      <c r="F3626">
        <v>0</v>
      </c>
    </row>
    <row r="3627" spans="1:6">
      <c r="A3627" s="10" t="str">
        <f t="shared" si="70"/>
        <v>Peritoneum - C4816Male</v>
      </c>
      <c r="B3627" s="10" t="s">
        <v>315</v>
      </c>
      <c r="C3627" t="s">
        <v>1</v>
      </c>
      <c r="D3627" t="s">
        <v>25</v>
      </c>
      <c r="E3627">
        <v>16</v>
      </c>
      <c r="F3627">
        <v>0</v>
      </c>
    </row>
    <row r="3628" spans="1:6">
      <c r="A3628" s="10" t="str">
        <f t="shared" si="70"/>
        <v>Peritoneum - C481Male</v>
      </c>
      <c r="B3628" s="10" t="s">
        <v>315</v>
      </c>
      <c r="C3628" t="s">
        <v>1</v>
      </c>
      <c r="D3628" t="s">
        <v>12</v>
      </c>
      <c r="E3628">
        <v>1</v>
      </c>
      <c r="F3628">
        <v>0</v>
      </c>
    </row>
    <row r="3629" spans="1:6">
      <c r="A3629" s="10" t="str">
        <f t="shared" si="70"/>
        <v>Peritoneum - C4899Male</v>
      </c>
      <c r="B3629" s="10" t="s">
        <v>315</v>
      </c>
      <c r="C3629" t="s">
        <v>1</v>
      </c>
      <c r="D3629" t="s">
        <v>370</v>
      </c>
      <c r="E3629">
        <v>99</v>
      </c>
      <c r="F3629">
        <v>0</v>
      </c>
    </row>
    <row r="3630" spans="1:6">
      <c r="A3630" s="10" t="str">
        <f t="shared" si="70"/>
        <v>Peritoneum - C4819Male</v>
      </c>
      <c r="B3630" s="10" t="s">
        <v>315</v>
      </c>
      <c r="C3630" t="s">
        <v>1</v>
      </c>
      <c r="D3630" t="s">
        <v>28</v>
      </c>
      <c r="E3630">
        <v>19</v>
      </c>
      <c r="F3630">
        <v>0</v>
      </c>
    </row>
    <row r="3631" spans="1:6">
      <c r="A3631" s="10" t="str">
        <f t="shared" si="70"/>
        <v>Peritoneum - C4820Male</v>
      </c>
      <c r="B3631" s="10" t="s">
        <v>315</v>
      </c>
      <c r="C3631" t="s">
        <v>1</v>
      </c>
      <c r="D3631" t="s">
        <v>29</v>
      </c>
      <c r="E3631">
        <v>20</v>
      </c>
      <c r="F3631">
        <v>1</v>
      </c>
    </row>
    <row r="3632" spans="1:6">
      <c r="A3632" s="10" t="str">
        <f t="shared" si="70"/>
        <v>Peritoneum - C488Male</v>
      </c>
      <c r="B3632" s="10" t="s">
        <v>315</v>
      </c>
      <c r="C3632" t="s">
        <v>1</v>
      </c>
      <c r="D3632" t="s">
        <v>19</v>
      </c>
      <c r="E3632">
        <v>8</v>
      </c>
      <c r="F3632">
        <v>0</v>
      </c>
    </row>
    <row r="3633" spans="1:6">
      <c r="A3633" s="10" t="str">
        <f t="shared" si="70"/>
        <v>Peritoneum - C4810Male</v>
      </c>
      <c r="B3633" s="10" t="s">
        <v>315</v>
      </c>
      <c r="C3633" t="s">
        <v>1</v>
      </c>
      <c r="D3633" t="s">
        <v>20</v>
      </c>
      <c r="E3633">
        <v>10</v>
      </c>
      <c r="F3633">
        <v>0</v>
      </c>
    </row>
    <row r="3634" spans="1:6">
      <c r="A3634" s="10" t="str">
        <f t="shared" si="70"/>
        <v>Peritoneum - C485Male</v>
      </c>
      <c r="B3634" s="10" t="s">
        <v>315</v>
      </c>
      <c r="C3634" t="s">
        <v>1</v>
      </c>
      <c r="D3634" t="s">
        <v>16</v>
      </c>
      <c r="E3634">
        <v>5</v>
      </c>
      <c r="F3634">
        <v>3</v>
      </c>
    </row>
    <row r="3635" spans="1:6">
      <c r="A3635" s="10" t="str">
        <f t="shared" si="70"/>
        <v>Peritoneum - C4815Male</v>
      </c>
      <c r="B3635" s="10" t="s">
        <v>315</v>
      </c>
      <c r="C3635" t="s">
        <v>1</v>
      </c>
      <c r="D3635" t="s">
        <v>24</v>
      </c>
      <c r="E3635">
        <v>15</v>
      </c>
      <c r="F3635">
        <v>0</v>
      </c>
    </row>
    <row r="3636" spans="1:6">
      <c r="A3636" s="10" t="str">
        <f t="shared" si="70"/>
        <v>Peritoneum - C482Male</v>
      </c>
      <c r="B3636" s="10" t="s">
        <v>315</v>
      </c>
      <c r="C3636" t="s">
        <v>1</v>
      </c>
      <c r="D3636" t="s">
        <v>13</v>
      </c>
      <c r="E3636">
        <v>2</v>
      </c>
      <c r="F3636">
        <v>0</v>
      </c>
    </row>
    <row r="3637" spans="1:6">
      <c r="A3637" s="10" t="str">
        <f t="shared" si="70"/>
        <v>Peritoneum - C4817Male</v>
      </c>
      <c r="B3637" s="10" t="s">
        <v>315</v>
      </c>
      <c r="C3637" t="s">
        <v>1</v>
      </c>
      <c r="D3637" t="s">
        <v>26</v>
      </c>
      <c r="E3637">
        <v>17</v>
      </c>
      <c r="F3637">
        <v>0</v>
      </c>
    </row>
    <row r="3638" spans="1:6">
      <c r="A3638" s="10" t="str">
        <f t="shared" si="70"/>
        <v>Peritoneum - C4812Male</v>
      </c>
      <c r="B3638" s="10" t="s">
        <v>315</v>
      </c>
      <c r="C3638" t="s">
        <v>1</v>
      </c>
      <c r="D3638" t="s">
        <v>22</v>
      </c>
      <c r="E3638">
        <v>12</v>
      </c>
      <c r="F3638">
        <v>1</v>
      </c>
    </row>
    <row r="3639" spans="1:6">
      <c r="A3639" s="10" t="str">
        <f t="shared" si="70"/>
        <v>Connective tissue - C493Female</v>
      </c>
      <c r="B3639" s="10" t="s">
        <v>316</v>
      </c>
      <c r="C3639" t="s">
        <v>0</v>
      </c>
      <c r="D3639" t="s">
        <v>14</v>
      </c>
      <c r="E3639">
        <v>3</v>
      </c>
      <c r="F3639">
        <v>3</v>
      </c>
    </row>
    <row r="3640" spans="1:6">
      <c r="A3640" s="10" t="str">
        <f t="shared" si="70"/>
        <v>Connective tissue - C497Female</v>
      </c>
      <c r="B3640" s="10" t="s">
        <v>316</v>
      </c>
      <c r="C3640" t="s">
        <v>0</v>
      </c>
      <c r="D3640" t="s">
        <v>18</v>
      </c>
      <c r="E3640">
        <v>7</v>
      </c>
      <c r="F3640">
        <v>0</v>
      </c>
    </row>
    <row r="3641" spans="1:6">
      <c r="A3641" s="10" t="str">
        <f t="shared" si="70"/>
        <v>Connective tissue - C4918Female</v>
      </c>
      <c r="B3641" s="10" t="s">
        <v>316</v>
      </c>
      <c r="C3641" t="s">
        <v>0</v>
      </c>
      <c r="D3641" t="s">
        <v>27</v>
      </c>
      <c r="E3641">
        <v>18</v>
      </c>
      <c r="F3641">
        <v>5</v>
      </c>
    </row>
    <row r="3642" spans="1:6">
      <c r="A3642" s="10" t="str">
        <f t="shared" si="70"/>
        <v>Connective tissue - C4913Female</v>
      </c>
      <c r="B3642" s="10" t="s">
        <v>316</v>
      </c>
      <c r="C3642" t="s">
        <v>0</v>
      </c>
      <c r="D3642" t="s">
        <v>30</v>
      </c>
      <c r="E3642">
        <v>13</v>
      </c>
      <c r="F3642">
        <v>6</v>
      </c>
    </row>
    <row r="3643" spans="1:6">
      <c r="A3643" s="10" t="str">
        <f t="shared" si="70"/>
        <v>Connective tissue - C494Female</v>
      </c>
      <c r="B3643" s="10" t="s">
        <v>316</v>
      </c>
      <c r="C3643" t="s">
        <v>0</v>
      </c>
      <c r="D3643" t="s">
        <v>15</v>
      </c>
      <c r="E3643">
        <v>4</v>
      </c>
      <c r="F3643">
        <v>4</v>
      </c>
    </row>
    <row r="3644" spans="1:6">
      <c r="A3644" s="10" t="str">
        <f t="shared" si="70"/>
        <v>Connective tissue - C499Female</v>
      </c>
      <c r="B3644" s="10" t="s">
        <v>316</v>
      </c>
      <c r="C3644" t="s">
        <v>0</v>
      </c>
      <c r="D3644" t="s">
        <v>369</v>
      </c>
      <c r="E3644">
        <v>9</v>
      </c>
      <c r="F3644">
        <v>2</v>
      </c>
    </row>
    <row r="3645" spans="1:6">
      <c r="A3645" s="10" t="str">
        <f t="shared" si="70"/>
        <v>Connective tissue - C4914Female</v>
      </c>
      <c r="B3645" s="10" t="s">
        <v>316</v>
      </c>
      <c r="C3645" t="s">
        <v>0</v>
      </c>
      <c r="D3645" t="s">
        <v>23</v>
      </c>
      <c r="E3645">
        <v>14</v>
      </c>
      <c r="F3645">
        <v>0</v>
      </c>
    </row>
    <row r="3646" spans="1:6">
      <c r="A3646" s="10" t="str">
        <f t="shared" si="70"/>
        <v>Connective tissue - C496Female</v>
      </c>
      <c r="B3646" s="10" t="s">
        <v>316</v>
      </c>
      <c r="C3646" t="s">
        <v>0</v>
      </c>
      <c r="D3646" t="s">
        <v>17</v>
      </c>
      <c r="E3646">
        <v>6</v>
      </c>
      <c r="F3646">
        <v>1</v>
      </c>
    </row>
    <row r="3647" spans="1:6">
      <c r="A3647" s="10" t="str">
        <f t="shared" si="70"/>
        <v>Connective tissue - C4911Female</v>
      </c>
      <c r="B3647" s="10" t="s">
        <v>316</v>
      </c>
      <c r="C3647" t="s">
        <v>0</v>
      </c>
      <c r="D3647" t="s">
        <v>21</v>
      </c>
      <c r="E3647">
        <v>11</v>
      </c>
      <c r="F3647">
        <v>2</v>
      </c>
    </row>
    <row r="3648" spans="1:6">
      <c r="A3648" s="10" t="str">
        <f t="shared" si="70"/>
        <v>Connective tissue - C4916Female</v>
      </c>
      <c r="B3648" s="10" t="s">
        <v>316</v>
      </c>
      <c r="C3648" t="s">
        <v>0</v>
      </c>
      <c r="D3648" t="s">
        <v>25</v>
      </c>
      <c r="E3648">
        <v>16</v>
      </c>
      <c r="F3648">
        <v>1</v>
      </c>
    </row>
    <row r="3649" spans="1:6">
      <c r="A3649" s="10" t="str">
        <f t="shared" si="70"/>
        <v>Connective tissue - C491Female</v>
      </c>
      <c r="B3649" s="10" t="s">
        <v>316</v>
      </c>
      <c r="C3649" t="s">
        <v>0</v>
      </c>
      <c r="D3649" t="s">
        <v>12</v>
      </c>
      <c r="E3649">
        <v>1</v>
      </c>
      <c r="F3649">
        <v>2</v>
      </c>
    </row>
    <row r="3650" spans="1:6">
      <c r="A3650" s="10" t="str">
        <f t="shared" si="70"/>
        <v>Connective tissue - C4999Female</v>
      </c>
      <c r="B3650" s="10" t="s">
        <v>316</v>
      </c>
      <c r="C3650" t="s">
        <v>0</v>
      </c>
      <c r="D3650" t="s">
        <v>370</v>
      </c>
      <c r="E3650">
        <v>99</v>
      </c>
      <c r="F3650">
        <v>0</v>
      </c>
    </row>
    <row r="3651" spans="1:6">
      <c r="A3651" s="10" t="str">
        <f t="shared" si="70"/>
        <v>Connective tissue - C4919Female</v>
      </c>
      <c r="B3651" s="10" t="s">
        <v>316</v>
      </c>
      <c r="C3651" t="s">
        <v>0</v>
      </c>
      <c r="D3651" t="s">
        <v>28</v>
      </c>
      <c r="E3651">
        <v>19</v>
      </c>
      <c r="F3651">
        <v>0</v>
      </c>
    </row>
    <row r="3652" spans="1:6">
      <c r="A3652" s="10" t="str">
        <f t="shared" si="70"/>
        <v>Connective tissue - C4920Female</v>
      </c>
      <c r="B3652" s="10" t="s">
        <v>316</v>
      </c>
      <c r="C3652" t="s">
        <v>0</v>
      </c>
      <c r="D3652" t="s">
        <v>29</v>
      </c>
      <c r="E3652">
        <v>20</v>
      </c>
      <c r="F3652">
        <v>3</v>
      </c>
    </row>
    <row r="3653" spans="1:6">
      <c r="A3653" s="10" t="str">
        <f t="shared" si="70"/>
        <v>Connective tissue - C498Female</v>
      </c>
      <c r="B3653" s="10" t="s">
        <v>316</v>
      </c>
      <c r="C3653" t="s">
        <v>0</v>
      </c>
      <c r="D3653" t="s">
        <v>19</v>
      </c>
      <c r="E3653">
        <v>8</v>
      </c>
      <c r="F3653">
        <v>0</v>
      </c>
    </row>
    <row r="3654" spans="1:6">
      <c r="A3654" s="10" t="str">
        <f t="shared" si="70"/>
        <v>Connective tissue - C4910Female</v>
      </c>
      <c r="B3654" s="10" t="s">
        <v>316</v>
      </c>
      <c r="C3654" t="s">
        <v>0</v>
      </c>
      <c r="D3654" t="s">
        <v>20</v>
      </c>
      <c r="E3654">
        <v>10</v>
      </c>
      <c r="F3654">
        <v>1</v>
      </c>
    </row>
    <row r="3655" spans="1:6">
      <c r="A3655" s="10" t="str">
        <f t="shared" si="70"/>
        <v>Connective tissue - C495Female</v>
      </c>
      <c r="B3655" s="10" t="s">
        <v>316</v>
      </c>
      <c r="C3655" t="s">
        <v>0</v>
      </c>
      <c r="D3655" t="s">
        <v>16</v>
      </c>
      <c r="E3655">
        <v>5</v>
      </c>
      <c r="F3655">
        <v>5</v>
      </c>
    </row>
    <row r="3656" spans="1:6">
      <c r="A3656" s="10" t="str">
        <f t="shared" si="70"/>
        <v>Connective tissue - C4915Female</v>
      </c>
      <c r="B3656" s="10" t="s">
        <v>316</v>
      </c>
      <c r="C3656" t="s">
        <v>0</v>
      </c>
      <c r="D3656" t="s">
        <v>24</v>
      </c>
      <c r="E3656">
        <v>15</v>
      </c>
      <c r="F3656">
        <v>0</v>
      </c>
    </row>
    <row r="3657" spans="1:6">
      <c r="A3657" s="10" t="str">
        <f t="shared" si="70"/>
        <v>Connective tissue - C492Female</v>
      </c>
      <c r="B3657" s="10" t="s">
        <v>316</v>
      </c>
      <c r="C3657" t="s">
        <v>0</v>
      </c>
      <c r="D3657" t="s">
        <v>13</v>
      </c>
      <c r="E3657">
        <v>2</v>
      </c>
      <c r="F3657">
        <v>7</v>
      </c>
    </row>
    <row r="3658" spans="1:6">
      <c r="A3658" s="10" t="str">
        <f t="shared" si="70"/>
        <v>Connective tissue - C4917Female</v>
      </c>
      <c r="B3658" s="10" t="s">
        <v>316</v>
      </c>
      <c r="C3658" t="s">
        <v>0</v>
      </c>
      <c r="D3658" t="s">
        <v>26</v>
      </c>
      <c r="E3658">
        <v>17</v>
      </c>
      <c r="F3658">
        <v>2</v>
      </c>
    </row>
    <row r="3659" spans="1:6">
      <c r="A3659" s="10" t="str">
        <f t="shared" si="70"/>
        <v>Connective tissue - C4912Female</v>
      </c>
      <c r="B3659" s="10" t="s">
        <v>316</v>
      </c>
      <c r="C3659" t="s">
        <v>0</v>
      </c>
      <c r="D3659" t="s">
        <v>22</v>
      </c>
      <c r="E3659">
        <v>12</v>
      </c>
      <c r="F3659">
        <v>1</v>
      </c>
    </row>
    <row r="3660" spans="1:6">
      <c r="A3660" s="10" t="str">
        <f t="shared" si="70"/>
        <v>Connective tissue - C493Male</v>
      </c>
      <c r="B3660" s="10" t="s">
        <v>316</v>
      </c>
      <c r="C3660" t="s">
        <v>1</v>
      </c>
      <c r="D3660" t="s">
        <v>14</v>
      </c>
      <c r="E3660">
        <v>3</v>
      </c>
      <c r="F3660">
        <v>7</v>
      </c>
    </row>
    <row r="3661" spans="1:6">
      <c r="A3661" s="10" t="str">
        <f t="shared" si="70"/>
        <v>Connective tissue - C497Male</v>
      </c>
      <c r="B3661" s="10" t="s">
        <v>316</v>
      </c>
      <c r="C3661" t="s">
        <v>1</v>
      </c>
      <c r="D3661" t="s">
        <v>18</v>
      </c>
      <c r="E3661">
        <v>7</v>
      </c>
      <c r="F3661">
        <v>3</v>
      </c>
    </row>
    <row r="3662" spans="1:6">
      <c r="A3662" s="10" t="str">
        <f t="shared" si="70"/>
        <v>Connective tissue - C4918Male</v>
      </c>
      <c r="B3662" s="10" t="s">
        <v>316</v>
      </c>
      <c r="C3662" t="s">
        <v>1</v>
      </c>
      <c r="D3662" t="s">
        <v>27</v>
      </c>
      <c r="E3662">
        <v>18</v>
      </c>
      <c r="F3662">
        <v>9</v>
      </c>
    </row>
    <row r="3663" spans="1:6">
      <c r="A3663" s="10" t="str">
        <f t="shared" si="70"/>
        <v>Connective tissue - C4913Male</v>
      </c>
      <c r="B3663" s="10" t="s">
        <v>316</v>
      </c>
      <c r="C3663" t="s">
        <v>1</v>
      </c>
      <c r="D3663" t="s">
        <v>30</v>
      </c>
      <c r="E3663">
        <v>13</v>
      </c>
      <c r="F3663">
        <v>4</v>
      </c>
    </row>
    <row r="3664" spans="1:6">
      <c r="A3664" s="10" t="str">
        <f t="shared" si="70"/>
        <v>Connective tissue - C494Male</v>
      </c>
      <c r="B3664" s="10" t="s">
        <v>316</v>
      </c>
      <c r="C3664" t="s">
        <v>1</v>
      </c>
      <c r="D3664" t="s">
        <v>15</v>
      </c>
      <c r="E3664">
        <v>4</v>
      </c>
      <c r="F3664">
        <v>4</v>
      </c>
    </row>
    <row r="3665" spans="1:6">
      <c r="A3665" s="10" t="str">
        <f t="shared" si="70"/>
        <v>Connective tissue - C499Male</v>
      </c>
      <c r="B3665" s="10" t="s">
        <v>316</v>
      </c>
      <c r="C3665" t="s">
        <v>1</v>
      </c>
      <c r="D3665" t="s">
        <v>369</v>
      </c>
      <c r="E3665">
        <v>9</v>
      </c>
      <c r="F3665">
        <v>2</v>
      </c>
    </row>
    <row r="3666" spans="1:6">
      <c r="A3666" s="10" t="str">
        <f t="shared" si="70"/>
        <v>Connective tissue - C4914Male</v>
      </c>
      <c r="B3666" s="10" t="s">
        <v>316</v>
      </c>
      <c r="C3666" t="s">
        <v>1</v>
      </c>
      <c r="D3666" t="s">
        <v>23</v>
      </c>
      <c r="E3666">
        <v>14</v>
      </c>
      <c r="F3666">
        <v>1</v>
      </c>
    </row>
    <row r="3667" spans="1:6">
      <c r="A3667" s="10" t="str">
        <f t="shared" si="70"/>
        <v>Connective tissue - C496Male</v>
      </c>
      <c r="B3667" s="10" t="s">
        <v>316</v>
      </c>
      <c r="C3667" t="s">
        <v>1</v>
      </c>
      <c r="D3667" t="s">
        <v>17</v>
      </c>
      <c r="E3667">
        <v>6</v>
      </c>
      <c r="F3667">
        <v>4</v>
      </c>
    </row>
    <row r="3668" spans="1:6">
      <c r="A3668" s="10" t="str">
        <f t="shared" si="70"/>
        <v>Connective tissue - C4911Male</v>
      </c>
      <c r="B3668" s="10" t="s">
        <v>316</v>
      </c>
      <c r="C3668" t="s">
        <v>1</v>
      </c>
      <c r="D3668" t="s">
        <v>21</v>
      </c>
      <c r="E3668">
        <v>11</v>
      </c>
      <c r="F3668">
        <v>1</v>
      </c>
    </row>
    <row r="3669" spans="1:6">
      <c r="A3669" s="10" t="str">
        <f t="shared" si="70"/>
        <v>Connective tissue - C4916Male</v>
      </c>
      <c r="B3669" s="10" t="s">
        <v>316</v>
      </c>
      <c r="C3669" t="s">
        <v>1</v>
      </c>
      <c r="D3669" t="s">
        <v>25</v>
      </c>
      <c r="E3669">
        <v>16</v>
      </c>
      <c r="F3669">
        <v>2</v>
      </c>
    </row>
    <row r="3670" spans="1:6">
      <c r="A3670" s="10" t="str">
        <f t="shared" si="70"/>
        <v>Connective tissue - C491Male</v>
      </c>
      <c r="B3670" s="10" t="s">
        <v>316</v>
      </c>
      <c r="C3670" t="s">
        <v>1</v>
      </c>
      <c r="D3670" t="s">
        <v>12</v>
      </c>
      <c r="E3670">
        <v>1</v>
      </c>
      <c r="F3670">
        <v>1</v>
      </c>
    </row>
    <row r="3671" spans="1:6">
      <c r="A3671" s="10" t="str">
        <f t="shared" si="70"/>
        <v>Connective tissue - C4999Male</v>
      </c>
      <c r="B3671" s="10" t="s">
        <v>316</v>
      </c>
      <c r="C3671" t="s">
        <v>1</v>
      </c>
      <c r="D3671" t="s">
        <v>370</v>
      </c>
      <c r="E3671">
        <v>99</v>
      </c>
      <c r="F3671">
        <v>0</v>
      </c>
    </row>
    <row r="3672" spans="1:6">
      <c r="A3672" s="10" t="str">
        <f t="shared" si="70"/>
        <v>Connective tissue - C4919Male</v>
      </c>
      <c r="B3672" s="10" t="s">
        <v>316</v>
      </c>
      <c r="C3672" t="s">
        <v>1</v>
      </c>
      <c r="D3672" t="s">
        <v>28</v>
      </c>
      <c r="E3672">
        <v>19</v>
      </c>
      <c r="F3672">
        <v>0</v>
      </c>
    </row>
    <row r="3673" spans="1:6">
      <c r="A3673" s="10" t="str">
        <f t="shared" si="70"/>
        <v>Connective tissue - C4920Male</v>
      </c>
      <c r="B3673" s="10" t="s">
        <v>316</v>
      </c>
      <c r="C3673" t="s">
        <v>1</v>
      </c>
      <c r="D3673" t="s">
        <v>29</v>
      </c>
      <c r="E3673">
        <v>20</v>
      </c>
      <c r="F3673">
        <v>7</v>
      </c>
    </row>
    <row r="3674" spans="1:6">
      <c r="A3674" s="10" t="str">
        <f t="shared" si="70"/>
        <v>Connective tissue - C498Male</v>
      </c>
      <c r="B3674" s="10" t="s">
        <v>316</v>
      </c>
      <c r="C3674" t="s">
        <v>1</v>
      </c>
      <c r="D3674" t="s">
        <v>19</v>
      </c>
      <c r="E3674">
        <v>8</v>
      </c>
      <c r="F3674">
        <v>0</v>
      </c>
    </row>
    <row r="3675" spans="1:6">
      <c r="A3675" s="10" t="str">
        <f t="shared" si="70"/>
        <v>Connective tissue - C4910Male</v>
      </c>
      <c r="B3675" s="10" t="s">
        <v>316</v>
      </c>
      <c r="C3675" t="s">
        <v>1</v>
      </c>
      <c r="D3675" t="s">
        <v>20</v>
      </c>
      <c r="E3675">
        <v>10</v>
      </c>
      <c r="F3675">
        <v>3</v>
      </c>
    </row>
    <row r="3676" spans="1:6">
      <c r="A3676" s="10" t="str">
        <f t="shared" si="70"/>
        <v>Connective tissue - C495Male</v>
      </c>
      <c r="B3676" s="10" t="s">
        <v>316</v>
      </c>
      <c r="C3676" t="s">
        <v>1</v>
      </c>
      <c r="D3676" t="s">
        <v>16</v>
      </c>
      <c r="E3676">
        <v>5</v>
      </c>
      <c r="F3676">
        <v>5</v>
      </c>
    </row>
    <row r="3677" spans="1:6">
      <c r="A3677" s="10" t="str">
        <f t="shared" si="70"/>
        <v>Connective tissue - C4915Male</v>
      </c>
      <c r="B3677" s="10" t="s">
        <v>316</v>
      </c>
      <c r="C3677" t="s">
        <v>1</v>
      </c>
      <c r="D3677" t="s">
        <v>24</v>
      </c>
      <c r="E3677">
        <v>15</v>
      </c>
      <c r="F3677">
        <v>0</v>
      </c>
    </row>
    <row r="3678" spans="1:6">
      <c r="A3678" s="10" t="str">
        <f t="shared" si="70"/>
        <v>Connective tissue - C492Male</v>
      </c>
      <c r="B3678" s="10" t="s">
        <v>316</v>
      </c>
      <c r="C3678" t="s">
        <v>1</v>
      </c>
      <c r="D3678" t="s">
        <v>13</v>
      </c>
      <c r="E3678">
        <v>2</v>
      </c>
      <c r="F3678">
        <v>3</v>
      </c>
    </row>
    <row r="3679" spans="1:6">
      <c r="A3679" s="10" t="str">
        <f t="shared" si="70"/>
        <v>Connective tissue - C4917Male</v>
      </c>
      <c r="B3679" s="10" t="s">
        <v>316</v>
      </c>
      <c r="C3679" t="s">
        <v>1</v>
      </c>
      <c r="D3679" t="s">
        <v>26</v>
      </c>
      <c r="E3679">
        <v>17</v>
      </c>
      <c r="F3679">
        <v>1</v>
      </c>
    </row>
    <row r="3680" spans="1:6">
      <c r="A3680" s="10" t="str">
        <f t="shared" si="70"/>
        <v>Connective tissue - C4912Male</v>
      </c>
      <c r="B3680" s="10" t="s">
        <v>316</v>
      </c>
      <c r="C3680" t="s">
        <v>1</v>
      </c>
      <c r="D3680" t="s">
        <v>22</v>
      </c>
      <c r="E3680">
        <v>12</v>
      </c>
      <c r="F3680">
        <v>3</v>
      </c>
    </row>
    <row r="3681" spans="1:6">
      <c r="A3681" s="10" t="str">
        <f t="shared" si="70"/>
        <v>Breast - C503Female</v>
      </c>
      <c r="B3681" s="10" t="s">
        <v>317</v>
      </c>
      <c r="C3681" t="s">
        <v>0</v>
      </c>
      <c r="D3681" t="s">
        <v>14</v>
      </c>
      <c r="E3681">
        <v>3</v>
      </c>
      <c r="F3681">
        <v>283</v>
      </c>
    </row>
    <row r="3682" spans="1:6">
      <c r="A3682" s="10" t="str">
        <f t="shared" si="70"/>
        <v>Breast - C507Female</v>
      </c>
      <c r="B3682" s="10" t="s">
        <v>317</v>
      </c>
      <c r="C3682" t="s">
        <v>0</v>
      </c>
      <c r="D3682" t="s">
        <v>18</v>
      </c>
      <c r="E3682">
        <v>7</v>
      </c>
      <c r="F3682">
        <v>184</v>
      </c>
    </row>
    <row r="3683" spans="1:6">
      <c r="A3683" s="10" t="str">
        <f t="shared" si="70"/>
        <v>Breast - C5018Female</v>
      </c>
      <c r="B3683" s="10" t="s">
        <v>317</v>
      </c>
      <c r="C3683" t="s">
        <v>0</v>
      </c>
      <c r="D3683" t="s">
        <v>27</v>
      </c>
      <c r="E3683">
        <v>18</v>
      </c>
      <c r="F3683">
        <v>354</v>
      </c>
    </row>
    <row r="3684" spans="1:6">
      <c r="A3684" s="10" t="str">
        <f t="shared" ref="A3684:A3747" si="71">B3684&amp;E3684&amp;C3684</f>
        <v>Breast - C5013Female</v>
      </c>
      <c r="B3684" s="10" t="s">
        <v>317</v>
      </c>
      <c r="C3684" t="s">
        <v>0</v>
      </c>
      <c r="D3684" t="s">
        <v>30</v>
      </c>
      <c r="E3684">
        <v>13</v>
      </c>
      <c r="F3684">
        <v>173</v>
      </c>
    </row>
    <row r="3685" spans="1:6">
      <c r="A3685" s="10" t="str">
        <f t="shared" si="71"/>
        <v>Breast - C504Female</v>
      </c>
      <c r="B3685" s="10" t="s">
        <v>317</v>
      </c>
      <c r="C3685" t="s">
        <v>0</v>
      </c>
      <c r="D3685" t="s">
        <v>15</v>
      </c>
      <c r="E3685">
        <v>4</v>
      </c>
      <c r="F3685">
        <v>288</v>
      </c>
    </row>
    <row r="3686" spans="1:6">
      <c r="A3686" s="10" t="str">
        <f t="shared" si="71"/>
        <v>Breast - C509Female</v>
      </c>
      <c r="B3686" s="10" t="s">
        <v>317</v>
      </c>
      <c r="C3686" t="s">
        <v>0</v>
      </c>
      <c r="D3686" t="s">
        <v>369</v>
      </c>
      <c r="E3686">
        <v>9</v>
      </c>
      <c r="F3686">
        <v>126</v>
      </c>
    </row>
    <row r="3687" spans="1:6">
      <c r="A3687" s="10" t="str">
        <f t="shared" si="71"/>
        <v>Breast - C5014Female</v>
      </c>
      <c r="B3687" s="10" t="s">
        <v>317</v>
      </c>
      <c r="C3687" t="s">
        <v>0</v>
      </c>
      <c r="D3687" t="s">
        <v>23</v>
      </c>
      <c r="E3687">
        <v>14</v>
      </c>
      <c r="F3687">
        <v>88</v>
      </c>
    </row>
    <row r="3688" spans="1:6">
      <c r="A3688" s="10" t="str">
        <f t="shared" si="71"/>
        <v>Breast - C506Female</v>
      </c>
      <c r="B3688" s="10" t="s">
        <v>317</v>
      </c>
      <c r="C3688" t="s">
        <v>0</v>
      </c>
      <c r="D3688" t="s">
        <v>17</v>
      </c>
      <c r="E3688">
        <v>6</v>
      </c>
      <c r="F3688">
        <v>68</v>
      </c>
    </row>
    <row r="3689" spans="1:6">
      <c r="A3689" s="10" t="str">
        <f t="shared" si="71"/>
        <v>Breast - C5011Female</v>
      </c>
      <c r="B3689" s="10" t="s">
        <v>317</v>
      </c>
      <c r="C3689" t="s">
        <v>0</v>
      </c>
      <c r="D3689" t="s">
        <v>21</v>
      </c>
      <c r="E3689">
        <v>11</v>
      </c>
      <c r="F3689">
        <v>118</v>
      </c>
    </row>
    <row r="3690" spans="1:6">
      <c r="A3690" s="10" t="str">
        <f t="shared" si="71"/>
        <v>Breast - C5016Female</v>
      </c>
      <c r="B3690" s="10" t="s">
        <v>317</v>
      </c>
      <c r="C3690" t="s">
        <v>0</v>
      </c>
      <c r="D3690" t="s">
        <v>25</v>
      </c>
      <c r="E3690">
        <v>16</v>
      </c>
      <c r="F3690">
        <v>108</v>
      </c>
    </row>
    <row r="3691" spans="1:6">
      <c r="A3691" s="10" t="str">
        <f t="shared" si="71"/>
        <v>Breast - C501Female</v>
      </c>
      <c r="B3691" s="10" t="s">
        <v>317</v>
      </c>
      <c r="C3691" t="s">
        <v>0</v>
      </c>
      <c r="D3691" t="s">
        <v>12</v>
      </c>
      <c r="E3691">
        <v>1</v>
      </c>
      <c r="F3691">
        <v>115</v>
      </c>
    </row>
    <row r="3692" spans="1:6">
      <c r="A3692" s="10" t="str">
        <f t="shared" si="71"/>
        <v>Breast - C5099Female</v>
      </c>
      <c r="B3692" s="10" t="s">
        <v>317</v>
      </c>
      <c r="C3692" t="s">
        <v>0</v>
      </c>
      <c r="D3692" t="s">
        <v>370</v>
      </c>
      <c r="E3692">
        <v>99</v>
      </c>
      <c r="F3692">
        <v>5</v>
      </c>
    </row>
    <row r="3693" spans="1:6">
      <c r="A3693" s="10" t="str">
        <f t="shared" si="71"/>
        <v>Breast - C5019Female</v>
      </c>
      <c r="B3693" s="10" t="s">
        <v>317</v>
      </c>
      <c r="C3693" t="s">
        <v>0</v>
      </c>
      <c r="D3693" t="s">
        <v>28</v>
      </c>
      <c r="E3693">
        <v>19</v>
      </c>
      <c r="F3693">
        <v>49</v>
      </c>
    </row>
    <row r="3694" spans="1:6">
      <c r="A3694" s="10" t="str">
        <f t="shared" si="71"/>
        <v>Breast - C5020Female</v>
      </c>
      <c r="B3694" s="10" t="s">
        <v>317</v>
      </c>
      <c r="C3694" t="s">
        <v>0</v>
      </c>
      <c r="D3694" t="s">
        <v>29</v>
      </c>
      <c r="E3694">
        <v>20</v>
      </c>
      <c r="F3694">
        <v>247</v>
      </c>
    </row>
    <row r="3695" spans="1:6">
      <c r="A3695" s="10" t="str">
        <f t="shared" si="71"/>
        <v>Breast - C508Female</v>
      </c>
      <c r="B3695" s="10" t="s">
        <v>317</v>
      </c>
      <c r="C3695" t="s">
        <v>0</v>
      </c>
      <c r="D3695" t="s">
        <v>19</v>
      </c>
      <c r="E3695">
        <v>8</v>
      </c>
      <c r="F3695">
        <v>31</v>
      </c>
    </row>
    <row r="3696" spans="1:6">
      <c r="A3696" s="10" t="str">
        <f t="shared" si="71"/>
        <v>Breast - C5010Female</v>
      </c>
      <c r="B3696" s="10" t="s">
        <v>317</v>
      </c>
      <c r="C3696" t="s">
        <v>0</v>
      </c>
      <c r="D3696" t="s">
        <v>20</v>
      </c>
      <c r="E3696">
        <v>10</v>
      </c>
      <c r="F3696">
        <v>80</v>
      </c>
    </row>
    <row r="3697" spans="1:6">
      <c r="A3697" s="10" t="str">
        <f t="shared" si="71"/>
        <v>Breast - C505Female</v>
      </c>
      <c r="B3697" s="10" t="s">
        <v>317</v>
      </c>
      <c r="C3697" t="s">
        <v>0</v>
      </c>
      <c r="D3697" t="s">
        <v>16</v>
      </c>
      <c r="E3697">
        <v>5</v>
      </c>
      <c r="F3697">
        <v>237</v>
      </c>
    </row>
    <row r="3698" spans="1:6">
      <c r="A3698" s="10" t="str">
        <f t="shared" si="71"/>
        <v>Breast - C5015Female</v>
      </c>
      <c r="B3698" s="10" t="s">
        <v>317</v>
      </c>
      <c r="C3698" t="s">
        <v>0</v>
      </c>
      <c r="D3698" t="s">
        <v>24</v>
      </c>
      <c r="E3698">
        <v>15</v>
      </c>
      <c r="F3698">
        <v>29</v>
      </c>
    </row>
    <row r="3699" spans="1:6">
      <c r="A3699" s="10" t="str">
        <f t="shared" si="71"/>
        <v>Breast - C502Female</v>
      </c>
      <c r="B3699" s="10" t="s">
        <v>317</v>
      </c>
      <c r="C3699" t="s">
        <v>0</v>
      </c>
      <c r="D3699" t="s">
        <v>13</v>
      </c>
      <c r="E3699">
        <v>2</v>
      </c>
      <c r="F3699">
        <v>373</v>
      </c>
    </row>
    <row r="3700" spans="1:6">
      <c r="A3700" s="10" t="str">
        <f t="shared" si="71"/>
        <v>Breast - C5017Female</v>
      </c>
      <c r="B3700" s="10" t="s">
        <v>317</v>
      </c>
      <c r="C3700" t="s">
        <v>0</v>
      </c>
      <c r="D3700" t="s">
        <v>26</v>
      </c>
      <c r="E3700">
        <v>17</v>
      </c>
      <c r="F3700">
        <v>24</v>
      </c>
    </row>
    <row r="3701" spans="1:6">
      <c r="A3701" s="10" t="str">
        <f t="shared" si="71"/>
        <v>Breast - C5012Female</v>
      </c>
      <c r="B3701" s="10" t="s">
        <v>317</v>
      </c>
      <c r="C3701" t="s">
        <v>0</v>
      </c>
      <c r="D3701" t="s">
        <v>22</v>
      </c>
      <c r="E3701">
        <v>12</v>
      </c>
      <c r="F3701">
        <v>40</v>
      </c>
    </row>
    <row r="3702" spans="1:6">
      <c r="A3702" s="10" t="str">
        <f t="shared" si="71"/>
        <v>Breast - C503Male</v>
      </c>
      <c r="B3702" s="10" t="s">
        <v>317</v>
      </c>
      <c r="C3702" t="s">
        <v>1</v>
      </c>
      <c r="D3702" t="s">
        <v>14</v>
      </c>
      <c r="E3702">
        <v>3</v>
      </c>
      <c r="F3702">
        <v>0</v>
      </c>
    </row>
    <row r="3703" spans="1:6">
      <c r="A3703" s="10" t="str">
        <f t="shared" si="71"/>
        <v>Breast - C507Male</v>
      </c>
      <c r="B3703" s="10" t="s">
        <v>317</v>
      </c>
      <c r="C3703" t="s">
        <v>1</v>
      </c>
      <c r="D3703" t="s">
        <v>18</v>
      </c>
      <c r="E3703">
        <v>7</v>
      </c>
      <c r="F3703">
        <v>1</v>
      </c>
    </row>
    <row r="3704" spans="1:6">
      <c r="A3704" s="10" t="str">
        <f t="shared" si="71"/>
        <v>Breast - C5018Male</v>
      </c>
      <c r="B3704" s="10" t="s">
        <v>317</v>
      </c>
      <c r="C3704" t="s">
        <v>1</v>
      </c>
      <c r="D3704" t="s">
        <v>27</v>
      </c>
      <c r="E3704">
        <v>18</v>
      </c>
      <c r="F3704">
        <v>4</v>
      </c>
    </row>
    <row r="3705" spans="1:6">
      <c r="A3705" s="10" t="str">
        <f t="shared" si="71"/>
        <v>Breast - C5013Male</v>
      </c>
      <c r="B3705" s="10" t="s">
        <v>317</v>
      </c>
      <c r="C3705" t="s">
        <v>1</v>
      </c>
      <c r="D3705" t="s">
        <v>30</v>
      </c>
      <c r="E3705">
        <v>13</v>
      </c>
      <c r="F3705">
        <v>3</v>
      </c>
    </row>
    <row r="3706" spans="1:6">
      <c r="A3706" s="10" t="str">
        <f t="shared" si="71"/>
        <v>Breast - C504Male</v>
      </c>
      <c r="B3706" s="10" t="s">
        <v>317</v>
      </c>
      <c r="C3706" t="s">
        <v>1</v>
      </c>
      <c r="D3706" t="s">
        <v>15</v>
      </c>
      <c r="E3706">
        <v>4</v>
      </c>
      <c r="F3706">
        <v>2</v>
      </c>
    </row>
    <row r="3707" spans="1:6">
      <c r="A3707" s="10" t="str">
        <f t="shared" si="71"/>
        <v>Breast - C509Male</v>
      </c>
      <c r="B3707" s="10" t="s">
        <v>317</v>
      </c>
      <c r="C3707" t="s">
        <v>1</v>
      </c>
      <c r="D3707" t="s">
        <v>369</v>
      </c>
      <c r="E3707">
        <v>9</v>
      </c>
      <c r="F3707">
        <v>1</v>
      </c>
    </row>
    <row r="3708" spans="1:6">
      <c r="A3708" s="10" t="str">
        <f t="shared" si="71"/>
        <v>Breast - C5014Male</v>
      </c>
      <c r="B3708" s="10" t="s">
        <v>317</v>
      </c>
      <c r="C3708" t="s">
        <v>1</v>
      </c>
      <c r="D3708" t="s">
        <v>23</v>
      </c>
      <c r="E3708">
        <v>14</v>
      </c>
      <c r="F3708">
        <v>1</v>
      </c>
    </row>
    <row r="3709" spans="1:6">
      <c r="A3709" s="10" t="str">
        <f t="shared" si="71"/>
        <v>Breast - C506Male</v>
      </c>
      <c r="B3709" s="10" t="s">
        <v>317</v>
      </c>
      <c r="C3709" t="s">
        <v>1</v>
      </c>
      <c r="D3709" t="s">
        <v>17</v>
      </c>
      <c r="E3709">
        <v>6</v>
      </c>
      <c r="F3709">
        <v>1</v>
      </c>
    </row>
    <row r="3710" spans="1:6">
      <c r="A3710" s="10" t="str">
        <f t="shared" si="71"/>
        <v>Breast - C5011Male</v>
      </c>
      <c r="B3710" s="10" t="s">
        <v>317</v>
      </c>
      <c r="C3710" t="s">
        <v>1</v>
      </c>
      <c r="D3710" t="s">
        <v>21</v>
      </c>
      <c r="E3710">
        <v>11</v>
      </c>
      <c r="F3710">
        <v>1</v>
      </c>
    </row>
    <row r="3711" spans="1:6">
      <c r="A3711" s="10" t="str">
        <f t="shared" si="71"/>
        <v>Breast - C5016Male</v>
      </c>
      <c r="B3711" s="10" t="s">
        <v>317</v>
      </c>
      <c r="C3711" t="s">
        <v>1</v>
      </c>
      <c r="D3711" t="s">
        <v>25</v>
      </c>
      <c r="E3711">
        <v>16</v>
      </c>
      <c r="F3711">
        <v>1</v>
      </c>
    </row>
    <row r="3712" spans="1:6">
      <c r="A3712" s="10" t="str">
        <f t="shared" si="71"/>
        <v>Breast - C501Male</v>
      </c>
      <c r="B3712" s="10" t="s">
        <v>317</v>
      </c>
      <c r="C3712" t="s">
        <v>1</v>
      </c>
      <c r="D3712" t="s">
        <v>12</v>
      </c>
      <c r="E3712">
        <v>1</v>
      </c>
      <c r="F3712">
        <v>1</v>
      </c>
    </row>
    <row r="3713" spans="1:6">
      <c r="A3713" s="10" t="str">
        <f t="shared" si="71"/>
        <v>Breast - C5099Male</v>
      </c>
      <c r="B3713" s="10" t="s">
        <v>317</v>
      </c>
      <c r="C3713" t="s">
        <v>1</v>
      </c>
      <c r="D3713" t="s">
        <v>370</v>
      </c>
      <c r="E3713">
        <v>99</v>
      </c>
      <c r="F3713">
        <v>0</v>
      </c>
    </row>
    <row r="3714" spans="1:6">
      <c r="A3714" s="10" t="str">
        <f t="shared" si="71"/>
        <v>Breast - C5019Male</v>
      </c>
      <c r="B3714" s="10" t="s">
        <v>317</v>
      </c>
      <c r="C3714" t="s">
        <v>1</v>
      </c>
      <c r="D3714" t="s">
        <v>28</v>
      </c>
      <c r="E3714">
        <v>19</v>
      </c>
      <c r="F3714">
        <v>0</v>
      </c>
    </row>
    <row r="3715" spans="1:6">
      <c r="A3715" s="10" t="str">
        <f t="shared" si="71"/>
        <v>Breast - C5020Male</v>
      </c>
      <c r="B3715" s="10" t="s">
        <v>317</v>
      </c>
      <c r="C3715" t="s">
        <v>1</v>
      </c>
      <c r="D3715" t="s">
        <v>29</v>
      </c>
      <c r="E3715">
        <v>20</v>
      </c>
      <c r="F3715">
        <v>1</v>
      </c>
    </row>
    <row r="3716" spans="1:6">
      <c r="A3716" s="10" t="str">
        <f t="shared" si="71"/>
        <v>Breast - C508Male</v>
      </c>
      <c r="B3716" s="10" t="s">
        <v>317</v>
      </c>
      <c r="C3716" t="s">
        <v>1</v>
      </c>
      <c r="D3716" t="s">
        <v>19</v>
      </c>
      <c r="E3716">
        <v>8</v>
      </c>
      <c r="F3716">
        <v>0</v>
      </c>
    </row>
    <row r="3717" spans="1:6">
      <c r="A3717" s="10" t="str">
        <f t="shared" si="71"/>
        <v>Breast - C5010Male</v>
      </c>
      <c r="B3717" s="10" t="s">
        <v>317</v>
      </c>
      <c r="C3717" t="s">
        <v>1</v>
      </c>
      <c r="D3717" t="s">
        <v>20</v>
      </c>
      <c r="E3717">
        <v>10</v>
      </c>
      <c r="F3717">
        <v>1</v>
      </c>
    </row>
    <row r="3718" spans="1:6">
      <c r="A3718" s="10" t="str">
        <f t="shared" si="71"/>
        <v>Breast - C505Male</v>
      </c>
      <c r="B3718" s="10" t="s">
        <v>317</v>
      </c>
      <c r="C3718" t="s">
        <v>1</v>
      </c>
      <c r="D3718" t="s">
        <v>16</v>
      </c>
      <c r="E3718">
        <v>5</v>
      </c>
      <c r="F3718">
        <v>6</v>
      </c>
    </row>
    <row r="3719" spans="1:6">
      <c r="A3719" s="10" t="str">
        <f t="shared" si="71"/>
        <v>Breast - C5015Male</v>
      </c>
      <c r="B3719" s="10" t="s">
        <v>317</v>
      </c>
      <c r="C3719" t="s">
        <v>1</v>
      </c>
      <c r="D3719" t="s">
        <v>24</v>
      </c>
      <c r="E3719">
        <v>15</v>
      </c>
      <c r="F3719">
        <v>1</v>
      </c>
    </row>
    <row r="3720" spans="1:6">
      <c r="A3720" s="10" t="str">
        <f t="shared" si="71"/>
        <v>Breast - C502Male</v>
      </c>
      <c r="B3720" s="10" t="s">
        <v>317</v>
      </c>
      <c r="C3720" t="s">
        <v>1</v>
      </c>
      <c r="D3720" t="s">
        <v>13</v>
      </c>
      <c r="E3720">
        <v>2</v>
      </c>
      <c r="F3720">
        <v>1</v>
      </c>
    </row>
    <row r="3721" spans="1:6">
      <c r="A3721" s="10" t="str">
        <f t="shared" si="71"/>
        <v>Breast - C5017Male</v>
      </c>
      <c r="B3721" s="10" t="s">
        <v>317</v>
      </c>
      <c r="C3721" t="s">
        <v>1</v>
      </c>
      <c r="D3721" t="s">
        <v>26</v>
      </c>
      <c r="E3721">
        <v>17</v>
      </c>
      <c r="F3721">
        <v>0</v>
      </c>
    </row>
    <row r="3722" spans="1:6">
      <c r="A3722" s="10" t="str">
        <f t="shared" si="71"/>
        <v>Breast - C5012Male</v>
      </c>
      <c r="B3722" s="10" t="s">
        <v>317</v>
      </c>
      <c r="C3722" t="s">
        <v>1</v>
      </c>
      <c r="D3722" t="s">
        <v>22</v>
      </c>
      <c r="E3722">
        <v>12</v>
      </c>
      <c r="F3722">
        <v>0</v>
      </c>
    </row>
    <row r="3723" spans="1:6">
      <c r="A3723" s="10" t="str">
        <f t="shared" si="71"/>
        <v>Vulva - C513Female</v>
      </c>
      <c r="B3723" s="10" t="s">
        <v>318</v>
      </c>
      <c r="C3723" t="s">
        <v>0</v>
      </c>
      <c r="D3723" t="s">
        <v>14</v>
      </c>
      <c r="E3723">
        <v>3</v>
      </c>
      <c r="F3723">
        <v>3</v>
      </c>
    </row>
    <row r="3724" spans="1:6">
      <c r="A3724" s="10" t="str">
        <f t="shared" si="71"/>
        <v>Vulva - C517Female</v>
      </c>
      <c r="B3724" s="10" t="s">
        <v>318</v>
      </c>
      <c r="C3724" t="s">
        <v>0</v>
      </c>
      <c r="D3724" t="s">
        <v>18</v>
      </c>
      <c r="E3724">
        <v>7</v>
      </c>
      <c r="F3724">
        <v>4</v>
      </c>
    </row>
    <row r="3725" spans="1:6">
      <c r="A3725" s="10" t="str">
        <f t="shared" si="71"/>
        <v>Vulva - C5118Female</v>
      </c>
      <c r="B3725" s="10" t="s">
        <v>318</v>
      </c>
      <c r="C3725" t="s">
        <v>0</v>
      </c>
      <c r="D3725" t="s">
        <v>27</v>
      </c>
      <c r="E3725">
        <v>18</v>
      </c>
      <c r="F3725">
        <v>7</v>
      </c>
    </row>
    <row r="3726" spans="1:6">
      <c r="A3726" s="10" t="str">
        <f t="shared" si="71"/>
        <v>Vulva - C5113Female</v>
      </c>
      <c r="B3726" s="10" t="s">
        <v>318</v>
      </c>
      <c r="C3726" t="s">
        <v>0</v>
      </c>
      <c r="D3726" t="s">
        <v>30</v>
      </c>
      <c r="E3726">
        <v>13</v>
      </c>
      <c r="F3726">
        <v>5</v>
      </c>
    </row>
    <row r="3727" spans="1:6">
      <c r="A3727" s="10" t="str">
        <f t="shared" si="71"/>
        <v>Vulva - C514Female</v>
      </c>
      <c r="B3727" s="10" t="s">
        <v>318</v>
      </c>
      <c r="C3727" t="s">
        <v>0</v>
      </c>
      <c r="D3727" t="s">
        <v>15</v>
      </c>
      <c r="E3727">
        <v>4</v>
      </c>
      <c r="F3727">
        <v>5</v>
      </c>
    </row>
    <row r="3728" spans="1:6">
      <c r="A3728" s="10" t="str">
        <f t="shared" si="71"/>
        <v>Vulva - C519Female</v>
      </c>
      <c r="B3728" s="10" t="s">
        <v>318</v>
      </c>
      <c r="C3728" t="s">
        <v>0</v>
      </c>
      <c r="D3728" t="s">
        <v>369</v>
      </c>
      <c r="E3728">
        <v>9</v>
      </c>
      <c r="F3728">
        <v>2</v>
      </c>
    </row>
    <row r="3729" spans="1:6">
      <c r="A3729" s="10" t="str">
        <f t="shared" si="71"/>
        <v>Vulva - C5114Female</v>
      </c>
      <c r="B3729" s="10" t="s">
        <v>318</v>
      </c>
      <c r="C3729" t="s">
        <v>0</v>
      </c>
      <c r="D3729" t="s">
        <v>23</v>
      </c>
      <c r="E3729">
        <v>14</v>
      </c>
      <c r="F3729">
        <v>2</v>
      </c>
    </row>
    <row r="3730" spans="1:6">
      <c r="A3730" s="10" t="str">
        <f t="shared" si="71"/>
        <v>Vulva - C516Female</v>
      </c>
      <c r="B3730" s="10" t="s">
        <v>318</v>
      </c>
      <c r="C3730" t="s">
        <v>0</v>
      </c>
      <c r="D3730" t="s">
        <v>17</v>
      </c>
      <c r="E3730">
        <v>6</v>
      </c>
      <c r="F3730">
        <v>0</v>
      </c>
    </row>
    <row r="3731" spans="1:6">
      <c r="A3731" s="10" t="str">
        <f t="shared" si="71"/>
        <v>Vulva - C5111Female</v>
      </c>
      <c r="B3731" s="10" t="s">
        <v>318</v>
      </c>
      <c r="C3731" t="s">
        <v>0</v>
      </c>
      <c r="D3731" t="s">
        <v>21</v>
      </c>
      <c r="E3731">
        <v>11</v>
      </c>
      <c r="F3731">
        <v>4</v>
      </c>
    </row>
    <row r="3732" spans="1:6">
      <c r="A3732" s="10" t="str">
        <f t="shared" si="71"/>
        <v>Vulva - C5116Female</v>
      </c>
      <c r="B3732" s="10" t="s">
        <v>318</v>
      </c>
      <c r="C3732" t="s">
        <v>0</v>
      </c>
      <c r="D3732" t="s">
        <v>25</v>
      </c>
      <c r="E3732">
        <v>16</v>
      </c>
      <c r="F3732">
        <v>0</v>
      </c>
    </row>
    <row r="3733" spans="1:6">
      <c r="A3733" s="10" t="str">
        <f t="shared" si="71"/>
        <v>Vulva - C511Female</v>
      </c>
      <c r="B3733" s="10" t="s">
        <v>318</v>
      </c>
      <c r="C3733" t="s">
        <v>0</v>
      </c>
      <c r="D3733" t="s">
        <v>12</v>
      </c>
      <c r="E3733">
        <v>1</v>
      </c>
      <c r="F3733">
        <v>0</v>
      </c>
    </row>
    <row r="3734" spans="1:6">
      <c r="A3734" s="10" t="str">
        <f t="shared" si="71"/>
        <v>Vulva - C5199Female</v>
      </c>
      <c r="B3734" s="10" t="s">
        <v>318</v>
      </c>
      <c r="C3734" t="s">
        <v>0</v>
      </c>
      <c r="D3734" t="s">
        <v>370</v>
      </c>
      <c r="E3734">
        <v>99</v>
      </c>
      <c r="F3734">
        <v>0</v>
      </c>
    </row>
    <row r="3735" spans="1:6">
      <c r="A3735" s="10" t="str">
        <f t="shared" si="71"/>
        <v>Vulva - C5119Female</v>
      </c>
      <c r="B3735" s="10" t="s">
        <v>318</v>
      </c>
      <c r="C3735" t="s">
        <v>0</v>
      </c>
      <c r="D3735" t="s">
        <v>28</v>
      </c>
      <c r="E3735">
        <v>19</v>
      </c>
      <c r="F3735">
        <v>0</v>
      </c>
    </row>
    <row r="3736" spans="1:6">
      <c r="A3736" s="10" t="str">
        <f t="shared" si="71"/>
        <v>Vulva - C5120Female</v>
      </c>
      <c r="B3736" s="10" t="s">
        <v>318</v>
      </c>
      <c r="C3736" t="s">
        <v>0</v>
      </c>
      <c r="D3736" t="s">
        <v>29</v>
      </c>
      <c r="E3736">
        <v>20</v>
      </c>
      <c r="F3736">
        <v>8</v>
      </c>
    </row>
    <row r="3737" spans="1:6">
      <c r="A3737" s="10" t="str">
        <f t="shared" si="71"/>
        <v>Vulva - C518Female</v>
      </c>
      <c r="B3737" s="10" t="s">
        <v>318</v>
      </c>
      <c r="C3737" t="s">
        <v>0</v>
      </c>
      <c r="D3737" t="s">
        <v>19</v>
      </c>
      <c r="E3737">
        <v>8</v>
      </c>
      <c r="F3737">
        <v>2</v>
      </c>
    </row>
    <row r="3738" spans="1:6">
      <c r="A3738" s="10" t="str">
        <f t="shared" si="71"/>
        <v>Vulva - C5110Female</v>
      </c>
      <c r="B3738" s="10" t="s">
        <v>318</v>
      </c>
      <c r="C3738" t="s">
        <v>0</v>
      </c>
      <c r="D3738" t="s">
        <v>20</v>
      </c>
      <c r="E3738">
        <v>10</v>
      </c>
      <c r="F3738">
        <v>1</v>
      </c>
    </row>
    <row r="3739" spans="1:6">
      <c r="A3739" s="10" t="str">
        <f t="shared" si="71"/>
        <v>Vulva - C515Female</v>
      </c>
      <c r="B3739" s="10" t="s">
        <v>318</v>
      </c>
      <c r="C3739" t="s">
        <v>0</v>
      </c>
      <c r="D3739" t="s">
        <v>16</v>
      </c>
      <c r="E3739">
        <v>5</v>
      </c>
      <c r="F3739">
        <v>3</v>
      </c>
    </row>
    <row r="3740" spans="1:6">
      <c r="A3740" s="10" t="str">
        <f t="shared" si="71"/>
        <v>Vulva - C5115Female</v>
      </c>
      <c r="B3740" s="10" t="s">
        <v>318</v>
      </c>
      <c r="C3740" t="s">
        <v>0</v>
      </c>
      <c r="D3740" t="s">
        <v>24</v>
      </c>
      <c r="E3740">
        <v>15</v>
      </c>
      <c r="F3740">
        <v>2</v>
      </c>
    </row>
    <row r="3741" spans="1:6">
      <c r="A3741" s="10" t="str">
        <f t="shared" si="71"/>
        <v>Vulva - C512Female</v>
      </c>
      <c r="B3741" s="10" t="s">
        <v>318</v>
      </c>
      <c r="C3741" t="s">
        <v>0</v>
      </c>
      <c r="D3741" t="s">
        <v>13</v>
      </c>
      <c r="E3741">
        <v>2</v>
      </c>
      <c r="F3741">
        <v>5</v>
      </c>
    </row>
    <row r="3742" spans="1:6">
      <c r="A3742" s="10" t="str">
        <f t="shared" si="71"/>
        <v>Vulva - C5117Female</v>
      </c>
      <c r="B3742" s="10" t="s">
        <v>318</v>
      </c>
      <c r="C3742" t="s">
        <v>0</v>
      </c>
      <c r="D3742" t="s">
        <v>26</v>
      </c>
      <c r="E3742">
        <v>17</v>
      </c>
      <c r="F3742">
        <v>2</v>
      </c>
    </row>
    <row r="3743" spans="1:6">
      <c r="A3743" s="10" t="str">
        <f t="shared" si="71"/>
        <v>Vulva - C5112Female</v>
      </c>
      <c r="B3743" s="10" t="s">
        <v>318</v>
      </c>
      <c r="C3743" t="s">
        <v>0</v>
      </c>
      <c r="D3743" t="s">
        <v>22</v>
      </c>
      <c r="E3743">
        <v>12</v>
      </c>
      <c r="F3743">
        <v>1</v>
      </c>
    </row>
    <row r="3744" spans="1:6">
      <c r="A3744" s="10" t="str">
        <f t="shared" si="71"/>
        <v>Vulva - C513Male</v>
      </c>
      <c r="B3744" s="10" t="s">
        <v>318</v>
      </c>
      <c r="C3744" t="s">
        <v>1</v>
      </c>
      <c r="D3744" t="s">
        <v>14</v>
      </c>
      <c r="E3744">
        <v>3</v>
      </c>
      <c r="F3744" t="s">
        <v>271</v>
      </c>
    </row>
    <row r="3745" spans="1:6">
      <c r="A3745" s="10" t="str">
        <f t="shared" si="71"/>
        <v>Vulva - C517Male</v>
      </c>
      <c r="B3745" s="10" t="s">
        <v>318</v>
      </c>
      <c r="C3745" t="s">
        <v>1</v>
      </c>
      <c r="D3745" t="s">
        <v>18</v>
      </c>
      <c r="E3745">
        <v>7</v>
      </c>
      <c r="F3745" s="10" t="s">
        <v>271</v>
      </c>
    </row>
    <row r="3746" spans="1:6">
      <c r="A3746" s="10" t="str">
        <f t="shared" si="71"/>
        <v>Vulva - C5118Male</v>
      </c>
      <c r="B3746" s="10" t="s">
        <v>318</v>
      </c>
      <c r="C3746" t="s">
        <v>1</v>
      </c>
      <c r="D3746" t="s">
        <v>27</v>
      </c>
      <c r="E3746">
        <v>18</v>
      </c>
      <c r="F3746" s="10" t="s">
        <v>271</v>
      </c>
    </row>
    <row r="3747" spans="1:6">
      <c r="A3747" s="10" t="str">
        <f t="shared" si="71"/>
        <v>Vulva - C5113Male</v>
      </c>
      <c r="B3747" s="10" t="s">
        <v>318</v>
      </c>
      <c r="C3747" t="s">
        <v>1</v>
      </c>
      <c r="D3747" t="s">
        <v>30</v>
      </c>
      <c r="E3747">
        <v>13</v>
      </c>
      <c r="F3747" s="10" t="s">
        <v>271</v>
      </c>
    </row>
    <row r="3748" spans="1:6">
      <c r="A3748" s="10" t="str">
        <f t="shared" ref="A3748:A3811" si="72">B3748&amp;E3748&amp;C3748</f>
        <v>Vulva - C514Male</v>
      </c>
      <c r="B3748" s="10" t="s">
        <v>318</v>
      </c>
      <c r="C3748" t="s">
        <v>1</v>
      </c>
      <c r="D3748" t="s">
        <v>15</v>
      </c>
      <c r="E3748">
        <v>4</v>
      </c>
      <c r="F3748" s="10" t="s">
        <v>271</v>
      </c>
    </row>
    <row r="3749" spans="1:6">
      <c r="A3749" s="10" t="str">
        <f t="shared" si="72"/>
        <v>Vulva - C519Male</v>
      </c>
      <c r="B3749" s="10" t="s">
        <v>318</v>
      </c>
      <c r="C3749" t="s">
        <v>1</v>
      </c>
      <c r="D3749" t="s">
        <v>369</v>
      </c>
      <c r="E3749">
        <v>9</v>
      </c>
      <c r="F3749" s="10" t="s">
        <v>271</v>
      </c>
    </row>
    <row r="3750" spans="1:6">
      <c r="A3750" s="10" t="str">
        <f t="shared" si="72"/>
        <v>Vulva - C5114Male</v>
      </c>
      <c r="B3750" s="10" t="s">
        <v>318</v>
      </c>
      <c r="C3750" t="s">
        <v>1</v>
      </c>
      <c r="D3750" t="s">
        <v>23</v>
      </c>
      <c r="E3750">
        <v>14</v>
      </c>
      <c r="F3750" s="10" t="s">
        <v>271</v>
      </c>
    </row>
    <row r="3751" spans="1:6">
      <c r="A3751" s="10" t="str">
        <f t="shared" si="72"/>
        <v>Vulva - C516Male</v>
      </c>
      <c r="B3751" s="10" t="s">
        <v>318</v>
      </c>
      <c r="C3751" t="s">
        <v>1</v>
      </c>
      <c r="D3751" t="s">
        <v>17</v>
      </c>
      <c r="E3751">
        <v>6</v>
      </c>
      <c r="F3751" s="10" t="s">
        <v>271</v>
      </c>
    </row>
    <row r="3752" spans="1:6">
      <c r="A3752" s="10" t="str">
        <f t="shared" si="72"/>
        <v>Vulva - C5111Male</v>
      </c>
      <c r="B3752" s="10" t="s">
        <v>318</v>
      </c>
      <c r="C3752" t="s">
        <v>1</v>
      </c>
      <c r="D3752" t="s">
        <v>21</v>
      </c>
      <c r="E3752">
        <v>11</v>
      </c>
      <c r="F3752" s="10" t="s">
        <v>271</v>
      </c>
    </row>
    <row r="3753" spans="1:6">
      <c r="A3753" s="10" t="str">
        <f t="shared" si="72"/>
        <v>Vulva - C5116Male</v>
      </c>
      <c r="B3753" s="10" t="s">
        <v>318</v>
      </c>
      <c r="C3753" t="s">
        <v>1</v>
      </c>
      <c r="D3753" t="s">
        <v>25</v>
      </c>
      <c r="E3753">
        <v>16</v>
      </c>
      <c r="F3753" s="10" t="s">
        <v>271</v>
      </c>
    </row>
    <row r="3754" spans="1:6">
      <c r="A3754" s="10" t="str">
        <f t="shared" si="72"/>
        <v>Vulva - C511Male</v>
      </c>
      <c r="B3754" s="10" t="s">
        <v>318</v>
      </c>
      <c r="C3754" t="s">
        <v>1</v>
      </c>
      <c r="D3754" t="s">
        <v>12</v>
      </c>
      <c r="E3754">
        <v>1</v>
      </c>
      <c r="F3754" s="10" t="s">
        <v>271</v>
      </c>
    </row>
    <row r="3755" spans="1:6">
      <c r="A3755" s="10" t="str">
        <f t="shared" si="72"/>
        <v>Vulva - C5199Male</v>
      </c>
      <c r="B3755" s="10" t="s">
        <v>318</v>
      </c>
      <c r="C3755" t="s">
        <v>1</v>
      </c>
      <c r="D3755" t="s">
        <v>370</v>
      </c>
      <c r="E3755">
        <v>99</v>
      </c>
      <c r="F3755" s="10" t="s">
        <v>271</v>
      </c>
    </row>
    <row r="3756" spans="1:6">
      <c r="A3756" s="10" t="str">
        <f t="shared" si="72"/>
        <v>Vulva - C5119Male</v>
      </c>
      <c r="B3756" s="10" t="s">
        <v>318</v>
      </c>
      <c r="C3756" t="s">
        <v>1</v>
      </c>
      <c r="D3756" t="s">
        <v>28</v>
      </c>
      <c r="E3756">
        <v>19</v>
      </c>
      <c r="F3756" s="10" t="s">
        <v>271</v>
      </c>
    </row>
    <row r="3757" spans="1:6">
      <c r="A3757" s="10" t="str">
        <f t="shared" si="72"/>
        <v>Vulva - C5120Male</v>
      </c>
      <c r="B3757" s="10" t="s">
        <v>318</v>
      </c>
      <c r="C3757" t="s">
        <v>1</v>
      </c>
      <c r="D3757" t="s">
        <v>29</v>
      </c>
      <c r="E3757">
        <v>20</v>
      </c>
      <c r="F3757" s="10" t="s">
        <v>271</v>
      </c>
    </row>
    <row r="3758" spans="1:6">
      <c r="A3758" s="10" t="str">
        <f t="shared" si="72"/>
        <v>Vulva - C518Male</v>
      </c>
      <c r="B3758" s="10" t="s">
        <v>318</v>
      </c>
      <c r="C3758" t="s">
        <v>1</v>
      </c>
      <c r="D3758" t="s">
        <v>19</v>
      </c>
      <c r="E3758">
        <v>8</v>
      </c>
      <c r="F3758" s="10" t="s">
        <v>271</v>
      </c>
    </row>
    <row r="3759" spans="1:6">
      <c r="A3759" s="10" t="str">
        <f t="shared" si="72"/>
        <v>Vulva - C5110Male</v>
      </c>
      <c r="B3759" s="10" t="s">
        <v>318</v>
      </c>
      <c r="C3759" t="s">
        <v>1</v>
      </c>
      <c r="D3759" t="s">
        <v>20</v>
      </c>
      <c r="E3759">
        <v>10</v>
      </c>
      <c r="F3759" s="10" t="s">
        <v>271</v>
      </c>
    </row>
    <row r="3760" spans="1:6">
      <c r="A3760" s="10" t="str">
        <f t="shared" si="72"/>
        <v>Vulva - C515Male</v>
      </c>
      <c r="B3760" s="10" t="s">
        <v>318</v>
      </c>
      <c r="C3760" t="s">
        <v>1</v>
      </c>
      <c r="D3760" t="s">
        <v>16</v>
      </c>
      <c r="E3760">
        <v>5</v>
      </c>
      <c r="F3760" s="10" t="s">
        <v>271</v>
      </c>
    </row>
    <row r="3761" spans="1:6">
      <c r="A3761" s="10" t="str">
        <f t="shared" si="72"/>
        <v>Vulva - C5115Male</v>
      </c>
      <c r="B3761" s="10" t="s">
        <v>318</v>
      </c>
      <c r="C3761" t="s">
        <v>1</v>
      </c>
      <c r="D3761" t="s">
        <v>24</v>
      </c>
      <c r="E3761">
        <v>15</v>
      </c>
      <c r="F3761" s="10" t="s">
        <v>271</v>
      </c>
    </row>
    <row r="3762" spans="1:6">
      <c r="A3762" s="10" t="str">
        <f t="shared" si="72"/>
        <v>Vulva - C512Male</v>
      </c>
      <c r="B3762" s="10" t="s">
        <v>318</v>
      </c>
      <c r="C3762" t="s">
        <v>1</v>
      </c>
      <c r="D3762" t="s">
        <v>13</v>
      </c>
      <c r="E3762">
        <v>2</v>
      </c>
      <c r="F3762" s="10" t="s">
        <v>271</v>
      </c>
    </row>
    <row r="3763" spans="1:6">
      <c r="A3763" s="10" t="str">
        <f t="shared" si="72"/>
        <v>Vulva - C5117Male</v>
      </c>
      <c r="B3763" s="10" t="s">
        <v>318</v>
      </c>
      <c r="C3763" t="s">
        <v>1</v>
      </c>
      <c r="D3763" t="s">
        <v>26</v>
      </c>
      <c r="E3763">
        <v>17</v>
      </c>
      <c r="F3763" s="10" t="s">
        <v>271</v>
      </c>
    </row>
    <row r="3764" spans="1:6">
      <c r="A3764" s="10" t="str">
        <f t="shared" si="72"/>
        <v>Vulva - C5112Male</v>
      </c>
      <c r="B3764" s="10" t="s">
        <v>318</v>
      </c>
      <c r="C3764" t="s">
        <v>1</v>
      </c>
      <c r="D3764" t="s">
        <v>22</v>
      </c>
      <c r="E3764">
        <v>12</v>
      </c>
      <c r="F3764" s="10" t="s">
        <v>271</v>
      </c>
    </row>
    <row r="3765" spans="1:6">
      <c r="A3765" s="10" t="str">
        <f t="shared" si="72"/>
        <v>Vagina - C523Female</v>
      </c>
      <c r="B3765" s="10" t="s">
        <v>319</v>
      </c>
      <c r="C3765" t="s">
        <v>0</v>
      </c>
      <c r="D3765" t="s">
        <v>14</v>
      </c>
      <c r="E3765">
        <v>3</v>
      </c>
      <c r="F3765">
        <v>2</v>
      </c>
    </row>
    <row r="3766" spans="1:6">
      <c r="A3766" s="10" t="str">
        <f t="shared" si="72"/>
        <v>Vagina - C527Female</v>
      </c>
      <c r="B3766" s="10" t="s">
        <v>319</v>
      </c>
      <c r="C3766" t="s">
        <v>0</v>
      </c>
      <c r="D3766" t="s">
        <v>18</v>
      </c>
      <c r="E3766">
        <v>7</v>
      </c>
      <c r="F3766">
        <v>0</v>
      </c>
    </row>
    <row r="3767" spans="1:6">
      <c r="A3767" s="10" t="str">
        <f t="shared" si="72"/>
        <v>Vagina - C5218Female</v>
      </c>
      <c r="B3767" s="10" t="s">
        <v>319</v>
      </c>
      <c r="C3767" t="s">
        <v>0</v>
      </c>
      <c r="D3767" t="s">
        <v>27</v>
      </c>
      <c r="E3767">
        <v>18</v>
      </c>
      <c r="F3767">
        <v>3</v>
      </c>
    </row>
    <row r="3768" spans="1:6">
      <c r="A3768" s="10" t="str">
        <f t="shared" si="72"/>
        <v>Vagina - C5213Female</v>
      </c>
      <c r="B3768" s="10" t="s">
        <v>319</v>
      </c>
      <c r="C3768" t="s">
        <v>0</v>
      </c>
      <c r="D3768" t="s">
        <v>30</v>
      </c>
      <c r="E3768">
        <v>13</v>
      </c>
      <c r="F3768">
        <v>0</v>
      </c>
    </row>
    <row r="3769" spans="1:6">
      <c r="A3769" s="10" t="str">
        <f t="shared" si="72"/>
        <v>Vagina - C524Female</v>
      </c>
      <c r="B3769" s="10" t="s">
        <v>319</v>
      </c>
      <c r="C3769" t="s">
        <v>0</v>
      </c>
      <c r="D3769" t="s">
        <v>15</v>
      </c>
      <c r="E3769">
        <v>4</v>
      </c>
      <c r="F3769">
        <v>2</v>
      </c>
    </row>
    <row r="3770" spans="1:6">
      <c r="A3770" s="10" t="str">
        <f t="shared" si="72"/>
        <v>Vagina - C529Female</v>
      </c>
      <c r="B3770" s="10" t="s">
        <v>319</v>
      </c>
      <c r="C3770" t="s">
        <v>0</v>
      </c>
      <c r="D3770" t="s">
        <v>369</v>
      </c>
      <c r="E3770">
        <v>9</v>
      </c>
      <c r="F3770">
        <v>1</v>
      </c>
    </row>
    <row r="3771" spans="1:6">
      <c r="A3771" s="10" t="str">
        <f t="shared" si="72"/>
        <v>Vagina - C5214Female</v>
      </c>
      <c r="B3771" s="10" t="s">
        <v>319</v>
      </c>
      <c r="C3771" t="s">
        <v>0</v>
      </c>
      <c r="D3771" t="s">
        <v>23</v>
      </c>
      <c r="E3771">
        <v>14</v>
      </c>
      <c r="F3771">
        <v>1</v>
      </c>
    </row>
    <row r="3772" spans="1:6">
      <c r="A3772" s="10" t="str">
        <f t="shared" si="72"/>
        <v>Vagina - C526Female</v>
      </c>
      <c r="B3772" s="10" t="s">
        <v>319</v>
      </c>
      <c r="C3772" t="s">
        <v>0</v>
      </c>
      <c r="D3772" t="s">
        <v>17</v>
      </c>
      <c r="E3772">
        <v>6</v>
      </c>
      <c r="F3772">
        <v>0</v>
      </c>
    </row>
    <row r="3773" spans="1:6">
      <c r="A3773" s="10" t="str">
        <f t="shared" si="72"/>
        <v>Vagina - C5211Female</v>
      </c>
      <c r="B3773" s="10" t="s">
        <v>319</v>
      </c>
      <c r="C3773" t="s">
        <v>0</v>
      </c>
      <c r="D3773" t="s">
        <v>21</v>
      </c>
      <c r="E3773">
        <v>11</v>
      </c>
      <c r="F3773">
        <v>4</v>
      </c>
    </row>
    <row r="3774" spans="1:6">
      <c r="A3774" s="10" t="str">
        <f t="shared" si="72"/>
        <v>Vagina - C5216Female</v>
      </c>
      <c r="B3774" s="10" t="s">
        <v>319</v>
      </c>
      <c r="C3774" t="s">
        <v>0</v>
      </c>
      <c r="D3774" t="s">
        <v>25</v>
      </c>
      <c r="E3774">
        <v>16</v>
      </c>
      <c r="F3774">
        <v>1</v>
      </c>
    </row>
    <row r="3775" spans="1:6">
      <c r="A3775" s="10" t="str">
        <f t="shared" si="72"/>
        <v>Vagina - C521Female</v>
      </c>
      <c r="B3775" s="10" t="s">
        <v>319</v>
      </c>
      <c r="C3775" t="s">
        <v>0</v>
      </c>
      <c r="D3775" t="s">
        <v>12</v>
      </c>
      <c r="E3775">
        <v>1</v>
      </c>
      <c r="F3775">
        <v>0</v>
      </c>
    </row>
    <row r="3776" spans="1:6">
      <c r="A3776" s="10" t="str">
        <f t="shared" si="72"/>
        <v>Vagina - C5299Female</v>
      </c>
      <c r="B3776" s="10" t="s">
        <v>319</v>
      </c>
      <c r="C3776" t="s">
        <v>0</v>
      </c>
      <c r="D3776" t="s">
        <v>370</v>
      </c>
      <c r="E3776">
        <v>99</v>
      </c>
      <c r="F3776">
        <v>0</v>
      </c>
    </row>
    <row r="3777" spans="1:6">
      <c r="A3777" s="10" t="str">
        <f t="shared" si="72"/>
        <v>Vagina - C5219Female</v>
      </c>
      <c r="B3777" s="10" t="s">
        <v>319</v>
      </c>
      <c r="C3777" t="s">
        <v>0</v>
      </c>
      <c r="D3777" t="s">
        <v>28</v>
      </c>
      <c r="E3777">
        <v>19</v>
      </c>
      <c r="F3777">
        <v>0</v>
      </c>
    </row>
    <row r="3778" spans="1:6">
      <c r="A3778" s="10" t="str">
        <f t="shared" si="72"/>
        <v>Vagina - C5220Female</v>
      </c>
      <c r="B3778" s="10" t="s">
        <v>319</v>
      </c>
      <c r="C3778" t="s">
        <v>0</v>
      </c>
      <c r="D3778" t="s">
        <v>29</v>
      </c>
      <c r="E3778">
        <v>20</v>
      </c>
      <c r="F3778">
        <v>0</v>
      </c>
    </row>
    <row r="3779" spans="1:6">
      <c r="A3779" s="10" t="str">
        <f t="shared" si="72"/>
        <v>Vagina - C528Female</v>
      </c>
      <c r="B3779" s="10" t="s">
        <v>319</v>
      </c>
      <c r="C3779" t="s">
        <v>0</v>
      </c>
      <c r="D3779" t="s">
        <v>19</v>
      </c>
      <c r="E3779">
        <v>8</v>
      </c>
      <c r="F3779">
        <v>0</v>
      </c>
    </row>
    <row r="3780" spans="1:6">
      <c r="A3780" s="10" t="str">
        <f t="shared" si="72"/>
        <v>Vagina - C5210Female</v>
      </c>
      <c r="B3780" s="10" t="s">
        <v>319</v>
      </c>
      <c r="C3780" t="s">
        <v>0</v>
      </c>
      <c r="D3780" t="s">
        <v>20</v>
      </c>
      <c r="E3780">
        <v>10</v>
      </c>
      <c r="F3780">
        <v>1</v>
      </c>
    </row>
    <row r="3781" spans="1:6">
      <c r="A3781" s="10" t="str">
        <f t="shared" si="72"/>
        <v>Vagina - C525Female</v>
      </c>
      <c r="B3781" s="10" t="s">
        <v>319</v>
      </c>
      <c r="C3781" t="s">
        <v>0</v>
      </c>
      <c r="D3781" t="s">
        <v>16</v>
      </c>
      <c r="E3781">
        <v>5</v>
      </c>
      <c r="F3781">
        <v>4</v>
      </c>
    </row>
    <row r="3782" spans="1:6">
      <c r="A3782" s="10" t="str">
        <f t="shared" si="72"/>
        <v>Vagina - C5215Female</v>
      </c>
      <c r="B3782" s="10" t="s">
        <v>319</v>
      </c>
      <c r="C3782" t="s">
        <v>0</v>
      </c>
      <c r="D3782" t="s">
        <v>24</v>
      </c>
      <c r="E3782">
        <v>15</v>
      </c>
      <c r="F3782">
        <v>0</v>
      </c>
    </row>
    <row r="3783" spans="1:6">
      <c r="A3783" s="10" t="str">
        <f t="shared" si="72"/>
        <v>Vagina - C522Female</v>
      </c>
      <c r="B3783" s="10" t="s">
        <v>319</v>
      </c>
      <c r="C3783" t="s">
        <v>0</v>
      </c>
      <c r="D3783" t="s">
        <v>13</v>
      </c>
      <c r="E3783">
        <v>2</v>
      </c>
      <c r="F3783">
        <v>4</v>
      </c>
    </row>
    <row r="3784" spans="1:6">
      <c r="A3784" s="10" t="str">
        <f t="shared" si="72"/>
        <v>Vagina - C5217Female</v>
      </c>
      <c r="B3784" s="10" t="s">
        <v>319</v>
      </c>
      <c r="C3784" t="s">
        <v>0</v>
      </c>
      <c r="D3784" t="s">
        <v>26</v>
      </c>
      <c r="E3784">
        <v>17</v>
      </c>
      <c r="F3784">
        <v>0</v>
      </c>
    </row>
    <row r="3785" spans="1:6">
      <c r="A3785" s="10" t="str">
        <f t="shared" si="72"/>
        <v>Vagina - C5212Female</v>
      </c>
      <c r="B3785" s="10" t="s">
        <v>319</v>
      </c>
      <c r="C3785" t="s">
        <v>0</v>
      </c>
      <c r="D3785" t="s">
        <v>22</v>
      </c>
      <c r="E3785">
        <v>12</v>
      </c>
      <c r="F3785">
        <v>0</v>
      </c>
    </row>
    <row r="3786" spans="1:6">
      <c r="A3786" s="10" t="str">
        <f t="shared" si="72"/>
        <v>Vagina - C523Male</v>
      </c>
      <c r="B3786" s="10" t="s">
        <v>319</v>
      </c>
      <c r="C3786" t="s">
        <v>1</v>
      </c>
      <c r="D3786" t="s">
        <v>14</v>
      </c>
      <c r="E3786">
        <v>3</v>
      </c>
      <c r="F3786" s="10" t="s">
        <v>271</v>
      </c>
    </row>
    <row r="3787" spans="1:6">
      <c r="A3787" s="10" t="str">
        <f t="shared" si="72"/>
        <v>Vagina - C527Male</v>
      </c>
      <c r="B3787" s="10" t="s">
        <v>319</v>
      </c>
      <c r="C3787" t="s">
        <v>1</v>
      </c>
      <c r="D3787" t="s">
        <v>18</v>
      </c>
      <c r="E3787">
        <v>7</v>
      </c>
      <c r="F3787" s="10" t="s">
        <v>271</v>
      </c>
    </row>
    <row r="3788" spans="1:6">
      <c r="A3788" s="10" t="str">
        <f t="shared" si="72"/>
        <v>Vagina - C5218Male</v>
      </c>
      <c r="B3788" s="10" t="s">
        <v>319</v>
      </c>
      <c r="C3788" t="s">
        <v>1</v>
      </c>
      <c r="D3788" t="s">
        <v>27</v>
      </c>
      <c r="E3788">
        <v>18</v>
      </c>
      <c r="F3788" s="10" t="s">
        <v>271</v>
      </c>
    </row>
    <row r="3789" spans="1:6">
      <c r="A3789" s="10" t="str">
        <f t="shared" si="72"/>
        <v>Vagina - C5213Male</v>
      </c>
      <c r="B3789" s="10" t="s">
        <v>319</v>
      </c>
      <c r="C3789" t="s">
        <v>1</v>
      </c>
      <c r="D3789" t="s">
        <v>30</v>
      </c>
      <c r="E3789">
        <v>13</v>
      </c>
      <c r="F3789" s="10" t="s">
        <v>271</v>
      </c>
    </row>
    <row r="3790" spans="1:6">
      <c r="A3790" s="10" t="str">
        <f t="shared" si="72"/>
        <v>Vagina - C524Male</v>
      </c>
      <c r="B3790" s="10" t="s">
        <v>319</v>
      </c>
      <c r="C3790" t="s">
        <v>1</v>
      </c>
      <c r="D3790" t="s">
        <v>15</v>
      </c>
      <c r="E3790">
        <v>4</v>
      </c>
      <c r="F3790" s="10" t="s">
        <v>271</v>
      </c>
    </row>
    <row r="3791" spans="1:6">
      <c r="A3791" s="10" t="str">
        <f t="shared" si="72"/>
        <v>Vagina - C529Male</v>
      </c>
      <c r="B3791" s="10" t="s">
        <v>319</v>
      </c>
      <c r="C3791" t="s">
        <v>1</v>
      </c>
      <c r="D3791" t="s">
        <v>369</v>
      </c>
      <c r="E3791">
        <v>9</v>
      </c>
      <c r="F3791" s="10" t="s">
        <v>271</v>
      </c>
    </row>
    <row r="3792" spans="1:6">
      <c r="A3792" s="10" t="str">
        <f t="shared" si="72"/>
        <v>Vagina - C5214Male</v>
      </c>
      <c r="B3792" s="10" t="s">
        <v>319</v>
      </c>
      <c r="C3792" t="s">
        <v>1</v>
      </c>
      <c r="D3792" t="s">
        <v>23</v>
      </c>
      <c r="E3792">
        <v>14</v>
      </c>
      <c r="F3792" s="10" t="s">
        <v>271</v>
      </c>
    </row>
    <row r="3793" spans="1:6">
      <c r="A3793" s="10" t="str">
        <f t="shared" si="72"/>
        <v>Vagina - C526Male</v>
      </c>
      <c r="B3793" s="10" t="s">
        <v>319</v>
      </c>
      <c r="C3793" t="s">
        <v>1</v>
      </c>
      <c r="D3793" t="s">
        <v>17</v>
      </c>
      <c r="E3793">
        <v>6</v>
      </c>
      <c r="F3793" s="10" t="s">
        <v>271</v>
      </c>
    </row>
    <row r="3794" spans="1:6">
      <c r="A3794" s="10" t="str">
        <f t="shared" si="72"/>
        <v>Vagina - C5211Male</v>
      </c>
      <c r="B3794" s="10" t="s">
        <v>319</v>
      </c>
      <c r="C3794" t="s">
        <v>1</v>
      </c>
      <c r="D3794" t="s">
        <v>21</v>
      </c>
      <c r="E3794">
        <v>11</v>
      </c>
      <c r="F3794" s="10" t="s">
        <v>271</v>
      </c>
    </row>
    <row r="3795" spans="1:6">
      <c r="A3795" s="10" t="str">
        <f t="shared" si="72"/>
        <v>Vagina - C5216Male</v>
      </c>
      <c r="B3795" s="10" t="s">
        <v>319</v>
      </c>
      <c r="C3795" t="s">
        <v>1</v>
      </c>
      <c r="D3795" t="s">
        <v>25</v>
      </c>
      <c r="E3795">
        <v>16</v>
      </c>
      <c r="F3795" s="10" t="s">
        <v>271</v>
      </c>
    </row>
    <row r="3796" spans="1:6">
      <c r="A3796" s="10" t="str">
        <f t="shared" si="72"/>
        <v>Vagina - C521Male</v>
      </c>
      <c r="B3796" s="10" t="s">
        <v>319</v>
      </c>
      <c r="C3796" t="s">
        <v>1</v>
      </c>
      <c r="D3796" t="s">
        <v>12</v>
      </c>
      <c r="E3796">
        <v>1</v>
      </c>
      <c r="F3796" s="10" t="s">
        <v>271</v>
      </c>
    </row>
    <row r="3797" spans="1:6">
      <c r="A3797" s="10" t="str">
        <f t="shared" si="72"/>
        <v>Vagina - C5299Male</v>
      </c>
      <c r="B3797" s="10" t="s">
        <v>319</v>
      </c>
      <c r="C3797" t="s">
        <v>1</v>
      </c>
      <c r="D3797" t="s">
        <v>370</v>
      </c>
      <c r="E3797">
        <v>99</v>
      </c>
      <c r="F3797" s="10" t="s">
        <v>271</v>
      </c>
    </row>
    <row r="3798" spans="1:6">
      <c r="A3798" s="10" t="str">
        <f t="shared" si="72"/>
        <v>Vagina - C5219Male</v>
      </c>
      <c r="B3798" s="10" t="s">
        <v>319</v>
      </c>
      <c r="C3798" t="s">
        <v>1</v>
      </c>
      <c r="D3798" t="s">
        <v>28</v>
      </c>
      <c r="E3798">
        <v>19</v>
      </c>
      <c r="F3798" s="10" t="s">
        <v>271</v>
      </c>
    </row>
    <row r="3799" spans="1:6">
      <c r="A3799" s="10" t="str">
        <f t="shared" si="72"/>
        <v>Vagina - C5220Male</v>
      </c>
      <c r="B3799" s="10" t="s">
        <v>319</v>
      </c>
      <c r="C3799" t="s">
        <v>1</v>
      </c>
      <c r="D3799" t="s">
        <v>29</v>
      </c>
      <c r="E3799">
        <v>20</v>
      </c>
      <c r="F3799" s="10" t="s">
        <v>271</v>
      </c>
    </row>
    <row r="3800" spans="1:6">
      <c r="A3800" s="10" t="str">
        <f t="shared" si="72"/>
        <v>Vagina - C528Male</v>
      </c>
      <c r="B3800" s="10" t="s">
        <v>319</v>
      </c>
      <c r="C3800" t="s">
        <v>1</v>
      </c>
      <c r="D3800" t="s">
        <v>19</v>
      </c>
      <c r="E3800">
        <v>8</v>
      </c>
      <c r="F3800" s="10" t="s">
        <v>271</v>
      </c>
    </row>
    <row r="3801" spans="1:6">
      <c r="A3801" s="10" t="str">
        <f t="shared" si="72"/>
        <v>Vagina - C5210Male</v>
      </c>
      <c r="B3801" s="10" t="s">
        <v>319</v>
      </c>
      <c r="C3801" t="s">
        <v>1</v>
      </c>
      <c r="D3801" t="s">
        <v>20</v>
      </c>
      <c r="E3801">
        <v>10</v>
      </c>
      <c r="F3801" s="10" t="s">
        <v>271</v>
      </c>
    </row>
    <row r="3802" spans="1:6">
      <c r="A3802" s="10" t="str">
        <f t="shared" si="72"/>
        <v>Vagina - C525Male</v>
      </c>
      <c r="B3802" s="10" t="s">
        <v>319</v>
      </c>
      <c r="C3802" t="s">
        <v>1</v>
      </c>
      <c r="D3802" t="s">
        <v>16</v>
      </c>
      <c r="E3802">
        <v>5</v>
      </c>
      <c r="F3802" s="10" t="s">
        <v>271</v>
      </c>
    </row>
    <row r="3803" spans="1:6">
      <c r="A3803" s="10" t="str">
        <f t="shared" si="72"/>
        <v>Vagina - C5215Male</v>
      </c>
      <c r="B3803" s="10" t="s">
        <v>319</v>
      </c>
      <c r="C3803" t="s">
        <v>1</v>
      </c>
      <c r="D3803" t="s">
        <v>24</v>
      </c>
      <c r="E3803">
        <v>15</v>
      </c>
      <c r="F3803" s="10" t="s">
        <v>271</v>
      </c>
    </row>
    <row r="3804" spans="1:6">
      <c r="A3804" s="10" t="str">
        <f t="shared" si="72"/>
        <v>Vagina - C522Male</v>
      </c>
      <c r="B3804" s="10" t="s">
        <v>319</v>
      </c>
      <c r="C3804" t="s">
        <v>1</v>
      </c>
      <c r="D3804" t="s">
        <v>13</v>
      </c>
      <c r="E3804">
        <v>2</v>
      </c>
      <c r="F3804" s="10" t="s">
        <v>271</v>
      </c>
    </row>
    <row r="3805" spans="1:6">
      <c r="A3805" s="10" t="str">
        <f t="shared" si="72"/>
        <v>Vagina - C5217Male</v>
      </c>
      <c r="B3805" s="10" t="s">
        <v>319</v>
      </c>
      <c r="C3805" t="s">
        <v>1</v>
      </c>
      <c r="D3805" t="s">
        <v>26</v>
      </c>
      <c r="E3805">
        <v>17</v>
      </c>
      <c r="F3805" s="10" t="s">
        <v>271</v>
      </c>
    </row>
    <row r="3806" spans="1:6">
      <c r="A3806" s="10" t="str">
        <f t="shared" si="72"/>
        <v>Vagina - C5212Male</v>
      </c>
      <c r="B3806" s="10" t="s">
        <v>319</v>
      </c>
      <c r="C3806" t="s">
        <v>1</v>
      </c>
      <c r="D3806" t="s">
        <v>22</v>
      </c>
      <c r="E3806">
        <v>12</v>
      </c>
      <c r="F3806" s="10" t="s">
        <v>271</v>
      </c>
    </row>
    <row r="3807" spans="1:6">
      <c r="A3807" s="10" t="str">
        <f t="shared" si="72"/>
        <v>Cervix - C533Female</v>
      </c>
      <c r="B3807" s="10" t="s">
        <v>320</v>
      </c>
      <c r="C3807" t="s">
        <v>0</v>
      </c>
      <c r="D3807" t="s">
        <v>14</v>
      </c>
      <c r="E3807">
        <v>3</v>
      </c>
      <c r="F3807">
        <v>19</v>
      </c>
    </row>
    <row r="3808" spans="1:6">
      <c r="A3808" s="10" t="str">
        <f t="shared" si="72"/>
        <v>Cervix - C537Female</v>
      </c>
      <c r="B3808" s="10" t="s">
        <v>320</v>
      </c>
      <c r="C3808" t="s">
        <v>0</v>
      </c>
      <c r="D3808" t="s">
        <v>18</v>
      </c>
      <c r="E3808">
        <v>7</v>
      </c>
      <c r="F3808">
        <v>5</v>
      </c>
    </row>
    <row r="3809" spans="1:6">
      <c r="A3809" s="10" t="str">
        <f t="shared" si="72"/>
        <v>Cervix - C5318Female</v>
      </c>
      <c r="B3809" s="10" t="s">
        <v>320</v>
      </c>
      <c r="C3809" t="s">
        <v>0</v>
      </c>
      <c r="D3809" t="s">
        <v>27</v>
      </c>
      <c r="E3809">
        <v>18</v>
      </c>
      <c r="F3809">
        <v>13</v>
      </c>
    </row>
    <row r="3810" spans="1:6">
      <c r="A3810" s="10" t="str">
        <f t="shared" si="72"/>
        <v>Cervix - C5313Female</v>
      </c>
      <c r="B3810" s="10" t="s">
        <v>320</v>
      </c>
      <c r="C3810" t="s">
        <v>0</v>
      </c>
      <c r="D3810" t="s">
        <v>30</v>
      </c>
      <c r="E3810">
        <v>13</v>
      </c>
      <c r="F3810">
        <v>8</v>
      </c>
    </row>
    <row r="3811" spans="1:6">
      <c r="A3811" s="10" t="str">
        <f t="shared" si="72"/>
        <v>Cervix - C534Female</v>
      </c>
      <c r="B3811" s="10" t="s">
        <v>320</v>
      </c>
      <c r="C3811" t="s">
        <v>0</v>
      </c>
      <c r="D3811" t="s">
        <v>15</v>
      </c>
      <c r="E3811">
        <v>4</v>
      </c>
      <c r="F3811">
        <v>20</v>
      </c>
    </row>
    <row r="3812" spans="1:6">
      <c r="A3812" s="10" t="str">
        <f t="shared" ref="A3812:A3875" si="73">B3812&amp;E3812&amp;C3812</f>
        <v>Cervix - C539Female</v>
      </c>
      <c r="B3812" s="10" t="s">
        <v>320</v>
      </c>
      <c r="C3812" t="s">
        <v>0</v>
      </c>
      <c r="D3812" t="s">
        <v>369</v>
      </c>
      <c r="E3812">
        <v>9</v>
      </c>
      <c r="F3812">
        <v>5</v>
      </c>
    </row>
    <row r="3813" spans="1:6">
      <c r="A3813" s="10" t="str">
        <f t="shared" si="73"/>
        <v>Cervix - C5314Female</v>
      </c>
      <c r="B3813" s="10" t="s">
        <v>320</v>
      </c>
      <c r="C3813" t="s">
        <v>0</v>
      </c>
      <c r="D3813" t="s">
        <v>23</v>
      </c>
      <c r="E3813">
        <v>14</v>
      </c>
      <c r="F3813">
        <v>4</v>
      </c>
    </row>
    <row r="3814" spans="1:6">
      <c r="A3814" s="10" t="str">
        <f t="shared" si="73"/>
        <v>Cervix - C536Female</v>
      </c>
      <c r="B3814" s="10" t="s">
        <v>320</v>
      </c>
      <c r="C3814" t="s">
        <v>0</v>
      </c>
      <c r="D3814" t="s">
        <v>17</v>
      </c>
      <c r="E3814">
        <v>6</v>
      </c>
      <c r="F3814">
        <v>5</v>
      </c>
    </row>
    <row r="3815" spans="1:6">
      <c r="A3815" s="10" t="str">
        <f t="shared" si="73"/>
        <v>Cervix - C5311Female</v>
      </c>
      <c r="B3815" s="10" t="s">
        <v>320</v>
      </c>
      <c r="C3815" t="s">
        <v>0</v>
      </c>
      <c r="D3815" t="s">
        <v>21</v>
      </c>
      <c r="E3815">
        <v>11</v>
      </c>
      <c r="F3815">
        <v>13</v>
      </c>
    </row>
    <row r="3816" spans="1:6">
      <c r="A3816" s="10" t="str">
        <f t="shared" si="73"/>
        <v>Cervix - C5316Female</v>
      </c>
      <c r="B3816" s="10" t="s">
        <v>320</v>
      </c>
      <c r="C3816" t="s">
        <v>0</v>
      </c>
      <c r="D3816" t="s">
        <v>25</v>
      </c>
      <c r="E3816">
        <v>16</v>
      </c>
      <c r="F3816">
        <v>3</v>
      </c>
    </row>
    <row r="3817" spans="1:6">
      <c r="A3817" s="10" t="str">
        <f t="shared" si="73"/>
        <v>Cervix - C531Female</v>
      </c>
      <c r="B3817" s="10" t="s">
        <v>320</v>
      </c>
      <c r="C3817" t="s">
        <v>0</v>
      </c>
      <c r="D3817" t="s">
        <v>12</v>
      </c>
      <c r="E3817">
        <v>1</v>
      </c>
      <c r="F3817">
        <v>6</v>
      </c>
    </row>
    <row r="3818" spans="1:6">
      <c r="A3818" s="10" t="str">
        <f t="shared" si="73"/>
        <v>Cervix - C5399Female</v>
      </c>
      <c r="B3818" s="10" t="s">
        <v>320</v>
      </c>
      <c r="C3818" t="s">
        <v>0</v>
      </c>
      <c r="D3818" t="s">
        <v>370</v>
      </c>
      <c r="E3818">
        <v>99</v>
      </c>
      <c r="F3818">
        <v>0</v>
      </c>
    </row>
    <row r="3819" spans="1:6">
      <c r="A3819" s="10" t="str">
        <f t="shared" si="73"/>
        <v>Cervix - C5319Female</v>
      </c>
      <c r="B3819" s="10" t="s">
        <v>320</v>
      </c>
      <c r="C3819" t="s">
        <v>0</v>
      </c>
      <c r="D3819" t="s">
        <v>28</v>
      </c>
      <c r="E3819">
        <v>19</v>
      </c>
      <c r="F3819">
        <v>4</v>
      </c>
    </row>
    <row r="3820" spans="1:6">
      <c r="A3820" s="10" t="str">
        <f t="shared" si="73"/>
        <v>Cervix - C5320Female</v>
      </c>
      <c r="B3820" s="10" t="s">
        <v>320</v>
      </c>
      <c r="C3820" t="s">
        <v>0</v>
      </c>
      <c r="D3820" t="s">
        <v>29</v>
      </c>
      <c r="E3820">
        <v>20</v>
      </c>
      <c r="F3820">
        <v>10</v>
      </c>
    </row>
    <row r="3821" spans="1:6">
      <c r="A3821" s="10" t="str">
        <f t="shared" si="73"/>
        <v>Cervix - C538Female</v>
      </c>
      <c r="B3821" s="10" t="s">
        <v>320</v>
      </c>
      <c r="C3821" t="s">
        <v>0</v>
      </c>
      <c r="D3821" t="s">
        <v>19</v>
      </c>
      <c r="E3821">
        <v>8</v>
      </c>
      <c r="F3821">
        <v>1</v>
      </c>
    </row>
    <row r="3822" spans="1:6">
      <c r="A3822" s="10" t="str">
        <f t="shared" si="73"/>
        <v>Cervix - C5310Female</v>
      </c>
      <c r="B3822" s="10" t="s">
        <v>320</v>
      </c>
      <c r="C3822" t="s">
        <v>0</v>
      </c>
      <c r="D3822" t="s">
        <v>20</v>
      </c>
      <c r="E3822">
        <v>10</v>
      </c>
      <c r="F3822">
        <v>6</v>
      </c>
    </row>
    <row r="3823" spans="1:6">
      <c r="A3823" s="10" t="str">
        <f t="shared" si="73"/>
        <v>Cervix - C535Female</v>
      </c>
      <c r="B3823" s="10" t="s">
        <v>320</v>
      </c>
      <c r="C3823" t="s">
        <v>0</v>
      </c>
      <c r="D3823" t="s">
        <v>16</v>
      </c>
      <c r="E3823">
        <v>5</v>
      </c>
      <c r="F3823">
        <v>17</v>
      </c>
    </row>
    <row r="3824" spans="1:6">
      <c r="A3824" s="10" t="str">
        <f t="shared" si="73"/>
        <v>Cervix - C5315Female</v>
      </c>
      <c r="B3824" s="10" t="s">
        <v>320</v>
      </c>
      <c r="C3824" t="s">
        <v>0</v>
      </c>
      <c r="D3824" t="s">
        <v>24</v>
      </c>
      <c r="E3824">
        <v>15</v>
      </c>
      <c r="F3824">
        <v>1</v>
      </c>
    </row>
    <row r="3825" spans="1:6">
      <c r="A3825" s="10" t="str">
        <f t="shared" si="73"/>
        <v>Cervix - C532Female</v>
      </c>
      <c r="B3825" s="10" t="s">
        <v>320</v>
      </c>
      <c r="C3825" t="s">
        <v>0</v>
      </c>
      <c r="D3825" t="s">
        <v>13</v>
      </c>
      <c r="E3825">
        <v>2</v>
      </c>
      <c r="F3825">
        <v>15</v>
      </c>
    </row>
    <row r="3826" spans="1:6">
      <c r="A3826" s="10" t="str">
        <f t="shared" si="73"/>
        <v>Cervix - C5317Female</v>
      </c>
      <c r="B3826" s="10" t="s">
        <v>320</v>
      </c>
      <c r="C3826" t="s">
        <v>0</v>
      </c>
      <c r="D3826" t="s">
        <v>26</v>
      </c>
      <c r="E3826">
        <v>17</v>
      </c>
      <c r="F3826">
        <v>1</v>
      </c>
    </row>
    <row r="3827" spans="1:6">
      <c r="A3827" s="10" t="str">
        <f t="shared" si="73"/>
        <v>Cervix - C5312Female</v>
      </c>
      <c r="B3827" s="10" t="s">
        <v>320</v>
      </c>
      <c r="C3827" t="s">
        <v>0</v>
      </c>
      <c r="D3827" t="s">
        <v>22</v>
      </c>
      <c r="E3827">
        <v>12</v>
      </c>
      <c r="F3827">
        <v>2</v>
      </c>
    </row>
    <row r="3828" spans="1:6">
      <c r="A3828" s="10" t="str">
        <f t="shared" si="73"/>
        <v>Cervix - C533Male</v>
      </c>
      <c r="B3828" s="10" t="s">
        <v>320</v>
      </c>
      <c r="C3828" t="s">
        <v>1</v>
      </c>
      <c r="D3828" t="s">
        <v>14</v>
      </c>
      <c r="E3828">
        <v>3</v>
      </c>
      <c r="F3828" s="10" t="s">
        <v>271</v>
      </c>
    </row>
    <row r="3829" spans="1:6">
      <c r="A3829" s="10" t="str">
        <f t="shared" si="73"/>
        <v>Cervix - C537Male</v>
      </c>
      <c r="B3829" s="10" t="s">
        <v>320</v>
      </c>
      <c r="C3829" t="s">
        <v>1</v>
      </c>
      <c r="D3829" t="s">
        <v>18</v>
      </c>
      <c r="E3829">
        <v>7</v>
      </c>
      <c r="F3829" s="10" t="s">
        <v>271</v>
      </c>
    </row>
    <row r="3830" spans="1:6">
      <c r="A3830" s="10" t="str">
        <f t="shared" si="73"/>
        <v>Cervix - C5318Male</v>
      </c>
      <c r="B3830" s="10" t="s">
        <v>320</v>
      </c>
      <c r="C3830" t="s">
        <v>1</v>
      </c>
      <c r="D3830" t="s">
        <v>27</v>
      </c>
      <c r="E3830">
        <v>18</v>
      </c>
      <c r="F3830" s="10" t="s">
        <v>271</v>
      </c>
    </row>
    <row r="3831" spans="1:6">
      <c r="A3831" s="10" t="str">
        <f t="shared" si="73"/>
        <v>Cervix - C5313Male</v>
      </c>
      <c r="B3831" s="10" t="s">
        <v>320</v>
      </c>
      <c r="C3831" t="s">
        <v>1</v>
      </c>
      <c r="D3831" t="s">
        <v>30</v>
      </c>
      <c r="E3831">
        <v>13</v>
      </c>
      <c r="F3831" s="10" t="s">
        <v>271</v>
      </c>
    </row>
    <row r="3832" spans="1:6">
      <c r="A3832" s="10" t="str">
        <f t="shared" si="73"/>
        <v>Cervix - C534Male</v>
      </c>
      <c r="B3832" s="10" t="s">
        <v>320</v>
      </c>
      <c r="C3832" t="s">
        <v>1</v>
      </c>
      <c r="D3832" t="s">
        <v>15</v>
      </c>
      <c r="E3832">
        <v>4</v>
      </c>
      <c r="F3832" s="10" t="s">
        <v>271</v>
      </c>
    </row>
    <row r="3833" spans="1:6">
      <c r="A3833" s="10" t="str">
        <f t="shared" si="73"/>
        <v>Cervix - C539Male</v>
      </c>
      <c r="B3833" s="10" t="s">
        <v>320</v>
      </c>
      <c r="C3833" t="s">
        <v>1</v>
      </c>
      <c r="D3833" t="s">
        <v>369</v>
      </c>
      <c r="E3833">
        <v>9</v>
      </c>
      <c r="F3833" s="10" t="s">
        <v>271</v>
      </c>
    </row>
    <row r="3834" spans="1:6">
      <c r="A3834" s="10" t="str">
        <f t="shared" si="73"/>
        <v>Cervix - C5314Male</v>
      </c>
      <c r="B3834" s="10" t="s">
        <v>320</v>
      </c>
      <c r="C3834" t="s">
        <v>1</v>
      </c>
      <c r="D3834" t="s">
        <v>23</v>
      </c>
      <c r="E3834">
        <v>14</v>
      </c>
      <c r="F3834" s="10" t="s">
        <v>271</v>
      </c>
    </row>
    <row r="3835" spans="1:6">
      <c r="A3835" s="10" t="str">
        <f t="shared" si="73"/>
        <v>Cervix - C536Male</v>
      </c>
      <c r="B3835" s="10" t="s">
        <v>320</v>
      </c>
      <c r="C3835" t="s">
        <v>1</v>
      </c>
      <c r="D3835" t="s">
        <v>17</v>
      </c>
      <c r="E3835">
        <v>6</v>
      </c>
      <c r="F3835" s="10" t="s">
        <v>271</v>
      </c>
    </row>
    <row r="3836" spans="1:6">
      <c r="A3836" s="10" t="str">
        <f t="shared" si="73"/>
        <v>Cervix - C5311Male</v>
      </c>
      <c r="B3836" s="10" t="s">
        <v>320</v>
      </c>
      <c r="C3836" t="s">
        <v>1</v>
      </c>
      <c r="D3836" t="s">
        <v>21</v>
      </c>
      <c r="E3836">
        <v>11</v>
      </c>
      <c r="F3836" s="10" t="s">
        <v>271</v>
      </c>
    </row>
    <row r="3837" spans="1:6">
      <c r="A3837" s="10" t="str">
        <f t="shared" si="73"/>
        <v>Cervix - C5316Male</v>
      </c>
      <c r="B3837" s="10" t="s">
        <v>320</v>
      </c>
      <c r="C3837" t="s">
        <v>1</v>
      </c>
      <c r="D3837" t="s">
        <v>25</v>
      </c>
      <c r="E3837">
        <v>16</v>
      </c>
      <c r="F3837" s="10" t="s">
        <v>271</v>
      </c>
    </row>
    <row r="3838" spans="1:6">
      <c r="A3838" s="10" t="str">
        <f t="shared" si="73"/>
        <v>Cervix - C531Male</v>
      </c>
      <c r="B3838" s="10" t="s">
        <v>320</v>
      </c>
      <c r="C3838" t="s">
        <v>1</v>
      </c>
      <c r="D3838" t="s">
        <v>12</v>
      </c>
      <c r="E3838">
        <v>1</v>
      </c>
      <c r="F3838" s="10" t="s">
        <v>271</v>
      </c>
    </row>
    <row r="3839" spans="1:6">
      <c r="A3839" s="10" t="str">
        <f t="shared" si="73"/>
        <v>Cervix - C5399Male</v>
      </c>
      <c r="B3839" s="10" t="s">
        <v>320</v>
      </c>
      <c r="C3839" t="s">
        <v>1</v>
      </c>
      <c r="D3839" t="s">
        <v>370</v>
      </c>
      <c r="E3839">
        <v>99</v>
      </c>
      <c r="F3839" s="10" t="s">
        <v>271</v>
      </c>
    </row>
    <row r="3840" spans="1:6">
      <c r="A3840" s="10" t="str">
        <f t="shared" si="73"/>
        <v>Cervix - C5319Male</v>
      </c>
      <c r="B3840" s="10" t="s">
        <v>320</v>
      </c>
      <c r="C3840" t="s">
        <v>1</v>
      </c>
      <c r="D3840" t="s">
        <v>28</v>
      </c>
      <c r="E3840">
        <v>19</v>
      </c>
      <c r="F3840" s="10" t="s">
        <v>271</v>
      </c>
    </row>
    <row r="3841" spans="1:6">
      <c r="A3841" s="10" t="str">
        <f t="shared" si="73"/>
        <v>Cervix - C5320Male</v>
      </c>
      <c r="B3841" s="10" t="s">
        <v>320</v>
      </c>
      <c r="C3841" t="s">
        <v>1</v>
      </c>
      <c r="D3841" t="s">
        <v>29</v>
      </c>
      <c r="E3841">
        <v>20</v>
      </c>
      <c r="F3841" s="10" t="s">
        <v>271</v>
      </c>
    </row>
    <row r="3842" spans="1:6">
      <c r="A3842" s="10" t="str">
        <f t="shared" si="73"/>
        <v>Cervix - C538Male</v>
      </c>
      <c r="B3842" s="10" t="s">
        <v>320</v>
      </c>
      <c r="C3842" t="s">
        <v>1</v>
      </c>
      <c r="D3842" t="s">
        <v>19</v>
      </c>
      <c r="E3842">
        <v>8</v>
      </c>
      <c r="F3842" s="10" t="s">
        <v>271</v>
      </c>
    </row>
    <row r="3843" spans="1:6">
      <c r="A3843" s="10" t="str">
        <f t="shared" si="73"/>
        <v>Cervix - C5310Male</v>
      </c>
      <c r="B3843" s="10" t="s">
        <v>320</v>
      </c>
      <c r="C3843" t="s">
        <v>1</v>
      </c>
      <c r="D3843" t="s">
        <v>20</v>
      </c>
      <c r="E3843">
        <v>10</v>
      </c>
      <c r="F3843" s="10" t="s">
        <v>271</v>
      </c>
    </row>
    <row r="3844" spans="1:6">
      <c r="A3844" s="10" t="str">
        <f t="shared" si="73"/>
        <v>Cervix - C535Male</v>
      </c>
      <c r="B3844" s="10" t="s">
        <v>320</v>
      </c>
      <c r="C3844" t="s">
        <v>1</v>
      </c>
      <c r="D3844" t="s">
        <v>16</v>
      </c>
      <c r="E3844">
        <v>5</v>
      </c>
      <c r="F3844" s="10" t="s">
        <v>271</v>
      </c>
    </row>
    <row r="3845" spans="1:6">
      <c r="A3845" s="10" t="str">
        <f t="shared" si="73"/>
        <v>Cervix - C5315Male</v>
      </c>
      <c r="B3845" s="10" t="s">
        <v>320</v>
      </c>
      <c r="C3845" t="s">
        <v>1</v>
      </c>
      <c r="D3845" t="s">
        <v>24</v>
      </c>
      <c r="E3845">
        <v>15</v>
      </c>
      <c r="F3845" s="10" t="s">
        <v>271</v>
      </c>
    </row>
    <row r="3846" spans="1:6">
      <c r="A3846" s="10" t="str">
        <f t="shared" si="73"/>
        <v>Cervix - C532Male</v>
      </c>
      <c r="B3846" s="10" t="s">
        <v>320</v>
      </c>
      <c r="C3846" t="s">
        <v>1</v>
      </c>
      <c r="D3846" t="s">
        <v>13</v>
      </c>
      <c r="E3846">
        <v>2</v>
      </c>
      <c r="F3846" s="10" t="s">
        <v>271</v>
      </c>
    </row>
    <row r="3847" spans="1:6">
      <c r="A3847" s="10" t="str">
        <f t="shared" si="73"/>
        <v>Cervix - C5317Male</v>
      </c>
      <c r="B3847" s="10" t="s">
        <v>320</v>
      </c>
      <c r="C3847" t="s">
        <v>1</v>
      </c>
      <c r="D3847" t="s">
        <v>26</v>
      </c>
      <c r="E3847">
        <v>17</v>
      </c>
      <c r="F3847" s="10" t="s">
        <v>271</v>
      </c>
    </row>
    <row r="3848" spans="1:6">
      <c r="A3848" s="10" t="str">
        <f t="shared" si="73"/>
        <v>Cervix - C5312Male</v>
      </c>
      <c r="B3848" s="10" t="s">
        <v>320</v>
      </c>
      <c r="C3848" t="s">
        <v>1</v>
      </c>
      <c r="D3848" t="s">
        <v>22</v>
      </c>
      <c r="E3848">
        <v>12</v>
      </c>
      <c r="F3848" s="10" t="s">
        <v>271</v>
      </c>
    </row>
    <row r="3849" spans="1:6">
      <c r="A3849" s="10" t="str">
        <f t="shared" si="73"/>
        <v>Uterus - C54–C553Female</v>
      </c>
      <c r="B3849" s="10" t="s">
        <v>321</v>
      </c>
      <c r="C3849" t="s">
        <v>0</v>
      </c>
      <c r="D3849" t="s">
        <v>14</v>
      </c>
      <c r="E3849">
        <v>3</v>
      </c>
      <c r="F3849">
        <v>68</v>
      </c>
    </row>
    <row r="3850" spans="1:6">
      <c r="A3850" s="10" t="str">
        <f t="shared" si="73"/>
        <v>Uterus - C54–C557Female</v>
      </c>
      <c r="B3850" s="10" t="s">
        <v>321</v>
      </c>
      <c r="C3850" t="s">
        <v>0</v>
      </c>
      <c r="D3850" t="s">
        <v>18</v>
      </c>
      <c r="E3850">
        <v>7</v>
      </c>
      <c r="F3850">
        <v>30</v>
      </c>
    </row>
    <row r="3851" spans="1:6">
      <c r="A3851" s="10" t="str">
        <f t="shared" si="73"/>
        <v>Uterus - C54–C5518Female</v>
      </c>
      <c r="B3851" s="10" t="s">
        <v>321</v>
      </c>
      <c r="C3851" t="s">
        <v>0</v>
      </c>
      <c r="D3851" t="s">
        <v>27</v>
      </c>
      <c r="E3851">
        <v>18</v>
      </c>
      <c r="F3851">
        <v>60</v>
      </c>
    </row>
    <row r="3852" spans="1:6">
      <c r="A3852" s="10" t="str">
        <f t="shared" si="73"/>
        <v>Uterus - C54–C5513Female</v>
      </c>
      <c r="B3852" s="10" t="s">
        <v>321</v>
      </c>
      <c r="C3852" t="s">
        <v>0</v>
      </c>
      <c r="D3852" t="s">
        <v>30</v>
      </c>
      <c r="E3852">
        <v>13</v>
      </c>
      <c r="F3852">
        <v>30</v>
      </c>
    </row>
    <row r="3853" spans="1:6">
      <c r="A3853" s="10" t="str">
        <f t="shared" si="73"/>
        <v>Uterus - C54–C554Female</v>
      </c>
      <c r="B3853" s="10" t="s">
        <v>321</v>
      </c>
      <c r="C3853" t="s">
        <v>0</v>
      </c>
      <c r="D3853" t="s">
        <v>15</v>
      </c>
      <c r="E3853">
        <v>4</v>
      </c>
      <c r="F3853">
        <v>82</v>
      </c>
    </row>
    <row r="3854" spans="1:6">
      <c r="A3854" s="10" t="str">
        <f t="shared" si="73"/>
        <v>Uterus - C54–C559Female</v>
      </c>
      <c r="B3854" s="10" t="s">
        <v>321</v>
      </c>
      <c r="C3854" t="s">
        <v>0</v>
      </c>
      <c r="D3854" t="s">
        <v>369</v>
      </c>
      <c r="E3854">
        <v>9</v>
      </c>
      <c r="F3854">
        <v>15</v>
      </c>
    </row>
    <row r="3855" spans="1:6">
      <c r="A3855" s="10" t="str">
        <f t="shared" si="73"/>
        <v>Uterus - C54–C5514Female</v>
      </c>
      <c r="B3855" s="10" t="s">
        <v>321</v>
      </c>
      <c r="C3855" t="s">
        <v>0</v>
      </c>
      <c r="D3855" t="s">
        <v>23</v>
      </c>
      <c r="E3855">
        <v>14</v>
      </c>
      <c r="F3855">
        <v>12</v>
      </c>
    </row>
    <row r="3856" spans="1:6">
      <c r="A3856" s="10" t="str">
        <f t="shared" si="73"/>
        <v>Uterus - C54–C556Female</v>
      </c>
      <c r="B3856" s="10" t="s">
        <v>321</v>
      </c>
      <c r="C3856" t="s">
        <v>0</v>
      </c>
      <c r="D3856" t="s">
        <v>17</v>
      </c>
      <c r="E3856">
        <v>6</v>
      </c>
      <c r="F3856">
        <v>12</v>
      </c>
    </row>
    <row r="3857" spans="1:6">
      <c r="A3857" s="10" t="str">
        <f t="shared" si="73"/>
        <v>Uterus - C54–C5511Female</v>
      </c>
      <c r="B3857" s="10" t="s">
        <v>321</v>
      </c>
      <c r="C3857" t="s">
        <v>0</v>
      </c>
      <c r="D3857" t="s">
        <v>21</v>
      </c>
      <c r="E3857">
        <v>11</v>
      </c>
      <c r="F3857">
        <v>25</v>
      </c>
    </row>
    <row r="3858" spans="1:6">
      <c r="A3858" s="10" t="str">
        <f t="shared" si="73"/>
        <v>Uterus - C54–C5516Female</v>
      </c>
      <c r="B3858" s="10" t="s">
        <v>321</v>
      </c>
      <c r="C3858" t="s">
        <v>0</v>
      </c>
      <c r="D3858" t="s">
        <v>25</v>
      </c>
      <c r="E3858">
        <v>16</v>
      </c>
      <c r="F3858">
        <v>14</v>
      </c>
    </row>
    <row r="3859" spans="1:6">
      <c r="A3859" s="10" t="str">
        <f t="shared" si="73"/>
        <v>Uterus - C54–C551Female</v>
      </c>
      <c r="B3859" s="10" t="s">
        <v>321</v>
      </c>
      <c r="C3859" t="s">
        <v>0</v>
      </c>
      <c r="D3859" t="s">
        <v>12</v>
      </c>
      <c r="E3859">
        <v>1</v>
      </c>
      <c r="F3859">
        <v>16</v>
      </c>
    </row>
    <row r="3860" spans="1:6">
      <c r="A3860" s="10" t="str">
        <f t="shared" si="73"/>
        <v>Uterus - C54–C5599Female</v>
      </c>
      <c r="B3860" s="10" t="s">
        <v>321</v>
      </c>
      <c r="C3860" t="s">
        <v>0</v>
      </c>
      <c r="D3860" t="s">
        <v>370</v>
      </c>
      <c r="E3860">
        <v>99</v>
      </c>
      <c r="F3860">
        <v>0</v>
      </c>
    </row>
    <row r="3861" spans="1:6">
      <c r="A3861" s="10" t="str">
        <f t="shared" si="73"/>
        <v>Uterus - C54–C5519Female</v>
      </c>
      <c r="B3861" s="10" t="s">
        <v>321</v>
      </c>
      <c r="C3861" t="s">
        <v>0</v>
      </c>
      <c r="D3861" t="s">
        <v>28</v>
      </c>
      <c r="E3861">
        <v>19</v>
      </c>
      <c r="F3861">
        <v>5</v>
      </c>
    </row>
    <row r="3862" spans="1:6">
      <c r="A3862" s="10" t="str">
        <f t="shared" si="73"/>
        <v>Uterus - C54–C5520Female</v>
      </c>
      <c r="B3862" s="10" t="s">
        <v>321</v>
      </c>
      <c r="C3862" t="s">
        <v>0</v>
      </c>
      <c r="D3862" t="s">
        <v>29</v>
      </c>
      <c r="E3862">
        <v>20</v>
      </c>
      <c r="F3862">
        <v>36</v>
      </c>
    </row>
    <row r="3863" spans="1:6">
      <c r="A3863" s="10" t="str">
        <f t="shared" si="73"/>
        <v>Uterus - C54–C558Female</v>
      </c>
      <c r="B3863" s="10" t="s">
        <v>321</v>
      </c>
      <c r="C3863" t="s">
        <v>0</v>
      </c>
      <c r="D3863" t="s">
        <v>19</v>
      </c>
      <c r="E3863">
        <v>8</v>
      </c>
      <c r="F3863">
        <v>7</v>
      </c>
    </row>
    <row r="3864" spans="1:6">
      <c r="A3864" s="10" t="str">
        <f t="shared" si="73"/>
        <v>Uterus - C54–C5510Female</v>
      </c>
      <c r="B3864" s="10" t="s">
        <v>321</v>
      </c>
      <c r="C3864" t="s">
        <v>0</v>
      </c>
      <c r="D3864" t="s">
        <v>20</v>
      </c>
      <c r="E3864">
        <v>10</v>
      </c>
      <c r="F3864">
        <v>18</v>
      </c>
    </row>
    <row r="3865" spans="1:6">
      <c r="A3865" s="10" t="str">
        <f t="shared" si="73"/>
        <v>Uterus - C54–C555Female</v>
      </c>
      <c r="B3865" s="10" t="s">
        <v>321</v>
      </c>
      <c r="C3865" t="s">
        <v>0</v>
      </c>
      <c r="D3865" t="s">
        <v>16</v>
      </c>
      <c r="E3865">
        <v>5</v>
      </c>
      <c r="F3865">
        <v>42</v>
      </c>
    </row>
    <row r="3866" spans="1:6">
      <c r="A3866" s="10" t="str">
        <f t="shared" si="73"/>
        <v>Uterus - C54–C5515Female</v>
      </c>
      <c r="B3866" s="10" t="s">
        <v>321</v>
      </c>
      <c r="C3866" t="s">
        <v>0</v>
      </c>
      <c r="D3866" t="s">
        <v>24</v>
      </c>
      <c r="E3866">
        <v>15</v>
      </c>
      <c r="F3866">
        <v>5</v>
      </c>
    </row>
    <row r="3867" spans="1:6">
      <c r="A3867" s="10" t="str">
        <f t="shared" si="73"/>
        <v>Uterus - C54–C552Female</v>
      </c>
      <c r="B3867" s="10" t="s">
        <v>321</v>
      </c>
      <c r="C3867" t="s">
        <v>0</v>
      </c>
      <c r="D3867" t="s">
        <v>13</v>
      </c>
      <c r="E3867">
        <v>2</v>
      </c>
      <c r="F3867">
        <v>59</v>
      </c>
    </row>
    <row r="3868" spans="1:6">
      <c r="A3868" s="10" t="str">
        <f t="shared" si="73"/>
        <v>Uterus - C54–C5517Female</v>
      </c>
      <c r="B3868" s="10" t="s">
        <v>321</v>
      </c>
      <c r="C3868" t="s">
        <v>0</v>
      </c>
      <c r="D3868" t="s">
        <v>26</v>
      </c>
      <c r="E3868">
        <v>17</v>
      </c>
      <c r="F3868">
        <v>2</v>
      </c>
    </row>
    <row r="3869" spans="1:6">
      <c r="A3869" s="10" t="str">
        <f t="shared" si="73"/>
        <v>Uterus - C54–C5512Female</v>
      </c>
      <c r="B3869" s="10" t="s">
        <v>321</v>
      </c>
      <c r="C3869" t="s">
        <v>0</v>
      </c>
      <c r="D3869" t="s">
        <v>22</v>
      </c>
      <c r="E3869">
        <v>12</v>
      </c>
      <c r="F3869">
        <v>4</v>
      </c>
    </row>
    <row r="3870" spans="1:6">
      <c r="A3870" s="10" t="str">
        <f t="shared" si="73"/>
        <v>Uterus - C54–C553Male</v>
      </c>
      <c r="B3870" s="10" t="s">
        <v>321</v>
      </c>
      <c r="C3870" t="s">
        <v>1</v>
      </c>
      <c r="D3870" t="s">
        <v>14</v>
      </c>
      <c r="E3870">
        <v>3</v>
      </c>
      <c r="F3870" s="10" t="s">
        <v>271</v>
      </c>
    </row>
    <row r="3871" spans="1:6">
      <c r="A3871" s="10" t="str">
        <f t="shared" si="73"/>
        <v>Uterus - C54–C557Male</v>
      </c>
      <c r="B3871" s="10" t="s">
        <v>321</v>
      </c>
      <c r="C3871" t="s">
        <v>1</v>
      </c>
      <c r="D3871" t="s">
        <v>18</v>
      </c>
      <c r="E3871">
        <v>7</v>
      </c>
      <c r="F3871" s="10" t="s">
        <v>271</v>
      </c>
    </row>
    <row r="3872" spans="1:6">
      <c r="A3872" s="10" t="str">
        <f t="shared" si="73"/>
        <v>Uterus - C54–C5518Male</v>
      </c>
      <c r="B3872" s="10" t="s">
        <v>321</v>
      </c>
      <c r="C3872" t="s">
        <v>1</v>
      </c>
      <c r="D3872" t="s">
        <v>27</v>
      </c>
      <c r="E3872">
        <v>18</v>
      </c>
      <c r="F3872" s="10" t="s">
        <v>271</v>
      </c>
    </row>
    <row r="3873" spans="1:6">
      <c r="A3873" s="10" t="str">
        <f t="shared" si="73"/>
        <v>Uterus - C54–C5513Male</v>
      </c>
      <c r="B3873" s="10" t="s">
        <v>321</v>
      </c>
      <c r="C3873" t="s">
        <v>1</v>
      </c>
      <c r="D3873" t="s">
        <v>30</v>
      </c>
      <c r="E3873">
        <v>13</v>
      </c>
      <c r="F3873" s="10" t="s">
        <v>271</v>
      </c>
    </row>
    <row r="3874" spans="1:6">
      <c r="A3874" s="10" t="str">
        <f t="shared" si="73"/>
        <v>Uterus - C54–C554Male</v>
      </c>
      <c r="B3874" s="10" t="s">
        <v>321</v>
      </c>
      <c r="C3874" t="s">
        <v>1</v>
      </c>
      <c r="D3874" t="s">
        <v>15</v>
      </c>
      <c r="E3874">
        <v>4</v>
      </c>
      <c r="F3874" s="10" t="s">
        <v>271</v>
      </c>
    </row>
    <row r="3875" spans="1:6">
      <c r="A3875" s="10" t="str">
        <f t="shared" si="73"/>
        <v>Uterus - C54–C559Male</v>
      </c>
      <c r="B3875" s="10" t="s">
        <v>321</v>
      </c>
      <c r="C3875" t="s">
        <v>1</v>
      </c>
      <c r="D3875" t="s">
        <v>369</v>
      </c>
      <c r="E3875">
        <v>9</v>
      </c>
      <c r="F3875" s="10" t="s">
        <v>271</v>
      </c>
    </row>
    <row r="3876" spans="1:6">
      <c r="A3876" s="10" t="str">
        <f t="shared" ref="A3876:A3939" si="74">B3876&amp;E3876&amp;C3876</f>
        <v>Uterus - C54–C5514Male</v>
      </c>
      <c r="B3876" s="10" t="s">
        <v>321</v>
      </c>
      <c r="C3876" t="s">
        <v>1</v>
      </c>
      <c r="D3876" t="s">
        <v>23</v>
      </c>
      <c r="E3876">
        <v>14</v>
      </c>
      <c r="F3876" s="10" t="s">
        <v>271</v>
      </c>
    </row>
    <row r="3877" spans="1:6">
      <c r="A3877" s="10" t="str">
        <f t="shared" si="74"/>
        <v>Uterus - C54–C556Male</v>
      </c>
      <c r="B3877" s="10" t="s">
        <v>321</v>
      </c>
      <c r="C3877" t="s">
        <v>1</v>
      </c>
      <c r="D3877" t="s">
        <v>17</v>
      </c>
      <c r="E3877">
        <v>6</v>
      </c>
      <c r="F3877" s="10" t="s">
        <v>271</v>
      </c>
    </row>
    <row r="3878" spans="1:6">
      <c r="A3878" s="10" t="str">
        <f t="shared" si="74"/>
        <v>Uterus - C54–C5511Male</v>
      </c>
      <c r="B3878" s="10" t="s">
        <v>321</v>
      </c>
      <c r="C3878" t="s">
        <v>1</v>
      </c>
      <c r="D3878" t="s">
        <v>21</v>
      </c>
      <c r="E3878">
        <v>11</v>
      </c>
      <c r="F3878" s="10" t="s">
        <v>271</v>
      </c>
    </row>
    <row r="3879" spans="1:6">
      <c r="A3879" s="10" t="str">
        <f t="shared" si="74"/>
        <v>Uterus - C54–C5516Male</v>
      </c>
      <c r="B3879" s="10" t="s">
        <v>321</v>
      </c>
      <c r="C3879" t="s">
        <v>1</v>
      </c>
      <c r="D3879" t="s">
        <v>25</v>
      </c>
      <c r="E3879">
        <v>16</v>
      </c>
      <c r="F3879" s="10" t="s">
        <v>271</v>
      </c>
    </row>
    <row r="3880" spans="1:6">
      <c r="A3880" s="10" t="str">
        <f t="shared" si="74"/>
        <v>Uterus - C54–C551Male</v>
      </c>
      <c r="B3880" s="10" t="s">
        <v>321</v>
      </c>
      <c r="C3880" t="s">
        <v>1</v>
      </c>
      <c r="D3880" t="s">
        <v>12</v>
      </c>
      <c r="E3880">
        <v>1</v>
      </c>
      <c r="F3880" s="10" t="s">
        <v>271</v>
      </c>
    </row>
    <row r="3881" spans="1:6">
      <c r="A3881" s="10" t="str">
        <f t="shared" si="74"/>
        <v>Uterus - C54–C5599Male</v>
      </c>
      <c r="B3881" s="10" t="s">
        <v>321</v>
      </c>
      <c r="C3881" t="s">
        <v>1</v>
      </c>
      <c r="D3881" t="s">
        <v>370</v>
      </c>
      <c r="E3881">
        <v>99</v>
      </c>
      <c r="F3881" s="10" t="s">
        <v>271</v>
      </c>
    </row>
    <row r="3882" spans="1:6">
      <c r="A3882" s="10" t="str">
        <f t="shared" si="74"/>
        <v>Uterus - C54–C5519Male</v>
      </c>
      <c r="B3882" s="10" t="s">
        <v>321</v>
      </c>
      <c r="C3882" t="s">
        <v>1</v>
      </c>
      <c r="D3882" t="s">
        <v>28</v>
      </c>
      <c r="E3882">
        <v>19</v>
      </c>
      <c r="F3882" s="10" t="s">
        <v>271</v>
      </c>
    </row>
    <row r="3883" spans="1:6">
      <c r="A3883" s="10" t="str">
        <f t="shared" si="74"/>
        <v>Uterus - C54–C5520Male</v>
      </c>
      <c r="B3883" s="10" t="s">
        <v>321</v>
      </c>
      <c r="C3883" t="s">
        <v>1</v>
      </c>
      <c r="D3883" t="s">
        <v>29</v>
      </c>
      <c r="E3883">
        <v>20</v>
      </c>
      <c r="F3883" s="10" t="s">
        <v>271</v>
      </c>
    </row>
    <row r="3884" spans="1:6">
      <c r="A3884" s="10" t="str">
        <f t="shared" si="74"/>
        <v>Uterus - C54–C558Male</v>
      </c>
      <c r="B3884" s="10" t="s">
        <v>321</v>
      </c>
      <c r="C3884" t="s">
        <v>1</v>
      </c>
      <c r="D3884" t="s">
        <v>19</v>
      </c>
      <c r="E3884">
        <v>8</v>
      </c>
      <c r="F3884" s="10" t="s">
        <v>271</v>
      </c>
    </row>
    <row r="3885" spans="1:6">
      <c r="A3885" s="10" t="str">
        <f t="shared" si="74"/>
        <v>Uterus - C54–C5510Male</v>
      </c>
      <c r="B3885" s="10" t="s">
        <v>321</v>
      </c>
      <c r="C3885" t="s">
        <v>1</v>
      </c>
      <c r="D3885" t="s">
        <v>20</v>
      </c>
      <c r="E3885">
        <v>10</v>
      </c>
      <c r="F3885" s="10" t="s">
        <v>271</v>
      </c>
    </row>
    <row r="3886" spans="1:6">
      <c r="A3886" s="10" t="str">
        <f t="shared" si="74"/>
        <v>Uterus - C54–C555Male</v>
      </c>
      <c r="B3886" s="10" t="s">
        <v>321</v>
      </c>
      <c r="C3886" t="s">
        <v>1</v>
      </c>
      <c r="D3886" t="s">
        <v>16</v>
      </c>
      <c r="E3886">
        <v>5</v>
      </c>
      <c r="F3886" s="10" t="s">
        <v>271</v>
      </c>
    </row>
    <row r="3887" spans="1:6">
      <c r="A3887" s="10" t="str">
        <f t="shared" si="74"/>
        <v>Uterus - C54–C5515Male</v>
      </c>
      <c r="B3887" s="10" t="s">
        <v>321</v>
      </c>
      <c r="C3887" t="s">
        <v>1</v>
      </c>
      <c r="D3887" t="s">
        <v>24</v>
      </c>
      <c r="E3887">
        <v>15</v>
      </c>
      <c r="F3887" s="10" t="s">
        <v>271</v>
      </c>
    </row>
    <row r="3888" spans="1:6">
      <c r="A3888" s="10" t="str">
        <f t="shared" si="74"/>
        <v>Uterus - C54–C552Male</v>
      </c>
      <c r="B3888" s="10" t="s">
        <v>321</v>
      </c>
      <c r="C3888" t="s">
        <v>1</v>
      </c>
      <c r="D3888" t="s">
        <v>13</v>
      </c>
      <c r="E3888">
        <v>2</v>
      </c>
      <c r="F3888" s="10" t="s">
        <v>271</v>
      </c>
    </row>
    <row r="3889" spans="1:6">
      <c r="A3889" s="10" t="str">
        <f t="shared" si="74"/>
        <v>Uterus - C54–C5517Male</v>
      </c>
      <c r="B3889" s="10" t="s">
        <v>321</v>
      </c>
      <c r="C3889" t="s">
        <v>1</v>
      </c>
      <c r="D3889" t="s">
        <v>26</v>
      </c>
      <c r="E3889">
        <v>17</v>
      </c>
      <c r="F3889" s="10" t="s">
        <v>271</v>
      </c>
    </row>
    <row r="3890" spans="1:6">
      <c r="A3890" s="10" t="str">
        <f t="shared" si="74"/>
        <v>Uterus - C54–C5512Male</v>
      </c>
      <c r="B3890" s="10" t="s">
        <v>321</v>
      </c>
      <c r="C3890" t="s">
        <v>1</v>
      </c>
      <c r="D3890" t="s">
        <v>22</v>
      </c>
      <c r="E3890">
        <v>12</v>
      </c>
      <c r="F3890" s="10" t="s">
        <v>271</v>
      </c>
    </row>
    <row r="3891" spans="1:6">
      <c r="A3891" s="10" t="str">
        <f t="shared" si="74"/>
        <v>Ovary - C563Female</v>
      </c>
      <c r="B3891" s="10" t="s">
        <v>322</v>
      </c>
      <c r="C3891" t="s">
        <v>0</v>
      </c>
      <c r="D3891" t="s">
        <v>14</v>
      </c>
      <c r="E3891">
        <v>3</v>
      </c>
      <c r="F3891">
        <v>30</v>
      </c>
    </row>
    <row r="3892" spans="1:6">
      <c r="A3892" s="10" t="str">
        <f t="shared" si="74"/>
        <v>Ovary - C567Female</v>
      </c>
      <c r="B3892" s="10" t="s">
        <v>322</v>
      </c>
      <c r="C3892" t="s">
        <v>0</v>
      </c>
      <c r="D3892" t="s">
        <v>18</v>
      </c>
      <c r="E3892">
        <v>7</v>
      </c>
      <c r="F3892">
        <v>16</v>
      </c>
    </row>
    <row r="3893" spans="1:6">
      <c r="A3893" s="10" t="str">
        <f t="shared" si="74"/>
        <v>Ovary - C5618Female</v>
      </c>
      <c r="B3893" s="10" t="s">
        <v>322</v>
      </c>
      <c r="C3893" t="s">
        <v>0</v>
      </c>
      <c r="D3893" t="s">
        <v>27</v>
      </c>
      <c r="E3893">
        <v>18</v>
      </c>
      <c r="F3893">
        <v>35</v>
      </c>
    </row>
    <row r="3894" spans="1:6">
      <c r="A3894" s="10" t="str">
        <f t="shared" si="74"/>
        <v>Ovary - C5613Female</v>
      </c>
      <c r="B3894" s="10" t="s">
        <v>322</v>
      </c>
      <c r="C3894" t="s">
        <v>0</v>
      </c>
      <c r="D3894" t="s">
        <v>30</v>
      </c>
      <c r="E3894">
        <v>13</v>
      </c>
      <c r="F3894">
        <v>17</v>
      </c>
    </row>
    <row r="3895" spans="1:6">
      <c r="A3895" s="10" t="str">
        <f t="shared" si="74"/>
        <v>Ovary - C564Female</v>
      </c>
      <c r="B3895" s="10" t="s">
        <v>322</v>
      </c>
      <c r="C3895" t="s">
        <v>0</v>
      </c>
      <c r="D3895" t="s">
        <v>15</v>
      </c>
      <c r="E3895">
        <v>4</v>
      </c>
      <c r="F3895">
        <v>19</v>
      </c>
    </row>
    <row r="3896" spans="1:6">
      <c r="A3896" s="10" t="str">
        <f t="shared" si="74"/>
        <v>Ovary - C569Female</v>
      </c>
      <c r="B3896" s="10" t="s">
        <v>322</v>
      </c>
      <c r="C3896" t="s">
        <v>0</v>
      </c>
      <c r="D3896" t="s">
        <v>369</v>
      </c>
      <c r="E3896">
        <v>9</v>
      </c>
      <c r="F3896">
        <v>12</v>
      </c>
    </row>
    <row r="3897" spans="1:6">
      <c r="A3897" s="10" t="str">
        <f t="shared" si="74"/>
        <v>Ovary - C5614Female</v>
      </c>
      <c r="B3897" s="10" t="s">
        <v>322</v>
      </c>
      <c r="C3897" t="s">
        <v>0</v>
      </c>
      <c r="D3897" t="s">
        <v>23</v>
      </c>
      <c r="E3897">
        <v>14</v>
      </c>
      <c r="F3897">
        <v>9</v>
      </c>
    </row>
    <row r="3898" spans="1:6">
      <c r="A3898" s="10" t="str">
        <f t="shared" si="74"/>
        <v>Ovary - C566Female</v>
      </c>
      <c r="B3898" s="10" t="s">
        <v>322</v>
      </c>
      <c r="C3898" t="s">
        <v>0</v>
      </c>
      <c r="D3898" t="s">
        <v>17</v>
      </c>
      <c r="E3898">
        <v>6</v>
      </c>
      <c r="F3898">
        <v>4</v>
      </c>
    </row>
    <row r="3899" spans="1:6">
      <c r="A3899" s="10" t="str">
        <f t="shared" si="74"/>
        <v>Ovary - C5611Female</v>
      </c>
      <c r="B3899" s="10" t="s">
        <v>322</v>
      </c>
      <c r="C3899" t="s">
        <v>0</v>
      </c>
      <c r="D3899" t="s">
        <v>21</v>
      </c>
      <c r="E3899">
        <v>11</v>
      </c>
      <c r="F3899">
        <v>12</v>
      </c>
    </row>
    <row r="3900" spans="1:6">
      <c r="A3900" s="10" t="str">
        <f t="shared" si="74"/>
        <v>Ovary - C5616Female</v>
      </c>
      <c r="B3900" s="10" t="s">
        <v>322</v>
      </c>
      <c r="C3900" t="s">
        <v>0</v>
      </c>
      <c r="D3900" t="s">
        <v>25</v>
      </c>
      <c r="E3900">
        <v>16</v>
      </c>
      <c r="F3900">
        <v>15</v>
      </c>
    </row>
    <row r="3901" spans="1:6">
      <c r="A3901" s="10" t="str">
        <f t="shared" si="74"/>
        <v>Ovary - C561Female</v>
      </c>
      <c r="B3901" s="10" t="s">
        <v>322</v>
      </c>
      <c r="C3901" t="s">
        <v>0</v>
      </c>
      <c r="D3901" t="s">
        <v>12</v>
      </c>
      <c r="E3901">
        <v>1</v>
      </c>
      <c r="F3901">
        <v>9</v>
      </c>
    </row>
    <row r="3902" spans="1:6">
      <c r="A3902" s="10" t="str">
        <f t="shared" si="74"/>
        <v>Ovary - C5699Female</v>
      </c>
      <c r="B3902" s="10" t="s">
        <v>322</v>
      </c>
      <c r="C3902" t="s">
        <v>0</v>
      </c>
      <c r="D3902" t="s">
        <v>370</v>
      </c>
      <c r="E3902">
        <v>99</v>
      </c>
      <c r="F3902">
        <v>0</v>
      </c>
    </row>
    <row r="3903" spans="1:6">
      <c r="A3903" s="10" t="str">
        <f t="shared" si="74"/>
        <v>Ovary - C5619Female</v>
      </c>
      <c r="B3903" s="10" t="s">
        <v>322</v>
      </c>
      <c r="C3903" t="s">
        <v>0</v>
      </c>
      <c r="D3903" t="s">
        <v>28</v>
      </c>
      <c r="E3903">
        <v>19</v>
      </c>
      <c r="F3903">
        <v>3</v>
      </c>
    </row>
    <row r="3904" spans="1:6">
      <c r="A3904" s="10" t="str">
        <f t="shared" si="74"/>
        <v>Ovary - C5620Female</v>
      </c>
      <c r="B3904" s="10" t="s">
        <v>322</v>
      </c>
      <c r="C3904" t="s">
        <v>0</v>
      </c>
      <c r="D3904" t="s">
        <v>29</v>
      </c>
      <c r="E3904">
        <v>20</v>
      </c>
      <c r="F3904">
        <v>22</v>
      </c>
    </row>
    <row r="3905" spans="1:6">
      <c r="A3905" s="10" t="str">
        <f t="shared" si="74"/>
        <v>Ovary - C568Female</v>
      </c>
      <c r="B3905" s="10" t="s">
        <v>322</v>
      </c>
      <c r="C3905" t="s">
        <v>0</v>
      </c>
      <c r="D3905" t="s">
        <v>19</v>
      </c>
      <c r="E3905">
        <v>8</v>
      </c>
      <c r="F3905">
        <v>1</v>
      </c>
    </row>
    <row r="3906" spans="1:6">
      <c r="A3906" s="10" t="str">
        <f t="shared" si="74"/>
        <v>Ovary - C5610Female</v>
      </c>
      <c r="B3906" s="10" t="s">
        <v>322</v>
      </c>
      <c r="C3906" t="s">
        <v>0</v>
      </c>
      <c r="D3906" t="s">
        <v>20</v>
      </c>
      <c r="E3906">
        <v>10</v>
      </c>
      <c r="F3906">
        <v>12</v>
      </c>
    </row>
    <row r="3907" spans="1:6">
      <c r="A3907" s="10" t="str">
        <f t="shared" si="74"/>
        <v>Ovary - C565Female</v>
      </c>
      <c r="B3907" s="10" t="s">
        <v>322</v>
      </c>
      <c r="C3907" t="s">
        <v>0</v>
      </c>
      <c r="D3907" t="s">
        <v>16</v>
      </c>
      <c r="E3907">
        <v>5</v>
      </c>
      <c r="F3907">
        <v>25</v>
      </c>
    </row>
    <row r="3908" spans="1:6">
      <c r="A3908" s="10" t="str">
        <f t="shared" si="74"/>
        <v>Ovary - C5615Female</v>
      </c>
      <c r="B3908" s="10" t="s">
        <v>322</v>
      </c>
      <c r="C3908" t="s">
        <v>0</v>
      </c>
      <c r="D3908" t="s">
        <v>24</v>
      </c>
      <c r="E3908">
        <v>15</v>
      </c>
      <c r="F3908">
        <v>6</v>
      </c>
    </row>
    <row r="3909" spans="1:6">
      <c r="A3909" s="10" t="str">
        <f t="shared" si="74"/>
        <v>Ovary - C562Female</v>
      </c>
      <c r="B3909" s="10" t="s">
        <v>322</v>
      </c>
      <c r="C3909" t="s">
        <v>0</v>
      </c>
      <c r="D3909" t="s">
        <v>13</v>
      </c>
      <c r="E3909">
        <v>2</v>
      </c>
      <c r="F3909">
        <v>33</v>
      </c>
    </row>
    <row r="3910" spans="1:6">
      <c r="A3910" s="10" t="str">
        <f t="shared" si="74"/>
        <v>Ovary - C5617Female</v>
      </c>
      <c r="B3910" s="10" t="s">
        <v>322</v>
      </c>
      <c r="C3910" t="s">
        <v>0</v>
      </c>
      <c r="D3910" t="s">
        <v>26</v>
      </c>
      <c r="E3910">
        <v>17</v>
      </c>
      <c r="F3910">
        <v>1</v>
      </c>
    </row>
    <row r="3911" spans="1:6">
      <c r="A3911" s="10" t="str">
        <f t="shared" si="74"/>
        <v>Ovary - C5612Female</v>
      </c>
      <c r="B3911" s="10" t="s">
        <v>322</v>
      </c>
      <c r="C3911" t="s">
        <v>0</v>
      </c>
      <c r="D3911" t="s">
        <v>22</v>
      </c>
      <c r="E3911">
        <v>12</v>
      </c>
      <c r="F3911">
        <v>9</v>
      </c>
    </row>
    <row r="3912" spans="1:6">
      <c r="A3912" s="10" t="str">
        <f t="shared" si="74"/>
        <v>Ovary - C563Male</v>
      </c>
      <c r="B3912" s="10" t="s">
        <v>322</v>
      </c>
      <c r="C3912" t="s">
        <v>1</v>
      </c>
      <c r="D3912" t="s">
        <v>14</v>
      </c>
      <c r="E3912">
        <v>3</v>
      </c>
      <c r="F3912" s="10" t="s">
        <v>271</v>
      </c>
    </row>
    <row r="3913" spans="1:6">
      <c r="A3913" s="10" t="str">
        <f t="shared" si="74"/>
        <v>Ovary - C567Male</v>
      </c>
      <c r="B3913" s="10" t="s">
        <v>322</v>
      </c>
      <c r="C3913" t="s">
        <v>1</v>
      </c>
      <c r="D3913" t="s">
        <v>18</v>
      </c>
      <c r="E3913">
        <v>7</v>
      </c>
      <c r="F3913" s="10" t="s">
        <v>271</v>
      </c>
    </row>
    <row r="3914" spans="1:6">
      <c r="A3914" s="10" t="str">
        <f t="shared" si="74"/>
        <v>Ovary - C5618Male</v>
      </c>
      <c r="B3914" s="10" t="s">
        <v>322</v>
      </c>
      <c r="C3914" t="s">
        <v>1</v>
      </c>
      <c r="D3914" t="s">
        <v>27</v>
      </c>
      <c r="E3914">
        <v>18</v>
      </c>
      <c r="F3914" s="10" t="s">
        <v>271</v>
      </c>
    </row>
    <row r="3915" spans="1:6">
      <c r="A3915" s="10" t="str">
        <f t="shared" si="74"/>
        <v>Ovary - C5613Male</v>
      </c>
      <c r="B3915" s="10" t="s">
        <v>322</v>
      </c>
      <c r="C3915" t="s">
        <v>1</v>
      </c>
      <c r="D3915" t="s">
        <v>30</v>
      </c>
      <c r="E3915">
        <v>13</v>
      </c>
      <c r="F3915" s="10" t="s">
        <v>271</v>
      </c>
    </row>
    <row r="3916" spans="1:6">
      <c r="A3916" s="10" t="str">
        <f t="shared" si="74"/>
        <v>Ovary - C564Male</v>
      </c>
      <c r="B3916" s="10" t="s">
        <v>322</v>
      </c>
      <c r="C3916" t="s">
        <v>1</v>
      </c>
      <c r="D3916" t="s">
        <v>15</v>
      </c>
      <c r="E3916">
        <v>4</v>
      </c>
      <c r="F3916" s="10" t="s">
        <v>271</v>
      </c>
    </row>
    <row r="3917" spans="1:6">
      <c r="A3917" s="10" t="str">
        <f t="shared" si="74"/>
        <v>Ovary - C569Male</v>
      </c>
      <c r="B3917" s="10" t="s">
        <v>322</v>
      </c>
      <c r="C3917" t="s">
        <v>1</v>
      </c>
      <c r="D3917" t="s">
        <v>369</v>
      </c>
      <c r="E3917">
        <v>9</v>
      </c>
      <c r="F3917" s="10" t="s">
        <v>271</v>
      </c>
    </row>
    <row r="3918" spans="1:6">
      <c r="A3918" s="10" t="str">
        <f t="shared" si="74"/>
        <v>Ovary - C5614Male</v>
      </c>
      <c r="B3918" s="10" t="s">
        <v>322</v>
      </c>
      <c r="C3918" t="s">
        <v>1</v>
      </c>
      <c r="D3918" t="s">
        <v>23</v>
      </c>
      <c r="E3918">
        <v>14</v>
      </c>
      <c r="F3918" s="10" t="s">
        <v>271</v>
      </c>
    </row>
    <row r="3919" spans="1:6">
      <c r="A3919" s="10" t="str">
        <f t="shared" si="74"/>
        <v>Ovary - C566Male</v>
      </c>
      <c r="B3919" s="10" t="s">
        <v>322</v>
      </c>
      <c r="C3919" t="s">
        <v>1</v>
      </c>
      <c r="D3919" t="s">
        <v>17</v>
      </c>
      <c r="E3919">
        <v>6</v>
      </c>
      <c r="F3919" s="10" t="s">
        <v>271</v>
      </c>
    </row>
    <row r="3920" spans="1:6">
      <c r="A3920" s="10" t="str">
        <f t="shared" si="74"/>
        <v>Ovary - C5611Male</v>
      </c>
      <c r="B3920" s="10" t="s">
        <v>322</v>
      </c>
      <c r="C3920" t="s">
        <v>1</v>
      </c>
      <c r="D3920" t="s">
        <v>21</v>
      </c>
      <c r="E3920">
        <v>11</v>
      </c>
      <c r="F3920" s="10" t="s">
        <v>271</v>
      </c>
    </row>
    <row r="3921" spans="1:6">
      <c r="A3921" s="10" t="str">
        <f t="shared" si="74"/>
        <v>Ovary - C5616Male</v>
      </c>
      <c r="B3921" s="10" t="s">
        <v>322</v>
      </c>
      <c r="C3921" t="s">
        <v>1</v>
      </c>
      <c r="D3921" t="s">
        <v>25</v>
      </c>
      <c r="E3921">
        <v>16</v>
      </c>
      <c r="F3921" s="10" t="s">
        <v>271</v>
      </c>
    </row>
    <row r="3922" spans="1:6">
      <c r="A3922" s="10" t="str">
        <f t="shared" si="74"/>
        <v>Ovary - C561Male</v>
      </c>
      <c r="B3922" s="10" t="s">
        <v>322</v>
      </c>
      <c r="C3922" t="s">
        <v>1</v>
      </c>
      <c r="D3922" t="s">
        <v>12</v>
      </c>
      <c r="E3922">
        <v>1</v>
      </c>
      <c r="F3922" s="10" t="s">
        <v>271</v>
      </c>
    </row>
    <row r="3923" spans="1:6">
      <c r="A3923" s="10" t="str">
        <f t="shared" si="74"/>
        <v>Ovary - C5699Male</v>
      </c>
      <c r="B3923" s="10" t="s">
        <v>322</v>
      </c>
      <c r="C3923" t="s">
        <v>1</v>
      </c>
      <c r="D3923" t="s">
        <v>370</v>
      </c>
      <c r="E3923">
        <v>99</v>
      </c>
      <c r="F3923" s="10" t="s">
        <v>271</v>
      </c>
    </row>
    <row r="3924" spans="1:6">
      <c r="A3924" s="10" t="str">
        <f t="shared" si="74"/>
        <v>Ovary - C5619Male</v>
      </c>
      <c r="B3924" s="10" t="s">
        <v>322</v>
      </c>
      <c r="C3924" t="s">
        <v>1</v>
      </c>
      <c r="D3924" t="s">
        <v>28</v>
      </c>
      <c r="E3924">
        <v>19</v>
      </c>
      <c r="F3924" s="10" t="s">
        <v>271</v>
      </c>
    </row>
    <row r="3925" spans="1:6">
      <c r="A3925" s="10" t="str">
        <f t="shared" si="74"/>
        <v>Ovary - C5620Male</v>
      </c>
      <c r="B3925" s="10" t="s">
        <v>322</v>
      </c>
      <c r="C3925" t="s">
        <v>1</v>
      </c>
      <c r="D3925" t="s">
        <v>29</v>
      </c>
      <c r="E3925">
        <v>20</v>
      </c>
      <c r="F3925" s="10" t="s">
        <v>271</v>
      </c>
    </row>
    <row r="3926" spans="1:6">
      <c r="A3926" s="10" t="str">
        <f t="shared" si="74"/>
        <v>Ovary - C568Male</v>
      </c>
      <c r="B3926" s="10" t="s">
        <v>322</v>
      </c>
      <c r="C3926" t="s">
        <v>1</v>
      </c>
      <c r="D3926" t="s">
        <v>19</v>
      </c>
      <c r="E3926">
        <v>8</v>
      </c>
      <c r="F3926" s="10" t="s">
        <v>271</v>
      </c>
    </row>
    <row r="3927" spans="1:6">
      <c r="A3927" s="10" t="str">
        <f t="shared" si="74"/>
        <v>Ovary - C5610Male</v>
      </c>
      <c r="B3927" s="10" t="s">
        <v>322</v>
      </c>
      <c r="C3927" t="s">
        <v>1</v>
      </c>
      <c r="D3927" t="s">
        <v>20</v>
      </c>
      <c r="E3927">
        <v>10</v>
      </c>
      <c r="F3927" s="10" t="s">
        <v>271</v>
      </c>
    </row>
    <row r="3928" spans="1:6">
      <c r="A3928" s="10" t="str">
        <f t="shared" si="74"/>
        <v>Ovary - C565Male</v>
      </c>
      <c r="B3928" s="10" t="s">
        <v>322</v>
      </c>
      <c r="C3928" t="s">
        <v>1</v>
      </c>
      <c r="D3928" t="s">
        <v>16</v>
      </c>
      <c r="E3928">
        <v>5</v>
      </c>
      <c r="F3928" s="10" t="s">
        <v>271</v>
      </c>
    </row>
    <row r="3929" spans="1:6">
      <c r="A3929" s="10" t="str">
        <f t="shared" si="74"/>
        <v>Ovary - C5615Male</v>
      </c>
      <c r="B3929" s="10" t="s">
        <v>322</v>
      </c>
      <c r="C3929" t="s">
        <v>1</v>
      </c>
      <c r="D3929" t="s">
        <v>24</v>
      </c>
      <c r="E3929">
        <v>15</v>
      </c>
      <c r="F3929" s="10" t="s">
        <v>271</v>
      </c>
    </row>
    <row r="3930" spans="1:6">
      <c r="A3930" s="10" t="str">
        <f t="shared" si="74"/>
        <v>Ovary - C562Male</v>
      </c>
      <c r="B3930" s="10" t="s">
        <v>322</v>
      </c>
      <c r="C3930" t="s">
        <v>1</v>
      </c>
      <c r="D3930" t="s">
        <v>13</v>
      </c>
      <c r="E3930">
        <v>2</v>
      </c>
      <c r="F3930" s="10" t="s">
        <v>271</v>
      </c>
    </row>
    <row r="3931" spans="1:6">
      <c r="A3931" s="10" t="str">
        <f t="shared" si="74"/>
        <v>Ovary - C5617Male</v>
      </c>
      <c r="B3931" s="10" t="s">
        <v>322</v>
      </c>
      <c r="C3931" t="s">
        <v>1</v>
      </c>
      <c r="D3931" t="s">
        <v>26</v>
      </c>
      <c r="E3931">
        <v>17</v>
      </c>
      <c r="F3931" s="10" t="s">
        <v>271</v>
      </c>
    </row>
    <row r="3932" spans="1:6">
      <c r="A3932" s="10" t="str">
        <f t="shared" si="74"/>
        <v>Ovary - C5612Male</v>
      </c>
      <c r="B3932" s="10" t="s">
        <v>322</v>
      </c>
      <c r="C3932" t="s">
        <v>1</v>
      </c>
      <c r="D3932" t="s">
        <v>22</v>
      </c>
      <c r="E3932">
        <v>12</v>
      </c>
      <c r="F3932" s="10" t="s">
        <v>271</v>
      </c>
    </row>
    <row r="3933" spans="1:6">
      <c r="A3933" s="10" t="str">
        <f t="shared" si="74"/>
        <v>Other female genital organs - C573Female</v>
      </c>
      <c r="B3933" s="10" t="s">
        <v>323</v>
      </c>
      <c r="C3933" t="s">
        <v>0</v>
      </c>
      <c r="D3933" t="s">
        <v>14</v>
      </c>
      <c r="E3933">
        <v>3</v>
      </c>
      <c r="F3933">
        <v>13</v>
      </c>
    </row>
    <row r="3934" spans="1:6">
      <c r="A3934" s="10" t="str">
        <f t="shared" si="74"/>
        <v>Other female genital organs - C577Female</v>
      </c>
      <c r="B3934" s="10" t="s">
        <v>323</v>
      </c>
      <c r="C3934" t="s">
        <v>0</v>
      </c>
      <c r="D3934" t="s">
        <v>18</v>
      </c>
      <c r="E3934">
        <v>7</v>
      </c>
      <c r="F3934">
        <v>3</v>
      </c>
    </row>
    <row r="3935" spans="1:6">
      <c r="A3935" s="10" t="str">
        <f t="shared" si="74"/>
        <v>Other female genital organs - C5718Female</v>
      </c>
      <c r="B3935" s="10" t="s">
        <v>323</v>
      </c>
      <c r="C3935" t="s">
        <v>0</v>
      </c>
      <c r="D3935" t="s">
        <v>27</v>
      </c>
      <c r="E3935">
        <v>18</v>
      </c>
      <c r="F3935">
        <v>2</v>
      </c>
    </row>
    <row r="3936" spans="1:6">
      <c r="A3936" s="10" t="str">
        <f t="shared" si="74"/>
        <v>Other female genital organs - C5713Female</v>
      </c>
      <c r="B3936" s="10" t="s">
        <v>323</v>
      </c>
      <c r="C3936" t="s">
        <v>0</v>
      </c>
      <c r="D3936" t="s">
        <v>30</v>
      </c>
      <c r="E3936">
        <v>13</v>
      </c>
      <c r="F3936">
        <v>2</v>
      </c>
    </row>
    <row r="3937" spans="1:6">
      <c r="A3937" s="10" t="str">
        <f t="shared" si="74"/>
        <v>Other female genital organs - C574Female</v>
      </c>
      <c r="B3937" s="10" t="s">
        <v>323</v>
      </c>
      <c r="C3937" t="s">
        <v>0</v>
      </c>
      <c r="D3937" t="s">
        <v>15</v>
      </c>
      <c r="E3937">
        <v>4</v>
      </c>
      <c r="F3937">
        <v>8</v>
      </c>
    </row>
    <row r="3938" spans="1:6">
      <c r="A3938" s="10" t="str">
        <f t="shared" si="74"/>
        <v>Other female genital organs - C579Female</v>
      </c>
      <c r="B3938" s="10" t="s">
        <v>323</v>
      </c>
      <c r="C3938" t="s">
        <v>0</v>
      </c>
      <c r="D3938" t="s">
        <v>369</v>
      </c>
      <c r="E3938">
        <v>9</v>
      </c>
      <c r="F3938">
        <v>0</v>
      </c>
    </row>
    <row r="3939" spans="1:6">
      <c r="A3939" s="10" t="str">
        <f t="shared" si="74"/>
        <v>Other female genital organs - C5714Female</v>
      </c>
      <c r="B3939" s="10" t="s">
        <v>323</v>
      </c>
      <c r="C3939" t="s">
        <v>0</v>
      </c>
      <c r="D3939" t="s">
        <v>23</v>
      </c>
      <c r="E3939">
        <v>14</v>
      </c>
      <c r="F3939">
        <v>1</v>
      </c>
    </row>
    <row r="3940" spans="1:6">
      <c r="A3940" s="10" t="str">
        <f t="shared" ref="A3940:A4003" si="75">B3940&amp;E3940&amp;C3940</f>
        <v>Other female genital organs - C576Female</v>
      </c>
      <c r="B3940" s="10" t="s">
        <v>323</v>
      </c>
      <c r="C3940" t="s">
        <v>0</v>
      </c>
      <c r="D3940" t="s">
        <v>17</v>
      </c>
      <c r="E3940">
        <v>6</v>
      </c>
      <c r="F3940">
        <v>0</v>
      </c>
    </row>
    <row r="3941" spans="1:6">
      <c r="A3941" s="10" t="str">
        <f t="shared" si="75"/>
        <v>Other female genital organs - C5711Female</v>
      </c>
      <c r="B3941" s="10" t="s">
        <v>323</v>
      </c>
      <c r="C3941" t="s">
        <v>0</v>
      </c>
      <c r="D3941" t="s">
        <v>21</v>
      </c>
      <c r="E3941">
        <v>11</v>
      </c>
      <c r="F3941">
        <v>0</v>
      </c>
    </row>
    <row r="3942" spans="1:6">
      <c r="A3942" s="10" t="str">
        <f t="shared" si="75"/>
        <v>Other female genital organs - C5716Female</v>
      </c>
      <c r="B3942" s="10" t="s">
        <v>323</v>
      </c>
      <c r="C3942" t="s">
        <v>0</v>
      </c>
      <c r="D3942" t="s">
        <v>25</v>
      </c>
      <c r="E3942">
        <v>16</v>
      </c>
      <c r="F3942">
        <v>4</v>
      </c>
    </row>
    <row r="3943" spans="1:6">
      <c r="A3943" s="10" t="str">
        <f t="shared" si="75"/>
        <v>Other female genital organs - C571Female</v>
      </c>
      <c r="B3943" s="10" t="s">
        <v>323</v>
      </c>
      <c r="C3943" t="s">
        <v>0</v>
      </c>
      <c r="D3943" t="s">
        <v>12</v>
      </c>
      <c r="E3943">
        <v>1</v>
      </c>
      <c r="F3943">
        <v>4</v>
      </c>
    </row>
    <row r="3944" spans="1:6">
      <c r="A3944" s="10" t="str">
        <f t="shared" si="75"/>
        <v>Other female genital organs - C5799Female</v>
      </c>
      <c r="B3944" s="10" t="s">
        <v>323</v>
      </c>
      <c r="C3944" t="s">
        <v>0</v>
      </c>
      <c r="D3944" t="s">
        <v>370</v>
      </c>
      <c r="E3944">
        <v>99</v>
      </c>
      <c r="F3944">
        <v>0</v>
      </c>
    </row>
    <row r="3945" spans="1:6">
      <c r="A3945" s="10" t="str">
        <f t="shared" si="75"/>
        <v>Other female genital organs - C5719Female</v>
      </c>
      <c r="B3945" s="10" t="s">
        <v>323</v>
      </c>
      <c r="C3945" t="s">
        <v>0</v>
      </c>
      <c r="D3945" t="s">
        <v>28</v>
      </c>
      <c r="E3945">
        <v>19</v>
      </c>
      <c r="F3945">
        <v>0</v>
      </c>
    </row>
    <row r="3946" spans="1:6">
      <c r="A3946" s="10" t="str">
        <f t="shared" si="75"/>
        <v>Other female genital organs - C5720Female</v>
      </c>
      <c r="B3946" s="10" t="s">
        <v>323</v>
      </c>
      <c r="C3946" t="s">
        <v>0</v>
      </c>
      <c r="D3946" t="s">
        <v>29</v>
      </c>
      <c r="E3946">
        <v>20</v>
      </c>
      <c r="F3946">
        <v>2</v>
      </c>
    </row>
    <row r="3947" spans="1:6">
      <c r="A3947" s="10" t="str">
        <f t="shared" si="75"/>
        <v>Other female genital organs - C578Female</v>
      </c>
      <c r="B3947" s="10" t="s">
        <v>323</v>
      </c>
      <c r="C3947" t="s">
        <v>0</v>
      </c>
      <c r="D3947" t="s">
        <v>19</v>
      </c>
      <c r="E3947">
        <v>8</v>
      </c>
      <c r="F3947">
        <v>1</v>
      </c>
    </row>
    <row r="3948" spans="1:6">
      <c r="A3948" s="10" t="str">
        <f t="shared" si="75"/>
        <v>Other female genital organs - C5710Female</v>
      </c>
      <c r="B3948" s="10" t="s">
        <v>323</v>
      </c>
      <c r="C3948" t="s">
        <v>0</v>
      </c>
      <c r="D3948" t="s">
        <v>20</v>
      </c>
      <c r="E3948">
        <v>10</v>
      </c>
      <c r="F3948">
        <v>0</v>
      </c>
    </row>
    <row r="3949" spans="1:6">
      <c r="A3949" s="10" t="str">
        <f t="shared" si="75"/>
        <v>Other female genital organs - C575Female</v>
      </c>
      <c r="B3949" s="10" t="s">
        <v>323</v>
      </c>
      <c r="C3949" t="s">
        <v>0</v>
      </c>
      <c r="D3949" t="s">
        <v>16</v>
      </c>
      <c r="E3949">
        <v>5</v>
      </c>
      <c r="F3949">
        <v>6</v>
      </c>
    </row>
    <row r="3950" spans="1:6">
      <c r="A3950" s="10" t="str">
        <f t="shared" si="75"/>
        <v>Other female genital organs - C5715Female</v>
      </c>
      <c r="B3950" s="10" t="s">
        <v>323</v>
      </c>
      <c r="C3950" t="s">
        <v>0</v>
      </c>
      <c r="D3950" t="s">
        <v>24</v>
      </c>
      <c r="E3950">
        <v>15</v>
      </c>
      <c r="F3950">
        <v>0</v>
      </c>
    </row>
    <row r="3951" spans="1:6">
      <c r="A3951" s="10" t="str">
        <f t="shared" si="75"/>
        <v>Other female genital organs - C572Female</v>
      </c>
      <c r="B3951" s="10" t="s">
        <v>323</v>
      </c>
      <c r="C3951" t="s">
        <v>0</v>
      </c>
      <c r="D3951" t="s">
        <v>13</v>
      </c>
      <c r="E3951">
        <v>2</v>
      </c>
      <c r="F3951">
        <v>7</v>
      </c>
    </row>
    <row r="3952" spans="1:6">
      <c r="A3952" s="10" t="str">
        <f t="shared" si="75"/>
        <v>Other female genital organs - C5717Female</v>
      </c>
      <c r="B3952" s="10" t="s">
        <v>323</v>
      </c>
      <c r="C3952" t="s">
        <v>0</v>
      </c>
      <c r="D3952" t="s">
        <v>26</v>
      </c>
      <c r="E3952">
        <v>17</v>
      </c>
      <c r="F3952">
        <v>1</v>
      </c>
    </row>
    <row r="3953" spans="1:6">
      <c r="A3953" s="10" t="str">
        <f t="shared" si="75"/>
        <v>Other female genital organs - C5712Female</v>
      </c>
      <c r="B3953" s="10" t="s">
        <v>323</v>
      </c>
      <c r="C3953" t="s">
        <v>0</v>
      </c>
      <c r="D3953" t="s">
        <v>22</v>
      </c>
      <c r="E3953">
        <v>12</v>
      </c>
      <c r="F3953">
        <v>1</v>
      </c>
    </row>
    <row r="3954" spans="1:6">
      <c r="A3954" s="10" t="str">
        <f t="shared" si="75"/>
        <v>Other female genital organs - C573Male</v>
      </c>
      <c r="B3954" s="10" t="s">
        <v>323</v>
      </c>
      <c r="C3954" t="s">
        <v>1</v>
      </c>
      <c r="D3954" t="s">
        <v>14</v>
      </c>
      <c r="E3954">
        <v>3</v>
      </c>
      <c r="F3954" s="10" t="s">
        <v>271</v>
      </c>
    </row>
    <row r="3955" spans="1:6">
      <c r="A3955" s="10" t="str">
        <f t="shared" si="75"/>
        <v>Other female genital organs - C577Male</v>
      </c>
      <c r="B3955" s="10" t="s">
        <v>323</v>
      </c>
      <c r="C3955" t="s">
        <v>1</v>
      </c>
      <c r="D3955" t="s">
        <v>18</v>
      </c>
      <c r="E3955">
        <v>7</v>
      </c>
      <c r="F3955" s="10" t="s">
        <v>271</v>
      </c>
    </row>
    <row r="3956" spans="1:6">
      <c r="A3956" s="10" t="str">
        <f t="shared" si="75"/>
        <v>Other female genital organs - C5718Male</v>
      </c>
      <c r="B3956" s="10" t="s">
        <v>323</v>
      </c>
      <c r="C3956" t="s">
        <v>1</v>
      </c>
      <c r="D3956" t="s">
        <v>27</v>
      </c>
      <c r="E3956">
        <v>18</v>
      </c>
      <c r="F3956" s="10" t="s">
        <v>271</v>
      </c>
    </row>
    <row r="3957" spans="1:6">
      <c r="A3957" s="10" t="str">
        <f t="shared" si="75"/>
        <v>Other female genital organs - C5713Male</v>
      </c>
      <c r="B3957" s="10" t="s">
        <v>323</v>
      </c>
      <c r="C3957" t="s">
        <v>1</v>
      </c>
      <c r="D3957" t="s">
        <v>30</v>
      </c>
      <c r="E3957">
        <v>13</v>
      </c>
      <c r="F3957" s="10" t="s">
        <v>271</v>
      </c>
    </row>
    <row r="3958" spans="1:6">
      <c r="A3958" s="10" t="str">
        <f t="shared" si="75"/>
        <v>Other female genital organs - C574Male</v>
      </c>
      <c r="B3958" s="10" t="s">
        <v>323</v>
      </c>
      <c r="C3958" t="s">
        <v>1</v>
      </c>
      <c r="D3958" t="s">
        <v>15</v>
      </c>
      <c r="E3958">
        <v>4</v>
      </c>
      <c r="F3958" s="10" t="s">
        <v>271</v>
      </c>
    </row>
    <row r="3959" spans="1:6">
      <c r="A3959" s="10" t="str">
        <f t="shared" si="75"/>
        <v>Other female genital organs - C579Male</v>
      </c>
      <c r="B3959" s="10" t="s">
        <v>323</v>
      </c>
      <c r="C3959" t="s">
        <v>1</v>
      </c>
      <c r="D3959" t="s">
        <v>369</v>
      </c>
      <c r="E3959">
        <v>9</v>
      </c>
      <c r="F3959" s="10" t="s">
        <v>271</v>
      </c>
    </row>
    <row r="3960" spans="1:6">
      <c r="A3960" s="10" t="str">
        <f t="shared" si="75"/>
        <v>Other female genital organs - C5714Male</v>
      </c>
      <c r="B3960" s="10" t="s">
        <v>323</v>
      </c>
      <c r="C3960" t="s">
        <v>1</v>
      </c>
      <c r="D3960" t="s">
        <v>23</v>
      </c>
      <c r="E3960">
        <v>14</v>
      </c>
      <c r="F3960" s="10" t="s">
        <v>271</v>
      </c>
    </row>
    <row r="3961" spans="1:6">
      <c r="A3961" s="10" t="str">
        <f t="shared" si="75"/>
        <v>Other female genital organs - C576Male</v>
      </c>
      <c r="B3961" s="10" t="s">
        <v>323</v>
      </c>
      <c r="C3961" t="s">
        <v>1</v>
      </c>
      <c r="D3961" t="s">
        <v>17</v>
      </c>
      <c r="E3961">
        <v>6</v>
      </c>
      <c r="F3961" s="10" t="s">
        <v>271</v>
      </c>
    </row>
    <row r="3962" spans="1:6">
      <c r="A3962" s="10" t="str">
        <f t="shared" si="75"/>
        <v>Other female genital organs - C5711Male</v>
      </c>
      <c r="B3962" s="10" t="s">
        <v>323</v>
      </c>
      <c r="C3962" t="s">
        <v>1</v>
      </c>
      <c r="D3962" t="s">
        <v>21</v>
      </c>
      <c r="E3962">
        <v>11</v>
      </c>
      <c r="F3962" s="10" t="s">
        <v>271</v>
      </c>
    </row>
    <row r="3963" spans="1:6">
      <c r="A3963" s="10" t="str">
        <f t="shared" si="75"/>
        <v>Other female genital organs - C5716Male</v>
      </c>
      <c r="B3963" s="10" t="s">
        <v>323</v>
      </c>
      <c r="C3963" t="s">
        <v>1</v>
      </c>
      <c r="D3963" t="s">
        <v>25</v>
      </c>
      <c r="E3963">
        <v>16</v>
      </c>
      <c r="F3963" s="10" t="s">
        <v>271</v>
      </c>
    </row>
    <row r="3964" spans="1:6">
      <c r="A3964" s="10" t="str">
        <f t="shared" si="75"/>
        <v>Other female genital organs - C571Male</v>
      </c>
      <c r="B3964" s="10" t="s">
        <v>323</v>
      </c>
      <c r="C3964" t="s">
        <v>1</v>
      </c>
      <c r="D3964" t="s">
        <v>12</v>
      </c>
      <c r="E3964">
        <v>1</v>
      </c>
      <c r="F3964" s="10" t="s">
        <v>271</v>
      </c>
    </row>
    <row r="3965" spans="1:6">
      <c r="A3965" s="10" t="str">
        <f t="shared" si="75"/>
        <v>Other female genital organs - C5799Male</v>
      </c>
      <c r="B3965" s="10" t="s">
        <v>323</v>
      </c>
      <c r="C3965" t="s">
        <v>1</v>
      </c>
      <c r="D3965" t="s">
        <v>370</v>
      </c>
      <c r="E3965">
        <v>99</v>
      </c>
      <c r="F3965" s="10" t="s">
        <v>271</v>
      </c>
    </row>
    <row r="3966" spans="1:6">
      <c r="A3966" s="10" t="str">
        <f t="shared" si="75"/>
        <v>Other female genital organs - C5719Male</v>
      </c>
      <c r="B3966" s="10" t="s">
        <v>323</v>
      </c>
      <c r="C3966" t="s">
        <v>1</v>
      </c>
      <c r="D3966" t="s">
        <v>28</v>
      </c>
      <c r="E3966">
        <v>19</v>
      </c>
      <c r="F3966" s="10" t="s">
        <v>271</v>
      </c>
    </row>
    <row r="3967" spans="1:6">
      <c r="A3967" s="10" t="str">
        <f t="shared" si="75"/>
        <v>Other female genital organs - C5720Male</v>
      </c>
      <c r="B3967" s="10" t="s">
        <v>323</v>
      </c>
      <c r="C3967" t="s">
        <v>1</v>
      </c>
      <c r="D3967" t="s">
        <v>29</v>
      </c>
      <c r="E3967">
        <v>20</v>
      </c>
      <c r="F3967" s="10" t="s">
        <v>271</v>
      </c>
    </row>
    <row r="3968" spans="1:6">
      <c r="A3968" s="10" t="str">
        <f t="shared" si="75"/>
        <v>Other female genital organs - C578Male</v>
      </c>
      <c r="B3968" s="10" t="s">
        <v>323</v>
      </c>
      <c r="C3968" t="s">
        <v>1</v>
      </c>
      <c r="D3968" t="s">
        <v>19</v>
      </c>
      <c r="E3968">
        <v>8</v>
      </c>
      <c r="F3968" s="10" t="s">
        <v>271</v>
      </c>
    </row>
    <row r="3969" spans="1:6">
      <c r="A3969" s="10" t="str">
        <f t="shared" si="75"/>
        <v>Other female genital organs - C5710Male</v>
      </c>
      <c r="B3969" s="10" t="s">
        <v>323</v>
      </c>
      <c r="C3969" t="s">
        <v>1</v>
      </c>
      <c r="D3969" t="s">
        <v>20</v>
      </c>
      <c r="E3969">
        <v>10</v>
      </c>
      <c r="F3969" s="10" t="s">
        <v>271</v>
      </c>
    </row>
    <row r="3970" spans="1:6">
      <c r="A3970" s="10" t="str">
        <f t="shared" si="75"/>
        <v>Other female genital organs - C575Male</v>
      </c>
      <c r="B3970" s="10" t="s">
        <v>323</v>
      </c>
      <c r="C3970" t="s">
        <v>1</v>
      </c>
      <c r="D3970" t="s">
        <v>16</v>
      </c>
      <c r="E3970">
        <v>5</v>
      </c>
      <c r="F3970" s="10" t="s">
        <v>271</v>
      </c>
    </row>
    <row r="3971" spans="1:6">
      <c r="A3971" s="10" t="str">
        <f t="shared" si="75"/>
        <v>Other female genital organs - C5715Male</v>
      </c>
      <c r="B3971" s="10" t="s">
        <v>323</v>
      </c>
      <c r="C3971" t="s">
        <v>1</v>
      </c>
      <c r="D3971" t="s">
        <v>24</v>
      </c>
      <c r="E3971">
        <v>15</v>
      </c>
      <c r="F3971" s="10" t="s">
        <v>271</v>
      </c>
    </row>
    <row r="3972" spans="1:6">
      <c r="A3972" s="10" t="str">
        <f t="shared" si="75"/>
        <v>Other female genital organs - C572Male</v>
      </c>
      <c r="B3972" s="10" t="s">
        <v>323</v>
      </c>
      <c r="C3972" t="s">
        <v>1</v>
      </c>
      <c r="D3972" t="s">
        <v>13</v>
      </c>
      <c r="E3972">
        <v>2</v>
      </c>
      <c r="F3972" s="10" t="s">
        <v>271</v>
      </c>
    </row>
    <row r="3973" spans="1:6">
      <c r="A3973" s="10" t="str">
        <f t="shared" si="75"/>
        <v>Other female genital organs - C5717Male</v>
      </c>
      <c r="B3973" s="10" t="s">
        <v>323</v>
      </c>
      <c r="C3973" t="s">
        <v>1</v>
      </c>
      <c r="D3973" t="s">
        <v>26</v>
      </c>
      <c r="E3973">
        <v>17</v>
      </c>
      <c r="F3973" s="10" t="s">
        <v>271</v>
      </c>
    </row>
    <row r="3974" spans="1:6">
      <c r="A3974" s="10" t="str">
        <f t="shared" si="75"/>
        <v>Other female genital organs - C5712Male</v>
      </c>
      <c r="B3974" s="10" t="s">
        <v>323</v>
      </c>
      <c r="C3974" t="s">
        <v>1</v>
      </c>
      <c r="D3974" t="s">
        <v>22</v>
      </c>
      <c r="E3974">
        <v>12</v>
      </c>
      <c r="F3974" s="10" t="s">
        <v>271</v>
      </c>
    </row>
    <row r="3975" spans="1:6">
      <c r="A3975" s="10" t="str">
        <f t="shared" si="75"/>
        <v>Placenta - C583Female</v>
      </c>
      <c r="B3975" s="10" t="s">
        <v>324</v>
      </c>
      <c r="C3975" t="s">
        <v>0</v>
      </c>
      <c r="D3975" t="s">
        <v>14</v>
      </c>
      <c r="E3975">
        <v>3</v>
      </c>
      <c r="F3975">
        <v>1</v>
      </c>
    </row>
    <row r="3976" spans="1:6">
      <c r="A3976" s="10" t="str">
        <f t="shared" si="75"/>
        <v>Placenta - C587Female</v>
      </c>
      <c r="B3976" s="10" t="s">
        <v>324</v>
      </c>
      <c r="C3976" t="s">
        <v>0</v>
      </c>
      <c r="D3976" t="s">
        <v>18</v>
      </c>
      <c r="E3976">
        <v>7</v>
      </c>
      <c r="F3976">
        <v>0</v>
      </c>
    </row>
    <row r="3977" spans="1:6">
      <c r="A3977" s="10" t="str">
        <f t="shared" si="75"/>
        <v>Placenta - C5818Female</v>
      </c>
      <c r="B3977" s="10" t="s">
        <v>324</v>
      </c>
      <c r="C3977" t="s">
        <v>0</v>
      </c>
      <c r="D3977" t="s">
        <v>27</v>
      </c>
      <c r="E3977">
        <v>18</v>
      </c>
      <c r="F3977">
        <v>0</v>
      </c>
    </row>
    <row r="3978" spans="1:6">
      <c r="A3978" s="10" t="str">
        <f t="shared" si="75"/>
        <v>Placenta - C5813Female</v>
      </c>
      <c r="B3978" s="10" t="s">
        <v>324</v>
      </c>
      <c r="C3978" t="s">
        <v>0</v>
      </c>
      <c r="D3978" t="s">
        <v>30</v>
      </c>
      <c r="E3978">
        <v>13</v>
      </c>
      <c r="F3978">
        <v>0</v>
      </c>
    </row>
    <row r="3979" spans="1:6">
      <c r="A3979" s="10" t="str">
        <f t="shared" si="75"/>
        <v>Placenta - C584Female</v>
      </c>
      <c r="B3979" s="10" t="s">
        <v>324</v>
      </c>
      <c r="C3979" t="s">
        <v>0</v>
      </c>
      <c r="D3979" t="s">
        <v>15</v>
      </c>
      <c r="E3979">
        <v>4</v>
      </c>
      <c r="F3979">
        <v>1</v>
      </c>
    </row>
    <row r="3980" spans="1:6">
      <c r="A3980" s="10" t="str">
        <f t="shared" si="75"/>
        <v>Placenta - C589Female</v>
      </c>
      <c r="B3980" s="10" t="s">
        <v>324</v>
      </c>
      <c r="C3980" t="s">
        <v>0</v>
      </c>
      <c r="D3980" t="s">
        <v>369</v>
      </c>
      <c r="E3980">
        <v>9</v>
      </c>
      <c r="F3980">
        <v>0</v>
      </c>
    </row>
    <row r="3981" spans="1:6">
      <c r="A3981" s="10" t="str">
        <f t="shared" si="75"/>
        <v>Placenta - C5814Female</v>
      </c>
      <c r="B3981" s="10" t="s">
        <v>324</v>
      </c>
      <c r="C3981" t="s">
        <v>0</v>
      </c>
      <c r="D3981" t="s">
        <v>23</v>
      </c>
      <c r="E3981">
        <v>14</v>
      </c>
      <c r="F3981">
        <v>0</v>
      </c>
    </row>
    <row r="3982" spans="1:6">
      <c r="A3982" s="10" t="str">
        <f t="shared" si="75"/>
        <v>Placenta - C586Female</v>
      </c>
      <c r="B3982" s="10" t="s">
        <v>324</v>
      </c>
      <c r="C3982" t="s">
        <v>0</v>
      </c>
      <c r="D3982" t="s">
        <v>17</v>
      </c>
      <c r="E3982">
        <v>6</v>
      </c>
      <c r="F3982">
        <v>0</v>
      </c>
    </row>
    <row r="3983" spans="1:6">
      <c r="A3983" s="10" t="str">
        <f t="shared" si="75"/>
        <v>Placenta - C5811Female</v>
      </c>
      <c r="B3983" s="10" t="s">
        <v>324</v>
      </c>
      <c r="C3983" t="s">
        <v>0</v>
      </c>
      <c r="D3983" t="s">
        <v>21</v>
      </c>
      <c r="E3983">
        <v>11</v>
      </c>
      <c r="F3983">
        <v>0</v>
      </c>
    </row>
    <row r="3984" spans="1:6">
      <c r="A3984" s="10" t="str">
        <f t="shared" si="75"/>
        <v>Placenta - C5816Female</v>
      </c>
      <c r="B3984" s="10" t="s">
        <v>324</v>
      </c>
      <c r="C3984" t="s">
        <v>0</v>
      </c>
      <c r="D3984" t="s">
        <v>25</v>
      </c>
      <c r="E3984">
        <v>16</v>
      </c>
      <c r="F3984">
        <v>0</v>
      </c>
    </row>
    <row r="3985" spans="1:6">
      <c r="A3985" s="10" t="str">
        <f t="shared" si="75"/>
        <v>Placenta - C581Female</v>
      </c>
      <c r="B3985" s="10" t="s">
        <v>324</v>
      </c>
      <c r="C3985" t="s">
        <v>0</v>
      </c>
      <c r="D3985" t="s">
        <v>12</v>
      </c>
      <c r="E3985">
        <v>1</v>
      </c>
      <c r="F3985">
        <v>0</v>
      </c>
    </row>
    <row r="3986" spans="1:6">
      <c r="A3986" s="10" t="str">
        <f t="shared" si="75"/>
        <v>Placenta - C5899Female</v>
      </c>
      <c r="B3986" s="10" t="s">
        <v>324</v>
      </c>
      <c r="C3986" t="s">
        <v>0</v>
      </c>
      <c r="D3986" t="s">
        <v>370</v>
      </c>
      <c r="E3986">
        <v>99</v>
      </c>
      <c r="F3986">
        <v>0</v>
      </c>
    </row>
    <row r="3987" spans="1:6">
      <c r="A3987" s="10" t="str">
        <f t="shared" si="75"/>
        <v>Placenta - C5819Female</v>
      </c>
      <c r="B3987" s="10" t="s">
        <v>324</v>
      </c>
      <c r="C3987" t="s">
        <v>0</v>
      </c>
      <c r="D3987" t="s">
        <v>28</v>
      </c>
      <c r="E3987">
        <v>19</v>
      </c>
      <c r="F3987">
        <v>0</v>
      </c>
    </row>
    <row r="3988" spans="1:6">
      <c r="A3988" s="10" t="str">
        <f t="shared" si="75"/>
        <v>Placenta - C5820Female</v>
      </c>
      <c r="B3988" s="10" t="s">
        <v>324</v>
      </c>
      <c r="C3988" t="s">
        <v>0</v>
      </c>
      <c r="D3988" t="s">
        <v>29</v>
      </c>
      <c r="E3988">
        <v>20</v>
      </c>
      <c r="F3988">
        <v>0</v>
      </c>
    </row>
    <row r="3989" spans="1:6">
      <c r="A3989" s="10" t="str">
        <f t="shared" si="75"/>
        <v>Placenta - C588Female</v>
      </c>
      <c r="B3989" s="10" t="s">
        <v>324</v>
      </c>
      <c r="C3989" t="s">
        <v>0</v>
      </c>
      <c r="D3989" t="s">
        <v>19</v>
      </c>
      <c r="E3989">
        <v>8</v>
      </c>
      <c r="F3989">
        <v>0</v>
      </c>
    </row>
    <row r="3990" spans="1:6">
      <c r="A3990" s="10" t="str">
        <f t="shared" si="75"/>
        <v>Placenta - C5810Female</v>
      </c>
      <c r="B3990" s="10" t="s">
        <v>324</v>
      </c>
      <c r="C3990" t="s">
        <v>0</v>
      </c>
      <c r="D3990" t="s">
        <v>20</v>
      </c>
      <c r="E3990">
        <v>10</v>
      </c>
      <c r="F3990">
        <v>0</v>
      </c>
    </row>
    <row r="3991" spans="1:6">
      <c r="A3991" s="10" t="str">
        <f t="shared" si="75"/>
        <v>Placenta - C585Female</v>
      </c>
      <c r="B3991" s="10" t="s">
        <v>324</v>
      </c>
      <c r="C3991" t="s">
        <v>0</v>
      </c>
      <c r="D3991" t="s">
        <v>16</v>
      </c>
      <c r="E3991">
        <v>5</v>
      </c>
      <c r="F3991">
        <v>0</v>
      </c>
    </row>
    <row r="3992" spans="1:6">
      <c r="A3992" s="10" t="str">
        <f t="shared" si="75"/>
        <v>Placenta - C5815Female</v>
      </c>
      <c r="B3992" s="10" t="s">
        <v>324</v>
      </c>
      <c r="C3992" t="s">
        <v>0</v>
      </c>
      <c r="D3992" t="s">
        <v>24</v>
      </c>
      <c r="E3992">
        <v>15</v>
      </c>
      <c r="F3992">
        <v>0</v>
      </c>
    </row>
    <row r="3993" spans="1:6">
      <c r="A3993" s="10" t="str">
        <f t="shared" si="75"/>
        <v>Placenta - C582Female</v>
      </c>
      <c r="B3993" s="10" t="s">
        <v>324</v>
      </c>
      <c r="C3993" t="s">
        <v>0</v>
      </c>
      <c r="D3993" t="s">
        <v>13</v>
      </c>
      <c r="E3993">
        <v>2</v>
      </c>
      <c r="F3993">
        <v>0</v>
      </c>
    </row>
    <row r="3994" spans="1:6">
      <c r="A3994" s="10" t="str">
        <f t="shared" si="75"/>
        <v>Placenta - C5817Female</v>
      </c>
      <c r="B3994" s="10" t="s">
        <v>324</v>
      </c>
      <c r="C3994" t="s">
        <v>0</v>
      </c>
      <c r="D3994" t="s">
        <v>26</v>
      </c>
      <c r="E3994">
        <v>17</v>
      </c>
      <c r="F3994">
        <v>0</v>
      </c>
    </row>
    <row r="3995" spans="1:6">
      <c r="A3995" s="10" t="str">
        <f t="shared" si="75"/>
        <v>Placenta - C5812Female</v>
      </c>
      <c r="B3995" s="10" t="s">
        <v>324</v>
      </c>
      <c r="C3995" t="s">
        <v>0</v>
      </c>
      <c r="D3995" t="s">
        <v>22</v>
      </c>
      <c r="E3995">
        <v>12</v>
      </c>
      <c r="F3995">
        <v>0</v>
      </c>
    </row>
    <row r="3996" spans="1:6">
      <c r="A3996" s="10" t="str">
        <f t="shared" si="75"/>
        <v>Placenta - C583Male</v>
      </c>
      <c r="B3996" s="10" t="s">
        <v>324</v>
      </c>
      <c r="C3996" t="s">
        <v>1</v>
      </c>
      <c r="D3996" t="s">
        <v>14</v>
      </c>
      <c r="E3996">
        <v>3</v>
      </c>
      <c r="F3996" s="10" t="s">
        <v>271</v>
      </c>
    </row>
    <row r="3997" spans="1:6">
      <c r="A3997" s="10" t="str">
        <f t="shared" si="75"/>
        <v>Placenta - C587Male</v>
      </c>
      <c r="B3997" s="10" t="s">
        <v>324</v>
      </c>
      <c r="C3997" t="s">
        <v>1</v>
      </c>
      <c r="D3997" t="s">
        <v>18</v>
      </c>
      <c r="E3997">
        <v>7</v>
      </c>
      <c r="F3997" s="10" t="s">
        <v>271</v>
      </c>
    </row>
    <row r="3998" spans="1:6">
      <c r="A3998" s="10" t="str">
        <f t="shared" si="75"/>
        <v>Placenta - C5818Male</v>
      </c>
      <c r="B3998" s="10" t="s">
        <v>324</v>
      </c>
      <c r="C3998" t="s">
        <v>1</v>
      </c>
      <c r="D3998" t="s">
        <v>27</v>
      </c>
      <c r="E3998">
        <v>18</v>
      </c>
      <c r="F3998" s="10" t="s">
        <v>271</v>
      </c>
    </row>
    <row r="3999" spans="1:6">
      <c r="A3999" s="10" t="str">
        <f t="shared" si="75"/>
        <v>Placenta - C5813Male</v>
      </c>
      <c r="B3999" s="10" t="s">
        <v>324</v>
      </c>
      <c r="C3999" t="s">
        <v>1</v>
      </c>
      <c r="D3999" t="s">
        <v>30</v>
      </c>
      <c r="E3999">
        <v>13</v>
      </c>
      <c r="F3999" s="10" t="s">
        <v>271</v>
      </c>
    </row>
    <row r="4000" spans="1:6">
      <c r="A4000" s="10" t="str">
        <f t="shared" si="75"/>
        <v>Placenta - C584Male</v>
      </c>
      <c r="B4000" s="10" t="s">
        <v>324</v>
      </c>
      <c r="C4000" t="s">
        <v>1</v>
      </c>
      <c r="D4000" t="s">
        <v>15</v>
      </c>
      <c r="E4000">
        <v>4</v>
      </c>
      <c r="F4000" s="10" t="s">
        <v>271</v>
      </c>
    </row>
    <row r="4001" spans="1:6">
      <c r="A4001" s="10" t="str">
        <f t="shared" si="75"/>
        <v>Placenta - C589Male</v>
      </c>
      <c r="B4001" s="10" t="s">
        <v>324</v>
      </c>
      <c r="C4001" t="s">
        <v>1</v>
      </c>
      <c r="D4001" t="s">
        <v>369</v>
      </c>
      <c r="E4001">
        <v>9</v>
      </c>
      <c r="F4001" s="10" t="s">
        <v>271</v>
      </c>
    </row>
    <row r="4002" spans="1:6">
      <c r="A4002" s="10" t="str">
        <f t="shared" si="75"/>
        <v>Placenta - C5814Male</v>
      </c>
      <c r="B4002" s="10" t="s">
        <v>324</v>
      </c>
      <c r="C4002" t="s">
        <v>1</v>
      </c>
      <c r="D4002" t="s">
        <v>23</v>
      </c>
      <c r="E4002">
        <v>14</v>
      </c>
      <c r="F4002" s="10" t="s">
        <v>271</v>
      </c>
    </row>
    <row r="4003" spans="1:6">
      <c r="A4003" s="10" t="str">
        <f t="shared" si="75"/>
        <v>Placenta - C586Male</v>
      </c>
      <c r="B4003" s="10" t="s">
        <v>324</v>
      </c>
      <c r="C4003" t="s">
        <v>1</v>
      </c>
      <c r="D4003" t="s">
        <v>17</v>
      </c>
      <c r="E4003">
        <v>6</v>
      </c>
      <c r="F4003" s="10" t="s">
        <v>271</v>
      </c>
    </row>
    <row r="4004" spans="1:6">
      <c r="A4004" s="10" t="str">
        <f t="shared" ref="A4004:A4067" si="76">B4004&amp;E4004&amp;C4004</f>
        <v>Placenta - C5811Male</v>
      </c>
      <c r="B4004" s="10" t="s">
        <v>324</v>
      </c>
      <c r="C4004" t="s">
        <v>1</v>
      </c>
      <c r="D4004" t="s">
        <v>21</v>
      </c>
      <c r="E4004">
        <v>11</v>
      </c>
      <c r="F4004" s="10" t="s">
        <v>271</v>
      </c>
    </row>
    <row r="4005" spans="1:6">
      <c r="A4005" s="10" t="str">
        <f t="shared" si="76"/>
        <v>Placenta - C5816Male</v>
      </c>
      <c r="B4005" s="10" t="s">
        <v>324</v>
      </c>
      <c r="C4005" t="s">
        <v>1</v>
      </c>
      <c r="D4005" t="s">
        <v>25</v>
      </c>
      <c r="E4005">
        <v>16</v>
      </c>
      <c r="F4005" s="10" t="s">
        <v>271</v>
      </c>
    </row>
    <row r="4006" spans="1:6">
      <c r="A4006" s="10" t="str">
        <f t="shared" si="76"/>
        <v>Placenta - C581Male</v>
      </c>
      <c r="B4006" s="10" t="s">
        <v>324</v>
      </c>
      <c r="C4006" t="s">
        <v>1</v>
      </c>
      <c r="D4006" t="s">
        <v>12</v>
      </c>
      <c r="E4006">
        <v>1</v>
      </c>
      <c r="F4006" s="10" t="s">
        <v>271</v>
      </c>
    </row>
    <row r="4007" spans="1:6">
      <c r="A4007" s="10" t="str">
        <f t="shared" si="76"/>
        <v>Placenta - C5899Male</v>
      </c>
      <c r="B4007" s="10" t="s">
        <v>324</v>
      </c>
      <c r="C4007" t="s">
        <v>1</v>
      </c>
      <c r="D4007" t="s">
        <v>370</v>
      </c>
      <c r="E4007">
        <v>99</v>
      </c>
      <c r="F4007" s="10" t="s">
        <v>271</v>
      </c>
    </row>
    <row r="4008" spans="1:6">
      <c r="A4008" s="10" t="str">
        <f t="shared" si="76"/>
        <v>Placenta - C5819Male</v>
      </c>
      <c r="B4008" s="10" t="s">
        <v>324</v>
      </c>
      <c r="C4008" t="s">
        <v>1</v>
      </c>
      <c r="D4008" t="s">
        <v>28</v>
      </c>
      <c r="E4008">
        <v>19</v>
      </c>
      <c r="F4008" s="10" t="s">
        <v>271</v>
      </c>
    </row>
    <row r="4009" spans="1:6">
      <c r="A4009" s="10" t="str">
        <f t="shared" si="76"/>
        <v>Placenta - C5820Male</v>
      </c>
      <c r="B4009" s="10" t="s">
        <v>324</v>
      </c>
      <c r="C4009" t="s">
        <v>1</v>
      </c>
      <c r="D4009" t="s">
        <v>29</v>
      </c>
      <c r="E4009">
        <v>20</v>
      </c>
      <c r="F4009" s="10" t="s">
        <v>271</v>
      </c>
    </row>
    <row r="4010" spans="1:6">
      <c r="A4010" s="10" t="str">
        <f t="shared" si="76"/>
        <v>Placenta - C588Male</v>
      </c>
      <c r="B4010" s="10" t="s">
        <v>324</v>
      </c>
      <c r="C4010" t="s">
        <v>1</v>
      </c>
      <c r="D4010" t="s">
        <v>19</v>
      </c>
      <c r="E4010">
        <v>8</v>
      </c>
      <c r="F4010" s="10" t="s">
        <v>271</v>
      </c>
    </row>
    <row r="4011" spans="1:6">
      <c r="A4011" s="10" t="str">
        <f t="shared" si="76"/>
        <v>Placenta - C5810Male</v>
      </c>
      <c r="B4011" s="10" t="s">
        <v>324</v>
      </c>
      <c r="C4011" t="s">
        <v>1</v>
      </c>
      <c r="D4011" t="s">
        <v>20</v>
      </c>
      <c r="E4011">
        <v>10</v>
      </c>
      <c r="F4011" s="10" t="s">
        <v>271</v>
      </c>
    </row>
    <row r="4012" spans="1:6">
      <c r="A4012" s="10" t="str">
        <f t="shared" si="76"/>
        <v>Placenta - C585Male</v>
      </c>
      <c r="B4012" s="10" t="s">
        <v>324</v>
      </c>
      <c r="C4012" t="s">
        <v>1</v>
      </c>
      <c r="D4012" t="s">
        <v>16</v>
      </c>
      <c r="E4012">
        <v>5</v>
      </c>
      <c r="F4012" s="10" t="s">
        <v>271</v>
      </c>
    </row>
    <row r="4013" spans="1:6">
      <c r="A4013" s="10" t="str">
        <f t="shared" si="76"/>
        <v>Placenta - C5815Male</v>
      </c>
      <c r="B4013" s="10" t="s">
        <v>324</v>
      </c>
      <c r="C4013" t="s">
        <v>1</v>
      </c>
      <c r="D4013" t="s">
        <v>24</v>
      </c>
      <c r="E4013">
        <v>15</v>
      </c>
      <c r="F4013" s="10" t="s">
        <v>271</v>
      </c>
    </row>
    <row r="4014" spans="1:6">
      <c r="A4014" s="10" t="str">
        <f t="shared" si="76"/>
        <v>Placenta - C582Male</v>
      </c>
      <c r="B4014" s="10" t="s">
        <v>324</v>
      </c>
      <c r="C4014" t="s">
        <v>1</v>
      </c>
      <c r="D4014" t="s">
        <v>13</v>
      </c>
      <c r="E4014">
        <v>2</v>
      </c>
      <c r="F4014" s="10" t="s">
        <v>271</v>
      </c>
    </row>
    <row r="4015" spans="1:6">
      <c r="A4015" s="10" t="str">
        <f t="shared" si="76"/>
        <v>Placenta - C5817Male</v>
      </c>
      <c r="B4015" s="10" t="s">
        <v>324</v>
      </c>
      <c r="C4015" t="s">
        <v>1</v>
      </c>
      <c r="D4015" t="s">
        <v>26</v>
      </c>
      <c r="E4015">
        <v>17</v>
      </c>
      <c r="F4015" s="10" t="s">
        <v>271</v>
      </c>
    </row>
    <row r="4016" spans="1:6">
      <c r="A4016" s="10" t="str">
        <f t="shared" si="76"/>
        <v>Placenta - C5812Male</v>
      </c>
      <c r="B4016" s="10" t="s">
        <v>324</v>
      </c>
      <c r="C4016" t="s">
        <v>1</v>
      </c>
      <c r="D4016" t="s">
        <v>22</v>
      </c>
      <c r="E4016">
        <v>12</v>
      </c>
      <c r="F4016" s="10" t="s">
        <v>271</v>
      </c>
    </row>
    <row r="4017" spans="1:6">
      <c r="A4017" s="10" t="str">
        <f t="shared" si="76"/>
        <v>Penis - C603Female</v>
      </c>
      <c r="B4017" s="10" t="s">
        <v>325</v>
      </c>
      <c r="C4017" t="s">
        <v>0</v>
      </c>
      <c r="D4017" t="s">
        <v>14</v>
      </c>
      <c r="E4017">
        <v>3</v>
      </c>
      <c r="F4017" s="10" t="s">
        <v>271</v>
      </c>
    </row>
    <row r="4018" spans="1:6">
      <c r="A4018" s="10" t="str">
        <f t="shared" si="76"/>
        <v>Penis - C607Female</v>
      </c>
      <c r="B4018" s="10" t="s">
        <v>325</v>
      </c>
      <c r="C4018" t="s">
        <v>0</v>
      </c>
      <c r="D4018" t="s">
        <v>18</v>
      </c>
      <c r="E4018">
        <v>7</v>
      </c>
      <c r="F4018" s="10" t="s">
        <v>271</v>
      </c>
    </row>
    <row r="4019" spans="1:6">
      <c r="A4019" s="10" t="str">
        <f t="shared" si="76"/>
        <v>Penis - C6018Female</v>
      </c>
      <c r="B4019" s="10" t="s">
        <v>325</v>
      </c>
      <c r="C4019" t="s">
        <v>0</v>
      </c>
      <c r="D4019" t="s">
        <v>27</v>
      </c>
      <c r="E4019">
        <v>18</v>
      </c>
      <c r="F4019" s="10" t="s">
        <v>271</v>
      </c>
    </row>
    <row r="4020" spans="1:6">
      <c r="A4020" s="10" t="str">
        <f t="shared" si="76"/>
        <v>Penis - C6013Female</v>
      </c>
      <c r="B4020" s="10" t="s">
        <v>325</v>
      </c>
      <c r="C4020" t="s">
        <v>0</v>
      </c>
      <c r="D4020" t="s">
        <v>30</v>
      </c>
      <c r="E4020">
        <v>13</v>
      </c>
      <c r="F4020" s="10" t="s">
        <v>271</v>
      </c>
    </row>
    <row r="4021" spans="1:6">
      <c r="A4021" s="10" t="str">
        <f t="shared" si="76"/>
        <v>Penis - C604Female</v>
      </c>
      <c r="B4021" s="10" t="s">
        <v>325</v>
      </c>
      <c r="C4021" t="s">
        <v>0</v>
      </c>
      <c r="D4021" t="s">
        <v>15</v>
      </c>
      <c r="E4021">
        <v>4</v>
      </c>
      <c r="F4021" s="10" t="s">
        <v>271</v>
      </c>
    </row>
    <row r="4022" spans="1:6">
      <c r="A4022" s="10" t="str">
        <f t="shared" si="76"/>
        <v>Penis - C609Female</v>
      </c>
      <c r="B4022" s="10" t="s">
        <v>325</v>
      </c>
      <c r="C4022" t="s">
        <v>0</v>
      </c>
      <c r="D4022" t="s">
        <v>369</v>
      </c>
      <c r="E4022">
        <v>9</v>
      </c>
      <c r="F4022" s="10" t="s">
        <v>271</v>
      </c>
    </row>
    <row r="4023" spans="1:6">
      <c r="A4023" s="10" t="str">
        <f t="shared" si="76"/>
        <v>Penis - C6014Female</v>
      </c>
      <c r="B4023" s="10" t="s">
        <v>325</v>
      </c>
      <c r="C4023" t="s">
        <v>0</v>
      </c>
      <c r="D4023" t="s">
        <v>23</v>
      </c>
      <c r="E4023">
        <v>14</v>
      </c>
      <c r="F4023" s="10" t="s">
        <v>271</v>
      </c>
    </row>
    <row r="4024" spans="1:6">
      <c r="A4024" s="10" t="str">
        <f t="shared" si="76"/>
        <v>Penis - C606Female</v>
      </c>
      <c r="B4024" s="10" t="s">
        <v>325</v>
      </c>
      <c r="C4024" t="s">
        <v>0</v>
      </c>
      <c r="D4024" t="s">
        <v>17</v>
      </c>
      <c r="E4024">
        <v>6</v>
      </c>
      <c r="F4024" s="10" t="s">
        <v>271</v>
      </c>
    </row>
    <row r="4025" spans="1:6">
      <c r="A4025" s="10" t="str">
        <f t="shared" si="76"/>
        <v>Penis - C6011Female</v>
      </c>
      <c r="B4025" s="10" t="s">
        <v>325</v>
      </c>
      <c r="C4025" t="s">
        <v>0</v>
      </c>
      <c r="D4025" t="s">
        <v>21</v>
      </c>
      <c r="E4025">
        <v>11</v>
      </c>
      <c r="F4025" s="10" t="s">
        <v>271</v>
      </c>
    </row>
    <row r="4026" spans="1:6">
      <c r="A4026" s="10" t="str">
        <f t="shared" si="76"/>
        <v>Penis - C6016Female</v>
      </c>
      <c r="B4026" s="10" t="s">
        <v>325</v>
      </c>
      <c r="C4026" t="s">
        <v>0</v>
      </c>
      <c r="D4026" t="s">
        <v>25</v>
      </c>
      <c r="E4026">
        <v>16</v>
      </c>
      <c r="F4026" s="10" t="s">
        <v>271</v>
      </c>
    </row>
    <row r="4027" spans="1:6">
      <c r="A4027" s="10" t="str">
        <f t="shared" si="76"/>
        <v>Penis - C601Female</v>
      </c>
      <c r="B4027" s="10" t="s">
        <v>325</v>
      </c>
      <c r="C4027" t="s">
        <v>0</v>
      </c>
      <c r="D4027" t="s">
        <v>12</v>
      </c>
      <c r="E4027">
        <v>1</v>
      </c>
      <c r="F4027" s="10" t="s">
        <v>271</v>
      </c>
    </row>
    <row r="4028" spans="1:6">
      <c r="A4028" s="10" t="str">
        <f t="shared" si="76"/>
        <v>Penis - C6099Female</v>
      </c>
      <c r="B4028" s="10" t="s">
        <v>325</v>
      </c>
      <c r="C4028" t="s">
        <v>0</v>
      </c>
      <c r="D4028" t="s">
        <v>370</v>
      </c>
      <c r="E4028">
        <v>99</v>
      </c>
      <c r="F4028" s="10" t="s">
        <v>271</v>
      </c>
    </row>
    <row r="4029" spans="1:6">
      <c r="A4029" s="10" t="str">
        <f t="shared" si="76"/>
        <v>Penis - C6019Female</v>
      </c>
      <c r="B4029" s="10" t="s">
        <v>325</v>
      </c>
      <c r="C4029" t="s">
        <v>0</v>
      </c>
      <c r="D4029" t="s">
        <v>28</v>
      </c>
      <c r="E4029">
        <v>19</v>
      </c>
      <c r="F4029" s="10" t="s">
        <v>271</v>
      </c>
    </row>
    <row r="4030" spans="1:6">
      <c r="A4030" s="10" t="str">
        <f t="shared" si="76"/>
        <v>Penis - C6020Female</v>
      </c>
      <c r="B4030" s="10" t="s">
        <v>325</v>
      </c>
      <c r="C4030" t="s">
        <v>0</v>
      </c>
      <c r="D4030" t="s">
        <v>29</v>
      </c>
      <c r="E4030">
        <v>20</v>
      </c>
      <c r="F4030" s="10" t="s">
        <v>271</v>
      </c>
    </row>
    <row r="4031" spans="1:6">
      <c r="A4031" s="10" t="str">
        <f t="shared" si="76"/>
        <v>Penis - C608Female</v>
      </c>
      <c r="B4031" s="10" t="s">
        <v>325</v>
      </c>
      <c r="C4031" t="s">
        <v>0</v>
      </c>
      <c r="D4031" t="s">
        <v>19</v>
      </c>
      <c r="E4031">
        <v>8</v>
      </c>
      <c r="F4031" s="10" t="s">
        <v>271</v>
      </c>
    </row>
    <row r="4032" spans="1:6">
      <c r="A4032" s="10" t="str">
        <f t="shared" si="76"/>
        <v>Penis - C6010Female</v>
      </c>
      <c r="B4032" s="10" t="s">
        <v>325</v>
      </c>
      <c r="C4032" t="s">
        <v>0</v>
      </c>
      <c r="D4032" t="s">
        <v>20</v>
      </c>
      <c r="E4032">
        <v>10</v>
      </c>
      <c r="F4032" s="10" t="s">
        <v>271</v>
      </c>
    </row>
    <row r="4033" spans="1:6">
      <c r="A4033" s="10" t="str">
        <f t="shared" si="76"/>
        <v>Penis - C605Female</v>
      </c>
      <c r="B4033" s="10" t="s">
        <v>325</v>
      </c>
      <c r="C4033" t="s">
        <v>0</v>
      </c>
      <c r="D4033" t="s">
        <v>16</v>
      </c>
      <c r="E4033">
        <v>5</v>
      </c>
      <c r="F4033" s="10" t="s">
        <v>271</v>
      </c>
    </row>
    <row r="4034" spans="1:6">
      <c r="A4034" s="10" t="str">
        <f t="shared" si="76"/>
        <v>Penis - C6015Female</v>
      </c>
      <c r="B4034" s="10" t="s">
        <v>325</v>
      </c>
      <c r="C4034" t="s">
        <v>0</v>
      </c>
      <c r="D4034" t="s">
        <v>24</v>
      </c>
      <c r="E4034">
        <v>15</v>
      </c>
      <c r="F4034" s="10" t="s">
        <v>271</v>
      </c>
    </row>
    <row r="4035" spans="1:6">
      <c r="A4035" s="10" t="str">
        <f t="shared" si="76"/>
        <v>Penis - C602Female</v>
      </c>
      <c r="B4035" s="10" t="s">
        <v>325</v>
      </c>
      <c r="C4035" t="s">
        <v>0</v>
      </c>
      <c r="D4035" t="s">
        <v>13</v>
      </c>
      <c r="E4035">
        <v>2</v>
      </c>
      <c r="F4035" s="10" t="s">
        <v>271</v>
      </c>
    </row>
    <row r="4036" spans="1:6">
      <c r="A4036" s="10" t="str">
        <f t="shared" si="76"/>
        <v>Penis - C6017Female</v>
      </c>
      <c r="B4036" s="10" t="s">
        <v>325</v>
      </c>
      <c r="C4036" t="s">
        <v>0</v>
      </c>
      <c r="D4036" t="s">
        <v>26</v>
      </c>
      <c r="E4036">
        <v>17</v>
      </c>
      <c r="F4036" s="10" t="s">
        <v>271</v>
      </c>
    </row>
    <row r="4037" spans="1:6">
      <c r="A4037" s="10" t="str">
        <f t="shared" si="76"/>
        <v>Penis - C6012Female</v>
      </c>
      <c r="B4037" s="10" t="s">
        <v>325</v>
      </c>
      <c r="C4037" t="s">
        <v>0</v>
      </c>
      <c r="D4037" t="s">
        <v>22</v>
      </c>
      <c r="E4037">
        <v>12</v>
      </c>
      <c r="F4037" s="10" t="s">
        <v>271</v>
      </c>
    </row>
    <row r="4038" spans="1:6">
      <c r="A4038" s="10" t="str">
        <f t="shared" si="76"/>
        <v>Penis - C603Male</v>
      </c>
      <c r="B4038" s="10" t="s">
        <v>325</v>
      </c>
      <c r="C4038" t="s">
        <v>1</v>
      </c>
      <c r="D4038" t="s">
        <v>14</v>
      </c>
      <c r="E4038">
        <v>3</v>
      </c>
      <c r="F4038">
        <v>1</v>
      </c>
    </row>
    <row r="4039" spans="1:6">
      <c r="A4039" s="10" t="str">
        <f t="shared" si="76"/>
        <v>Penis - C607Male</v>
      </c>
      <c r="B4039" s="10" t="s">
        <v>325</v>
      </c>
      <c r="C4039" t="s">
        <v>1</v>
      </c>
      <c r="D4039" t="s">
        <v>18</v>
      </c>
      <c r="E4039">
        <v>7</v>
      </c>
      <c r="F4039">
        <v>1</v>
      </c>
    </row>
    <row r="4040" spans="1:6">
      <c r="A4040" s="10" t="str">
        <f t="shared" si="76"/>
        <v>Penis - C6018Male</v>
      </c>
      <c r="B4040" s="10" t="s">
        <v>325</v>
      </c>
      <c r="C4040" t="s">
        <v>1</v>
      </c>
      <c r="D4040" t="s">
        <v>27</v>
      </c>
      <c r="E4040">
        <v>18</v>
      </c>
      <c r="F4040">
        <v>0</v>
      </c>
    </row>
    <row r="4041" spans="1:6">
      <c r="A4041" s="10" t="str">
        <f t="shared" si="76"/>
        <v>Penis - C6013Male</v>
      </c>
      <c r="B4041" s="10" t="s">
        <v>325</v>
      </c>
      <c r="C4041" t="s">
        <v>1</v>
      </c>
      <c r="D4041" t="s">
        <v>30</v>
      </c>
      <c r="E4041">
        <v>13</v>
      </c>
      <c r="F4041">
        <v>0</v>
      </c>
    </row>
    <row r="4042" spans="1:6">
      <c r="A4042" s="10" t="str">
        <f t="shared" si="76"/>
        <v>Penis - C604Male</v>
      </c>
      <c r="B4042" s="10" t="s">
        <v>325</v>
      </c>
      <c r="C4042" t="s">
        <v>1</v>
      </c>
      <c r="D4042" t="s">
        <v>15</v>
      </c>
      <c r="E4042">
        <v>4</v>
      </c>
      <c r="F4042">
        <v>3</v>
      </c>
    </row>
    <row r="4043" spans="1:6">
      <c r="A4043" s="10" t="str">
        <f t="shared" si="76"/>
        <v>Penis - C609Male</v>
      </c>
      <c r="B4043" s="10" t="s">
        <v>325</v>
      </c>
      <c r="C4043" t="s">
        <v>1</v>
      </c>
      <c r="D4043" t="s">
        <v>369</v>
      </c>
      <c r="E4043">
        <v>9</v>
      </c>
      <c r="F4043">
        <v>2</v>
      </c>
    </row>
    <row r="4044" spans="1:6">
      <c r="A4044" s="10" t="str">
        <f t="shared" si="76"/>
        <v>Penis - C6014Male</v>
      </c>
      <c r="B4044" s="10" t="s">
        <v>325</v>
      </c>
      <c r="C4044" t="s">
        <v>1</v>
      </c>
      <c r="D4044" t="s">
        <v>23</v>
      </c>
      <c r="E4044">
        <v>14</v>
      </c>
      <c r="F4044">
        <v>0</v>
      </c>
    </row>
    <row r="4045" spans="1:6">
      <c r="A4045" s="10" t="str">
        <f t="shared" si="76"/>
        <v>Penis - C606Male</v>
      </c>
      <c r="B4045" s="10" t="s">
        <v>325</v>
      </c>
      <c r="C4045" t="s">
        <v>1</v>
      </c>
      <c r="D4045" t="s">
        <v>17</v>
      </c>
      <c r="E4045">
        <v>6</v>
      </c>
      <c r="F4045">
        <v>0</v>
      </c>
    </row>
    <row r="4046" spans="1:6">
      <c r="A4046" s="10" t="str">
        <f t="shared" si="76"/>
        <v>Penis - C6011Male</v>
      </c>
      <c r="B4046" s="10" t="s">
        <v>325</v>
      </c>
      <c r="C4046" t="s">
        <v>1</v>
      </c>
      <c r="D4046" t="s">
        <v>21</v>
      </c>
      <c r="E4046">
        <v>11</v>
      </c>
      <c r="F4046">
        <v>1</v>
      </c>
    </row>
    <row r="4047" spans="1:6">
      <c r="A4047" s="10" t="str">
        <f t="shared" si="76"/>
        <v>Penis - C6016Male</v>
      </c>
      <c r="B4047" s="10" t="s">
        <v>325</v>
      </c>
      <c r="C4047" t="s">
        <v>1</v>
      </c>
      <c r="D4047" t="s">
        <v>25</v>
      </c>
      <c r="E4047">
        <v>16</v>
      </c>
      <c r="F4047">
        <v>2</v>
      </c>
    </row>
    <row r="4048" spans="1:6">
      <c r="A4048" s="10" t="str">
        <f t="shared" si="76"/>
        <v>Penis - C601Male</v>
      </c>
      <c r="B4048" s="10" t="s">
        <v>325</v>
      </c>
      <c r="C4048" t="s">
        <v>1</v>
      </c>
      <c r="D4048" t="s">
        <v>12</v>
      </c>
      <c r="E4048">
        <v>1</v>
      </c>
      <c r="F4048">
        <v>0</v>
      </c>
    </row>
    <row r="4049" spans="1:6">
      <c r="A4049" s="10" t="str">
        <f t="shared" si="76"/>
        <v>Penis - C6099Male</v>
      </c>
      <c r="B4049" s="10" t="s">
        <v>325</v>
      </c>
      <c r="C4049" t="s">
        <v>1</v>
      </c>
      <c r="D4049" t="s">
        <v>370</v>
      </c>
      <c r="E4049">
        <v>99</v>
      </c>
      <c r="F4049">
        <v>0</v>
      </c>
    </row>
    <row r="4050" spans="1:6">
      <c r="A4050" s="10" t="str">
        <f t="shared" si="76"/>
        <v>Penis - C6019Male</v>
      </c>
      <c r="B4050" s="10" t="s">
        <v>325</v>
      </c>
      <c r="C4050" t="s">
        <v>1</v>
      </c>
      <c r="D4050" t="s">
        <v>28</v>
      </c>
      <c r="E4050">
        <v>19</v>
      </c>
      <c r="F4050">
        <v>1</v>
      </c>
    </row>
    <row r="4051" spans="1:6">
      <c r="A4051" s="10" t="str">
        <f t="shared" si="76"/>
        <v>Penis - C6020Male</v>
      </c>
      <c r="B4051" s="10" t="s">
        <v>325</v>
      </c>
      <c r="C4051" t="s">
        <v>1</v>
      </c>
      <c r="D4051" t="s">
        <v>29</v>
      </c>
      <c r="E4051">
        <v>20</v>
      </c>
      <c r="F4051">
        <v>1</v>
      </c>
    </row>
    <row r="4052" spans="1:6">
      <c r="A4052" s="10" t="str">
        <f t="shared" si="76"/>
        <v>Penis - C608Male</v>
      </c>
      <c r="B4052" s="10" t="s">
        <v>325</v>
      </c>
      <c r="C4052" t="s">
        <v>1</v>
      </c>
      <c r="D4052" t="s">
        <v>19</v>
      </c>
      <c r="E4052">
        <v>8</v>
      </c>
      <c r="F4052">
        <v>0</v>
      </c>
    </row>
    <row r="4053" spans="1:6">
      <c r="A4053" s="10" t="str">
        <f t="shared" si="76"/>
        <v>Penis - C6010Male</v>
      </c>
      <c r="B4053" s="10" t="s">
        <v>325</v>
      </c>
      <c r="C4053" t="s">
        <v>1</v>
      </c>
      <c r="D4053" t="s">
        <v>20</v>
      </c>
      <c r="E4053">
        <v>10</v>
      </c>
      <c r="F4053">
        <v>0</v>
      </c>
    </row>
    <row r="4054" spans="1:6">
      <c r="A4054" s="10" t="str">
        <f t="shared" si="76"/>
        <v>Penis - C605Male</v>
      </c>
      <c r="B4054" s="10" t="s">
        <v>325</v>
      </c>
      <c r="C4054" t="s">
        <v>1</v>
      </c>
      <c r="D4054" t="s">
        <v>16</v>
      </c>
      <c r="E4054">
        <v>5</v>
      </c>
      <c r="F4054">
        <v>2</v>
      </c>
    </row>
    <row r="4055" spans="1:6">
      <c r="A4055" s="10" t="str">
        <f t="shared" si="76"/>
        <v>Penis - C6015Male</v>
      </c>
      <c r="B4055" s="10" t="s">
        <v>325</v>
      </c>
      <c r="C4055" t="s">
        <v>1</v>
      </c>
      <c r="D4055" t="s">
        <v>24</v>
      </c>
      <c r="E4055">
        <v>15</v>
      </c>
      <c r="F4055">
        <v>1</v>
      </c>
    </row>
    <row r="4056" spans="1:6">
      <c r="A4056" s="10" t="str">
        <f t="shared" si="76"/>
        <v>Penis - C602Male</v>
      </c>
      <c r="B4056" s="10" t="s">
        <v>325</v>
      </c>
      <c r="C4056" t="s">
        <v>1</v>
      </c>
      <c r="D4056" t="s">
        <v>13</v>
      </c>
      <c r="E4056">
        <v>2</v>
      </c>
      <c r="F4056">
        <v>4</v>
      </c>
    </row>
    <row r="4057" spans="1:6">
      <c r="A4057" s="10" t="str">
        <f t="shared" si="76"/>
        <v>Penis - C6017Male</v>
      </c>
      <c r="B4057" s="10" t="s">
        <v>325</v>
      </c>
      <c r="C4057" t="s">
        <v>1</v>
      </c>
      <c r="D4057" t="s">
        <v>26</v>
      </c>
      <c r="E4057">
        <v>17</v>
      </c>
      <c r="F4057">
        <v>0</v>
      </c>
    </row>
    <row r="4058" spans="1:6">
      <c r="A4058" s="10" t="str">
        <f t="shared" si="76"/>
        <v>Penis - C6012Male</v>
      </c>
      <c r="B4058" s="10" t="s">
        <v>325</v>
      </c>
      <c r="C4058" t="s">
        <v>1</v>
      </c>
      <c r="D4058" t="s">
        <v>22</v>
      </c>
      <c r="E4058">
        <v>12</v>
      </c>
      <c r="F4058">
        <v>0</v>
      </c>
    </row>
    <row r="4059" spans="1:6">
      <c r="A4059" s="10" t="str">
        <f t="shared" si="76"/>
        <v>Prostate - C613Female</v>
      </c>
      <c r="B4059" s="10" t="s">
        <v>326</v>
      </c>
      <c r="C4059" t="s">
        <v>0</v>
      </c>
      <c r="D4059" t="s">
        <v>14</v>
      </c>
      <c r="E4059">
        <v>3</v>
      </c>
      <c r="F4059" s="10" t="s">
        <v>271</v>
      </c>
    </row>
    <row r="4060" spans="1:6">
      <c r="A4060" s="10" t="str">
        <f t="shared" si="76"/>
        <v>Prostate - C617Female</v>
      </c>
      <c r="B4060" s="10" t="s">
        <v>326</v>
      </c>
      <c r="C4060" t="s">
        <v>0</v>
      </c>
      <c r="D4060" t="s">
        <v>18</v>
      </c>
      <c r="E4060">
        <v>7</v>
      </c>
      <c r="F4060" s="10" t="s">
        <v>271</v>
      </c>
    </row>
    <row r="4061" spans="1:6">
      <c r="A4061" s="10" t="str">
        <f t="shared" si="76"/>
        <v>Prostate - C6118Female</v>
      </c>
      <c r="B4061" s="10" t="s">
        <v>326</v>
      </c>
      <c r="C4061" t="s">
        <v>0</v>
      </c>
      <c r="D4061" t="s">
        <v>27</v>
      </c>
      <c r="E4061">
        <v>18</v>
      </c>
      <c r="F4061" s="10" t="s">
        <v>271</v>
      </c>
    </row>
    <row r="4062" spans="1:6">
      <c r="A4062" s="10" t="str">
        <f t="shared" si="76"/>
        <v>Prostate - C6113Female</v>
      </c>
      <c r="B4062" s="10" t="s">
        <v>326</v>
      </c>
      <c r="C4062" t="s">
        <v>0</v>
      </c>
      <c r="D4062" t="s">
        <v>30</v>
      </c>
      <c r="E4062">
        <v>13</v>
      </c>
      <c r="F4062" s="10" t="s">
        <v>271</v>
      </c>
    </row>
    <row r="4063" spans="1:6">
      <c r="A4063" s="10" t="str">
        <f t="shared" si="76"/>
        <v>Prostate - C614Female</v>
      </c>
      <c r="B4063" s="10" t="s">
        <v>326</v>
      </c>
      <c r="C4063" t="s">
        <v>0</v>
      </c>
      <c r="D4063" t="s">
        <v>15</v>
      </c>
      <c r="E4063">
        <v>4</v>
      </c>
      <c r="F4063" s="10" t="s">
        <v>271</v>
      </c>
    </row>
    <row r="4064" spans="1:6">
      <c r="A4064" s="10" t="str">
        <f t="shared" si="76"/>
        <v>Prostate - C619Female</v>
      </c>
      <c r="B4064" s="10" t="s">
        <v>326</v>
      </c>
      <c r="C4064" t="s">
        <v>0</v>
      </c>
      <c r="D4064" t="s">
        <v>369</v>
      </c>
      <c r="E4064">
        <v>9</v>
      </c>
      <c r="F4064" s="10" t="s">
        <v>271</v>
      </c>
    </row>
    <row r="4065" spans="1:6">
      <c r="A4065" s="10" t="str">
        <f t="shared" si="76"/>
        <v>Prostate - C6114Female</v>
      </c>
      <c r="B4065" s="10" t="s">
        <v>326</v>
      </c>
      <c r="C4065" t="s">
        <v>0</v>
      </c>
      <c r="D4065" t="s">
        <v>23</v>
      </c>
      <c r="E4065">
        <v>14</v>
      </c>
      <c r="F4065" s="10" t="s">
        <v>271</v>
      </c>
    </row>
    <row r="4066" spans="1:6">
      <c r="A4066" s="10" t="str">
        <f t="shared" si="76"/>
        <v>Prostate - C616Female</v>
      </c>
      <c r="B4066" s="10" t="s">
        <v>326</v>
      </c>
      <c r="C4066" t="s">
        <v>0</v>
      </c>
      <c r="D4066" t="s">
        <v>17</v>
      </c>
      <c r="E4066">
        <v>6</v>
      </c>
      <c r="F4066" s="10" t="s">
        <v>271</v>
      </c>
    </row>
    <row r="4067" spans="1:6">
      <c r="A4067" s="10" t="str">
        <f t="shared" si="76"/>
        <v>Prostate - C6111Female</v>
      </c>
      <c r="B4067" s="10" t="s">
        <v>326</v>
      </c>
      <c r="C4067" t="s">
        <v>0</v>
      </c>
      <c r="D4067" t="s">
        <v>21</v>
      </c>
      <c r="E4067">
        <v>11</v>
      </c>
      <c r="F4067" s="10" t="s">
        <v>271</v>
      </c>
    </row>
    <row r="4068" spans="1:6">
      <c r="A4068" s="10" t="str">
        <f t="shared" ref="A4068:A4131" si="77">B4068&amp;E4068&amp;C4068</f>
        <v>Prostate - C6116Female</v>
      </c>
      <c r="B4068" s="10" t="s">
        <v>326</v>
      </c>
      <c r="C4068" t="s">
        <v>0</v>
      </c>
      <c r="D4068" t="s">
        <v>25</v>
      </c>
      <c r="E4068">
        <v>16</v>
      </c>
      <c r="F4068" s="10" t="s">
        <v>271</v>
      </c>
    </row>
    <row r="4069" spans="1:6">
      <c r="A4069" s="10" t="str">
        <f t="shared" si="77"/>
        <v>Prostate - C611Female</v>
      </c>
      <c r="B4069" s="10" t="s">
        <v>326</v>
      </c>
      <c r="C4069" t="s">
        <v>0</v>
      </c>
      <c r="D4069" t="s">
        <v>12</v>
      </c>
      <c r="E4069">
        <v>1</v>
      </c>
      <c r="F4069" s="10" t="s">
        <v>271</v>
      </c>
    </row>
    <row r="4070" spans="1:6">
      <c r="A4070" s="10" t="str">
        <f t="shared" si="77"/>
        <v>Prostate - C6199Female</v>
      </c>
      <c r="B4070" s="10" t="s">
        <v>326</v>
      </c>
      <c r="C4070" t="s">
        <v>0</v>
      </c>
      <c r="D4070" t="s">
        <v>370</v>
      </c>
      <c r="E4070">
        <v>99</v>
      </c>
      <c r="F4070" s="10" t="s">
        <v>271</v>
      </c>
    </row>
    <row r="4071" spans="1:6">
      <c r="A4071" s="10" t="str">
        <f t="shared" si="77"/>
        <v>Prostate - C6119Female</v>
      </c>
      <c r="B4071" s="10" t="s">
        <v>326</v>
      </c>
      <c r="C4071" t="s">
        <v>0</v>
      </c>
      <c r="D4071" t="s">
        <v>28</v>
      </c>
      <c r="E4071">
        <v>19</v>
      </c>
      <c r="F4071" s="10" t="s">
        <v>271</v>
      </c>
    </row>
    <row r="4072" spans="1:6">
      <c r="A4072" s="10" t="str">
        <f t="shared" si="77"/>
        <v>Prostate - C6120Female</v>
      </c>
      <c r="B4072" s="10" t="s">
        <v>326</v>
      </c>
      <c r="C4072" t="s">
        <v>0</v>
      </c>
      <c r="D4072" t="s">
        <v>29</v>
      </c>
      <c r="E4072">
        <v>20</v>
      </c>
      <c r="F4072" s="10" t="s">
        <v>271</v>
      </c>
    </row>
    <row r="4073" spans="1:6">
      <c r="A4073" s="10" t="str">
        <f t="shared" si="77"/>
        <v>Prostate - C618Female</v>
      </c>
      <c r="B4073" s="10" t="s">
        <v>326</v>
      </c>
      <c r="C4073" t="s">
        <v>0</v>
      </c>
      <c r="D4073" t="s">
        <v>19</v>
      </c>
      <c r="E4073">
        <v>8</v>
      </c>
      <c r="F4073" s="10" t="s">
        <v>271</v>
      </c>
    </row>
    <row r="4074" spans="1:6">
      <c r="A4074" s="10" t="str">
        <f t="shared" si="77"/>
        <v>Prostate - C6110Female</v>
      </c>
      <c r="B4074" s="10" t="s">
        <v>326</v>
      </c>
      <c r="C4074" t="s">
        <v>0</v>
      </c>
      <c r="D4074" t="s">
        <v>20</v>
      </c>
      <c r="E4074">
        <v>10</v>
      </c>
      <c r="F4074" s="10" t="s">
        <v>271</v>
      </c>
    </row>
    <row r="4075" spans="1:6">
      <c r="A4075" s="10" t="str">
        <f t="shared" si="77"/>
        <v>Prostate - C615Female</v>
      </c>
      <c r="B4075" s="10" t="s">
        <v>326</v>
      </c>
      <c r="C4075" t="s">
        <v>0</v>
      </c>
      <c r="D4075" t="s">
        <v>16</v>
      </c>
      <c r="E4075">
        <v>5</v>
      </c>
      <c r="F4075" s="10" t="s">
        <v>271</v>
      </c>
    </row>
    <row r="4076" spans="1:6">
      <c r="A4076" s="10" t="str">
        <f t="shared" si="77"/>
        <v>Prostate - C6115Female</v>
      </c>
      <c r="B4076" s="10" t="s">
        <v>326</v>
      </c>
      <c r="C4076" t="s">
        <v>0</v>
      </c>
      <c r="D4076" t="s">
        <v>24</v>
      </c>
      <c r="E4076">
        <v>15</v>
      </c>
      <c r="F4076" s="10" t="s">
        <v>271</v>
      </c>
    </row>
    <row r="4077" spans="1:6">
      <c r="A4077" s="10" t="str">
        <f t="shared" si="77"/>
        <v>Prostate - C612Female</v>
      </c>
      <c r="B4077" s="10" t="s">
        <v>326</v>
      </c>
      <c r="C4077" t="s">
        <v>0</v>
      </c>
      <c r="D4077" t="s">
        <v>13</v>
      </c>
      <c r="E4077">
        <v>2</v>
      </c>
      <c r="F4077" s="10" t="s">
        <v>271</v>
      </c>
    </row>
    <row r="4078" spans="1:6">
      <c r="A4078" s="10" t="str">
        <f t="shared" si="77"/>
        <v>Prostate - C6117Female</v>
      </c>
      <c r="B4078" s="10" t="s">
        <v>326</v>
      </c>
      <c r="C4078" t="s">
        <v>0</v>
      </c>
      <c r="D4078" t="s">
        <v>26</v>
      </c>
      <c r="E4078">
        <v>17</v>
      </c>
      <c r="F4078" s="10" t="s">
        <v>271</v>
      </c>
    </row>
    <row r="4079" spans="1:6">
      <c r="A4079" s="10" t="str">
        <f t="shared" si="77"/>
        <v>Prostate - C6112Female</v>
      </c>
      <c r="B4079" s="10" t="s">
        <v>326</v>
      </c>
      <c r="C4079" t="s">
        <v>0</v>
      </c>
      <c r="D4079" t="s">
        <v>22</v>
      </c>
      <c r="E4079">
        <v>12</v>
      </c>
      <c r="F4079" s="10" t="s">
        <v>271</v>
      </c>
    </row>
    <row r="4080" spans="1:6">
      <c r="A4080" s="10" t="str">
        <f t="shared" si="77"/>
        <v>Prostate - C613Male</v>
      </c>
      <c r="B4080" s="10" t="s">
        <v>326</v>
      </c>
      <c r="C4080" t="s">
        <v>1</v>
      </c>
      <c r="D4080" t="s">
        <v>14</v>
      </c>
      <c r="E4080">
        <v>3</v>
      </c>
      <c r="F4080">
        <v>238</v>
      </c>
    </row>
    <row r="4081" spans="1:6">
      <c r="A4081" s="10" t="str">
        <f t="shared" si="77"/>
        <v>Prostate - C617Male</v>
      </c>
      <c r="B4081" s="10" t="s">
        <v>326</v>
      </c>
      <c r="C4081" t="s">
        <v>1</v>
      </c>
      <c r="D4081" t="s">
        <v>18</v>
      </c>
      <c r="E4081">
        <v>7</v>
      </c>
      <c r="F4081">
        <v>154</v>
      </c>
    </row>
    <row r="4082" spans="1:6">
      <c r="A4082" s="10" t="str">
        <f t="shared" si="77"/>
        <v>Prostate - C6118Male</v>
      </c>
      <c r="B4082" s="10" t="s">
        <v>326</v>
      </c>
      <c r="C4082" t="s">
        <v>1</v>
      </c>
      <c r="D4082" t="s">
        <v>27</v>
      </c>
      <c r="E4082">
        <v>18</v>
      </c>
      <c r="F4082">
        <v>478</v>
      </c>
    </row>
    <row r="4083" spans="1:6">
      <c r="A4083" s="10" t="str">
        <f t="shared" si="77"/>
        <v>Prostate - C6113Male</v>
      </c>
      <c r="B4083" s="10" t="s">
        <v>326</v>
      </c>
      <c r="C4083" t="s">
        <v>1</v>
      </c>
      <c r="D4083" t="s">
        <v>30</v>
      </c>
      <c r="E4083">
        <v>13</v>
      </c>
      <c r="F4083">
        <v>167</v>
      </c>
    </row>
    <row r="4084" spans="1:6">
      <c r="A4084" s="10" t="str">
        <f t="shared" si="77"/>
        <v>Prostate - C614Male</v>
      </c>
      <c r="B4084" s="10" t="s">
        <v>326</v>
      </c>
      <c r="C4084" t="s">
        <v>1</v>
      </c>
      <c r="D4084" t="s">
        <v>15</v>
      </c>
      <c r="E4084">
        <v>4</v>
      </c>
      <c r="F4084">
        <v>256</v>
      </c>
    </row>
    <row r="4085" spans="1:6">
      <c r="A4085" s="10" t="str">
        <f t="shared" si="77"/>
        <v>Prostate - C619Male</v>
      </c>
      <c r="B4085" s="10" t="s">
        <v>326</v>
      </c>
      <c r="C4085" t="s">
        <v>1</v>
      </c>
      <c r="D4085" t="s">
        <v>369</v>
      </c>
      <c r="E4085">
        <v>9</v>
      </c>
      <c r="F4085">
        <v>120</v>
      </c>
    </row>
    <row r="4086" spans="1:6">
      <c r="A4086" s="10" t="str">
        <f t="shared" si="77"/>
        <v>Prostate - C6114Male</v>
      </c>
      <c r="B4086" s="10" t="s">
        <v>326</v>
      </c>
      <c r="C4086" t="s">
        <v>1</v>
      </c>
      <c r="D4086" t="s">
        <v>23</v>
      </c>
      <c r="E4086">
        <v>14</v>
      </c>
      <c r="F4086">
        <v>77</v>
      </c>
    </row>
    <row r="4087" spans="1:6">
      <c r="A4087" s="10" t="str">
        <f t="shared" si="77"/>
        <v>Prostate - C616Male</v>
      </c>
      <c r="B4087" s="10" t="s">
        <v>326</v>
      </c>
      <c r="C4087" t="s">
        <v>1</v>
      </c>
      <c r="D4087" t="s">
        <v>17</v>
      </c>
      <c r="E4087">
        <v>6</v>
      </c>
      <c r="F4087">
        <v>65</v>
      </c>
    </row>
    <row r="4088" spans="1:6">
      <c r="A4088" s="10" t="str">
        <f t="shared" si="77"/>
        <v>Prostate - C6111Male</v>
      </c>
      <c r="B4088" s="10" t="s">
        <v>326</v>
      </c>
      <c r="C4088" t="s">
        <v>1</v>
      </c>
      <c r="D4088" t="s">
        <v>21</v>
      </c>
      <c r="E4088">
        <v>11</v>
      </c>
      <c r="F4088">
        <v>142</v>
      </c>
    </row>
    <row r="4089" spans="1:6">
      <c r="A4089" s="10" t="str">
        <f t="shared" si="77"/>
        <v>Prostate - C6116Male</v>
      </c>
      <c r="B4089" s="10" t="s">
        <v>326</v>
      </c>
      <c r="C4089" t="s">
        <v>1</v>
      </c>
      <c r="D4089" t="s">
        <v>25</v>
      </c>
      <c r="E4089">
        <v>16</v>
      </c>
      <c r="F4089">
        <v>123</v>
      </c>
    </row>
    <row r="4090" spans="1:6">
      <c r="A4090" s="10" t="str">
        <f t="shared" si="77"/>
        <v>Prostate - C611Male</v>
      </c>
      <c r="B4090" s="10" t="s">
        <v>326</v>
      </c>
      <c r="C4090" t="s">
        <v>1</v>
      </c>
      <c r="D4090" t="s">
        <v>12</v>
      </c>
      <c r="E4090">
        <v>1</v>
      </c>
      <c r="F4090">
        <v>152</v>
      </c>
    </row>
    <row r="4091" spans="1:6">
      <c r="A4091" s="10" t="str">
        <f t="shared" si="77"/>
        <v>Prostate - C6199Male</v>
      </c>
      <c r="B4091" s="10" t="s">
        <v>326</v>
      </c>
      <c r="C4091" t="s">
        <v>1</v>
      </c>
      <c r="D4091" t="s">
        <v>370</v>
      </c>
      <c r="E4091">
        <v>99</v>
      </c>
      <c r="F4091">
        <v>9</v>
      </c>
    </row>
    <row r="4092" spans="1:6">
      <c r="A4092" s="10" t="str">
        <f t="shared" si="77"/>
        <v>Prostate - C6119Male</v>
      </c>
      <c r="B4092" s="10" t="s">
        <v>326</v>
      </c>
      <c r="C4092" t="s">
        <v>1</v>
      </c>
      <c r="D4092" t="s">
        <v>28</v>
      </c>
      <c r="E4092">
        <v>19</v>
      </c>
      <c r="F4092">
        <v>57</v>
      </c>
    </row>
    <row r="4093" spans="1:6">
      <c r="A4093" s="10" t="str">
        <f t="shared" si="77"/>
        <v>Prostate - C6120Male</v>
      </c>
      <c r="B4093" s="10" t="s">
        <v>326</v>
      </c>
      <c r="C4093" t="s">
        <v>1</v>
      </c>
      <c r="D4093" t="s">
        <v>29</v>
      </c>
      <c r="E4093">
        <v>20</v>
      </c>
      <c r="F4093">
        <v>210</v>
      </c>
    </row>
    <row r="4094" spans="1:6">
      <c r="A4094" s="10" t="str">
        <f t="shared" si="77"/>
        <v>Prostate - C618Male</v>
      </c>
      <c r="B4094" s="10" t="s">
        <v>326</v>
      </c>
      <c r="C4094" t="s">
        <v>1</v>
      </c>
      <c r="D4094" t="s">
        <v>19</v>
      </c>
      <c r="E4094">
        <v>8</v>
      </c>
      <c r="F4094">
        <v>36</v>
      </c>
    </row>
    <row r="4095" spans="1:6">
      <c r="A4095" s="10" t="str">
        <f t="shared" si="77"/>
        <v>Prostate - C6110Male</v>
      </c>
      <c r="B4095" s="10" t="s">
        <v>326</v>
      </c>
      <c r="C4095" t="s">
        <v>1</v>
      </c>
      <c r="D4095" t="s">
        <v>20</v>
      </c>
      <c r="E4095">
        <v>10</v>
      </c>
      <c r="F4095">
        <v>101</v>
      </c>
    </row>
    <row r="4096" spans="1:6">
      <c r="A4096" s="10" t="str">
        <f t="shared" si="77"/>
        <v>Prostate - C615Male</v>
      </c>
      <c r="B4096" s="10" t="s">
        <v>326</v>
      </c>
      <c r="C4096" t="s">
        <v>1</v>
      </c>
      <c r="D4096" t="s">
        <v>16</v>
      </c>
      <c r="E4096">
        <v>5</v>
      </c>
      <c r="F4096">
        <v>253</v>
      </c>
    </row>
    <row r="4097" spans="1:6">
      <c r="A4097" s="10" t="str">
        <f t="shared" si="77"/>
        <v>Prostate - C6115Male</v>
      </c>
      <c r="B4097" s="10" t="s">
        <v>326</v>
      </c>
      <c r="C4097" t="s">
        <v>1</v>
      </c>
      <c r="D4097" t="s">
        <v>24</v>
      </c>
      <c r="E4097">
        <v>15</v>
      </c>
      <c r="F4097">
        <v>54</v>
      </c>
    </row>
    <row r="4098" spans="1:6">
      <c r="A4098" s="10" t="str">
        <f t="shared" si="77"/>
        <v>Prostate - C612Male</v>
      </c>
      <c r="B4098" s="10" t="s">
        <v>326</v>
      </c>
      <c r="C4098" t="s">
        <v>1</v>
      </c>
      <c r="D4098" t="s">
        <v>13</v>
      </c>
      <c r="E4098">
        <v>2</v>
      </c>
      <c r="F4098">
        <v>345</v>
      </c>
    </row>
    <row r="4099" spans="1:6">
      <c r="A4099" s="10" t="str">
        <f t="shared" si="77"/>
        <v>Prostate - C6117Male</v>
      </c>
      <c r="B4099" s="10" t="s">
        <v>326</v>
      </c>
      <c r="C4099" t="s">
        <v>1</v>
      </c>
      <c r="D4099" t="s">
        <v>26</v>
      </c>
      <c r="E4099">
        <v>17</v>
      </c>
      <c r="F4099">
        <v>31</v>
      </c>
    </row>
    <row r="4100" spans="1:6">
      <c r="A4100" s="10" t="str">
        <f t="shared" si="77"/>
        <v>Prostate - C6112Male</v>
      </c>
      <c r="B4100" s="10" t="s">
        <v>326</v>
      </c>
      <c r="C4100" t="s">
        <v>1</v>
      </c>
      <c r="D4100" t="s">
        <v>22</v>
      </c>
      <c r="E4100">
        <v>12</v>
      </c>
      <c r="F4100">
        <v>61</v>
      </c>
    </row>
    <row r="4101" spans="1:6">
      <c r="A4101" s="10" t="str">
        <f t="shared" si="77"/>
        <v>Testis - C623Female</v>
      </c>
      <c r="B4101" s="10" t="s">
        <v>327</v>
      </c>
      <c r="C4101" t="s">
        <v>0</v>
      </c>
      <c r="D4101" t="s">
        <v>14</v>
      </c>
      <c r="E4101">
        <v>3</v>
      </c>
      <c r="F4101" s="10" t="s">
        <v>271</v>
      </c>
    </row>
    <row r="4102" spans="1:6">
      <c r="A4102" s="10" t="str">
        <f t="shared" si="77"/>
        <v>Testis - C627Female</v>
      </c>
      <c r="B4102" s="10" t="s">
        <v>327</v>
      </c>
      <c r="C4102" t="s">
        <v>0</v>
      </c>
      <c r="D4102" t="s">
        <v>18</v>
      </c>
      <c r="E4102">
        <v>7</v>
      </c>
      <c r="F4102" s="10" t="s">
        <v>271</v>
      </c>
    </row>
    <row r="4103" spans="1:6">
      <c r="A4103" s="10" t="str">
        <f t="shared" si="77"/>
        <v>Testis - C6218Female</v>
      </c>
      <c r="B4103" s="10" t="s">
        <v>327</v>
      </c>
      <c r="C4103" t="s">
        <v>0</v>
      </c>
      <c r="D4103" t="s">
        <v>27</v>
      </c>
      <c r="E4103">
        <v>18</v>
      </c>
      <c r="F4103" s="10" t="s">
        <v>271</v>
      </c>
    </row>
    <row r="4104" spans="1:6">
      <c r="A4104" s="10" t="str">
        <f t="shared" si="77"/>
        <v>Testis - C6213Female</v>
      </c>
      <c r="B4104" s="10" t="s">
        <v>327</v>
      </c>
      <c r="C4104" t="s">
        <v>0</v>
      </c>
      <c r="D4104" t="s">
        <v>30</v>
      </c>
      <c r="E4104">
        <v>13</v>
      </c>
      <c r="F4104" s="10" t="s">
        <v>271</v>
      </c>
    </row>
    <row r="4105" spans="1:6">
      <c r="A4105" s="10" t="str">
        <f t="shared" si="77"/>
        <v>Testis - C624Female</v>
      </c>
      <c r="B4105" s="10" t="s">
        <v>327</v>
      </c>
      <c r="C4105" t="s">
        <v>0</v>
      </c>
      <c r="D4105" t="s">
        <v>15</v>
      </c>
      <c r="E4105">
        <v>4</v>
      </c>
      <c r="F4105" s="10" t="s">
        <v>271</v>
      </c>
    </row>
    <row r="4106" spans="1:6">
      <c r="A4106" s="10" t="str">
        <f t="shared" si="77"/>
        <v>Testis - C629Female</v>
      </c>
      <c r="B4106" s="10" t="s">
        <v>327</v>
      </c>
      <c r="C4106" t="s">
        <v>0</v>
      </c>
      <c r="D4106" t="s">
        <v>369</v>
      </c>
      <c r="E4106">
        <v>9</v>
      </c>
      <c r="F4106" s="10" t="s">
        <v>271</v>
      </c>
    </row>
    <row r="4107" spans="1:6">
      <c r="A4107" s="10" t="str">
        <f t="shared" si="77"/>
        <v>Testis - C6214Female</v>
      </c>
      <c r="B4107" s="10" t="s">
        <v>327</v>
      </c>
      <c r="C4107" t="s">
        <v>0</v>
      </c>
      <c r="D4107" t="s">
        <v>23</v>
      </c>
      <c r="E4107">
        <v>14</v>
      </c>
      <c r="F4107" s="10" t="s">
        <v>271</v>
      </c>
    </row>
    <row r="4108" spans="1:6">
      <c r="A4108" s="10" t="str">
        <f t="shared" si="77"/>
        <v>Testis - C626Female</v>
      </c>
      <c r="B4108" s="10" t="s">
        <v>327</v>
      </c>
      <c r="C4108" t="s">
        <v>0</v>
      </c>
      <c r="D4108" t="s">
        <v>17</v>
      </c>
      <c r="E4108">
        <v>6</v>
      </c>
      <c r="F4108" s="10" t="s">
        <v>271</v>
      </c>
    </row>
    <row r="4109" spans="1:6">
      <c r="A4109" s="10" t="str">
        <f t="shared" si="77"/>
        <v>Testis - C6211Female</v>
      </c>
      <c r="B4109" s="10" t="s">
        <v>327</v>
      </c>
      <c r="C4109" t="s">
        <v>0</v>
      </c>
      <c r="D4109" t="s">
        <v>21</v>
      </c>
      <c r="E4109">
        <v>11</v>
      </c>
      <c r="F4109" s="10" t="s">
        <v>271</v>
      </c>
    </row>
    <row r="4110" spans="1:6">
      <c r="A4110" s="10" t="str">
        <f t="shared" si="77"/>
        <v>Testis - C6216Female</v>
      </c>
      <c r="B4110" s="10" t="s">
        <v>327</v>
      </c>
      <c r="C4110" t="s">
        <v>0</v>
      </c>
      <c r="D4110" t="s">
        <v>25</v>
      </c>
      <c r="E4110">
        <v>16</v>
      </c>
      <c r="F4110" s="10" t="s">
        <v>271</v>
      </c>
    </row>
    <row r="4111" spans="1:6">
      <c r="A4111" s="10" t="str">
        <f t="shared" si="77"/>
        <v>Testis - C621Female</v>
      </c>
      <c r="B4111" s="10" t="s">
        <v>327</v>
      </c>
      <c r="C4111" t="s">
        <v>0</v>
      </c>
      <c r="D4111" t="s">
        <v>12</v>
      </c>
      <c r="E4111">
        <v>1</v>
      </c>
      <c r="F4111" s="10" t="s">
        <v>271</v>
      </c>
    </row>
    <row r="4112" spans="1:6">
      <c r="A4112" s="10" t="str">
        <f t="shared" si="77"/>
        <v>Testis - C6299Female</v>
      </c>
      <c r="B4112" s="10" t="s">
        <v>327</v>
      </c>
      <c r="C4112" t="s">
        <v>0</v>
      </c>
      <c r="D4112" t="s">
        <v>370</v>
      </c>
      <c r="E4112">
        <v>99</v>
      </c>
      <c r="F4112" s="10" t="s">
        <v>271</v>
      </c>
    </row>
    <row r="4113" spans="1:6">
      <c r="A4113" s="10" t="str">
        <f t="shared" si="77"/>
        <v>Testis - C6219Female</v>
      </c>
      <c r="B4113" s="10" t="s">
        <v>327</v>
      </c>
      <c r="C4113" t="s">
        <v>0</v>
      </c>
      <c r="D4113" t="s">
        <v>28</v>
      </c>
      <c r="E4113">
        <v>19</v>
      </c>
      <c r="F4113" s="10" t="s">
        <v>271</v>
      </c>
    </row>
    <row r="4114" spans="1:6">
      <c r="A4114" s="10" t="str">
        <f t="shared" si="77"/>
        <v>Testis - C6220Female</v>
      </c>
      <c r="B4114" s="10" t="s">
        <v>327</v>
      </c>
      <c r="C4114" t="s">
        <v>0</v>
      </c>
      <c r="D4114" t="s">
        <v>29</v>
      </c>
      <c r="E4114">
        <v>20</v>
      </c>
      <c r="F4114" s="10" t="s">
        <v>271</v>
      </c>
    </row>
    <row r="4115" spans="1:6">
      <c r="A4115" s="10" t="str">
        <f t="shared" si="77"/>
        <v>Testis - C628Female</v>
      </c>
      <c r="B4115" s="10" t="s">
        <v>327</v>
      </c>
      <c r="C4115" t="s">
        <v>0</v>
      </c>
      <c r="D4115" t="s">
        <v>19</v>
      </c>
      <c r="E4115">
        <v>8</v>
      </c>
      <c r="F4115" s="10" t="s">
        <v>271</v>
      </c>
    </row>
    <row r="4116" spans="1:6">
      <c r="A4116" s="10" t="str">
        <f t="shared" si="77"/>
        <v>Testis - C6210Female</v>
      </c>
      <c r="B4116" s="10" t="s">
        <v>327</v>
      </c>
      <c r="C4116" t="s">
        <v>0</v>
      </c>
      <c r="D4116" t="s">
        <v>20</v>
      </c>
      <c r="E4116">
        <v>10</v>
      </c>
      <c r="F4116" s="10" t="s">
        <v>271</v>
      </c>
    </row>
    <row r="4117" spans="1:6">
      <c r="A4117" s="10" t="str">
        <f t="shared" si="77"/>
        <v>Testis - C625Female</v>
      </c>
      <c r="B4117" s="10" t="s">
        <v>327</v>
      </c>
      <c r="C4117" t="s">
        <v>0</v>
      </c>
      <c r="D4117" t="s">
        <v>16</v>
      </c>
      <c r="E4117">
        <v>5</v>
      </c>
      <c r="F4117" s="10" t="s">
        <v>271</v>
      </c>
    </row>
    <row r="4118" spans="1:6">
      <c r="A4118" s="10" t="str">
        <f t="shared" si="77"/>
        <v>Testis - C6215Female</v>
      </c>
      <c r="B4118" s="10" t="s">
        <v>327</v>
      </c>
      <c r="C4118" t="s">
        <v>0</v>
      </c>
      <c r="D4118" t="s">
        <v>24</v>
      </c>
      <c r="E4118">
        <v>15</v>
      </c>
      <c r="F4118" s="10" t="s">
        <v>271</v>
      </c>
    </row>
    <row r="4119" spans="1:6">
      <c r="A4119" s="10" t="str">
        <f t="shared" si="77"/>
        <v>Testis - C622Female</v>
      </c>
      <c r="B4119" s="10" t="s">
        <v>327</v>
      </c>
      <c r="C4119" t="s">
        <v>0</v>
      </c>
      <c r="D4119" t="s">
        <v>13</v>
      </c>
      <c r="E4119">
        <v>2</v>
      </c>
      <c r="F4119" s="10" t="s">
        <v>271</v>
      </c>
    </row>
    <row r="4120" spans="1:6">
      <c r="A4120" s="10" t="str">
        <f t="shared" si="77"/>
        <v>Testis - C6217Female</v>
      </c>
      <c r="B4120" s="10" t="s">
        <v>327</v>
      </c>
      <c r="C4120" t="s">
        <v>0</v>
      </c>
      <c r="D4120" t="s">
        <v>26</v>
      </c>
      <c r="E4120">
        <v>17</v>
      </c>
      <c r="F4120" s="10" t="s">
        <v>271</v>
      </c>
    </row>
    <row r="4121" spans="1:6">
      <c r="A4121" s="10" t="str">
        <f t="shared" si="77"/>
        <v>Testis - C6212Female</v>
      </c>
      <c r="B4121" s="10" t="s">
        <v>327</v>
      </c>
      <c r="C4121" t="s">
        <v>0</v>
      </c>
      <c r="D4121" t="s">
        <v>22</v>
      </c>
      <c r="E4121">
        <v>12</v>
      </c>
      <c r="F4121" s="10" t="s">
        <v>271</v>
      </c>
    </row>
    <row r="4122" spans="1:6">
      <c r="A4122" s="10" t="str">
        <f t="shared" si="77"/>
        <v>Testis - C623Male</v>
      </c>
      <c r="B4122" s="10" t="s">
        <v>327</v>
      </c>
      <c r="C4122" t="s">
        <v>1</v>
      </c>
      <c r="D4122" t="s">
        <v>14</v>
      </c>
      <c r="E4122">
        <v>3</v>
      </c>
      <c r="F4122">
        <v>9</v>
      </c>
    </row>
    <row r="4123" spans="1:6">
      <c r="A4123" s="10" t="str">
        <f t="shared" si="77"/>
        <v>Testis - C627Male</v>
      </c>
      <c r="B4123" s="10" t="s">
        <v>327</v>
      </c>
      <c r="C4123" t="s">
        <v>1</v>
      </c>
      <c r="D4123" t="s">
        <v>18</v>
      </c>
      <c r="E4123">
        <v>7</v>
      </c>
      <c r="F4123">
        <v>7</v>
      </c>
    </row>
    <row r="4124" spans="1:6">
      <c r="A4124" s="10" t="str">
        <f t="shared" si="77"/>
        <v>Testis - C6218Male</v>
      </c>
      <c r="B4124" s="10" t="s">
        <v>327</v>
      </c>
      <c r="C4124" t="s">
        <v>1</v>
      </c>
      <c r="D4124" t="s">
        <v>27</v>
      </c>
      <c r="E4124">
        <v>18</v>
      </c>
      <c r="F4124">
        <v>16</v>
      </c>
    </row>
    <row r="4125" spans="1:6">
      <c r="A4125" s="10" t="str">
        <f t="shared" si="77"/>
        <v>Testis - C6213Male</v>
      </c>
      <c r="B4125" s="10" t="s">
        <v>327</v>
      </c>
      <c r="C4125" t="s">
        <v>1</v>
      </c>
      <c r="D4125" t="s">
        <v>30</v>
      </c>
      <c r="E4125">
        <v>13</v>
      </c>
      <c r="F4125">
        <v>8</v>
      </c>
    </row>
    <row r="4126" spans="1:6">
      <c r="A4126" s="10" t="str">
        <f t="shared" si="77"/>
        <v>Testis - C624Male</v>
      </c>
      <c r="B4126" s="10" t="s">
        <v>327</v>
      </c>
      <c r="C4126" t="s">
        <v>1</v>
      </c>
      <c r="D4126" t="s">
        <v>15</v>
      </c>
      <c r="E4126">
        <v>4</v>
      </c>
      <c r="F4126">
        <v>9</v>
      </c>
    </row>
    <row r="4127" spans="1:6">
      <c r="A4127" s="10" t="str">
        <f t="shared" si="77"/>
        <v>Testis - C629Male</v>
      </c>
      <c r="B4127" s="10" t="s">
        <v>327</v>
      </c>
      <c r="C4127" t="s">
        <v>1</v>
      </c>
      <c r="D4127" t="s">
        <v>369</v>
      </c>
      <c r="E4127">
        <v>9</v>
      </c>
      <c r="F4127">
        <v>7</v>
      </c>
    </row>
    <row r="4128" spans="1:6">
      <c r="A4128" s="10" t="str">
        <f t="shared" si="77"/>
        <v>Testis - C6214Male</v>
      </c>
      <c r="B4128" s="10" t="s">
        <v>327</v>
      </c>
      <c r="C4128" t="s">
        <v>1</v>
      </c>
      <c r="D4128" t="s">
        <v>23</v>
      </c>
      <c r="E4128">
        <v>14</v>
      </c>
      <c r="F4128">
        <v>4</v>
      </c>
    </row>
    <row r="4129" spans="1:6">
      <c r="A4129" s="10" t="str">
        <f t="shared" si="77"/>
        <v>Testis - C626Male</v>
      </c>
      <c r="B4129" s="10" t="s">
        <v>327</v>
      </c>
      <c r="C4129" t="s">
        <v>1</v>
      </c>
      <c r="D4129" t="s">
        <v>17</v>
      </c>
      <c r="E4129">
        <v>6</v>
      </c>
      <c r="F4129">
        <v>5</v>
      </c>
    </row>
    <row r="4130" spans="1:6">
      <c r="A4130" s="10" t="str">
        <f t="shared" si="77"/>
        <v>Testis - C6211Male</v>
      </c>
      <c r="B4130" s="10" t="s">
        <v>327</v>
      </c>
      <c r="C4130" t="s">
        <v>1</v>
      </c>
      <c r="D4130" t="s">
        <v>21</v>
      </c>
      <c r="E4130">
        <v>11</v>
      </c>
      <c r="F4130">
        <v>6</v>
      </c>
    </row>
    <row r="4131" spans="1:6">
      <c r="A4131" s="10" t="str">
        <f t="shared" si="77"/>
        <v>Testis - C6216Male</v>
      </c>
      <c r="B4131" s="10" t="s">
        <v>327</v>
      </c>
      <c r="C4131" t="s">
        <v>1</v>
      </c>
      <c r="D4131" t="s">
        <v>25</v>
      </c>
      <c r="E4131">
        <v>16</v>
      </c>
      <c r="F4131">
        <v>3</v>
      </c>
    </row>
    <row r="4132" spans="1:6">
      <c r="A4132" s="10" t="str">
        <f t="shared" ref="A4132:A4195" si="78">B4132&amp;E4132&amp;C4132</f>
        <v>Testis - C621Male</v>
      </c>
      <c r="B4132" s="10" t="s">
        <v>327</v>
      </c>
      <c r="C4132" t="s">
        <v>1</v>
      </c>
      <c r="D4132" t="s">
        <v>12</v>
      </c>
      <c r="E4132">
        <v>1</v>
      </c>
      <c r="F4132">
        <v>7</v>
      </c>
    </row>
    <row r="4133" spans="1:6">
      <c r="A4133" s="10" t="str">
        <f t="shared" si="78"/>
        <v>Testis - C6299Male</v>
      </c>
      <c r="B4133" s="10" t="s">
        <v>327</v>
      </c>
      <c r="C4133" t="s">
        <v>1</v>
      </c>
      <c r="D4133" t="s">
        <v>370</v>
      </c>
      <c r="E4133">
        <v>99</v>
      </c>
      <c r="F4133">
        <v>0</v>
      </c>
    </row>
    <row r="4134" spans="1:6">
      <c r="A4134" s="10" t="str">
        <f t="shared" si="78"/>
        <v>Testis - C6219Male</v>
      </c>
      <c r="B4134" s="10" t="s">
        <v>327</v>
      </c>
      <c r="C4134" t="s">
        <v>1</v>
      </c>
      <c r="D4134" t="s">
        <v>28</v>
      </c>
      <c r="E4134">
        <v>19</v>
      </c>
      <c r="F4134">
        <v>3</v>
      </c>
    </row>
    <row r="4135" spans="1:6">
      <c r="A4135" s="10" t="str">
        <f t="shared" si="78"/>
        <v>Testis - C6220Male</v>
      </c>
      <c r="B4135" s="10" t="s">
        <v>327</v>
      </c>
      <c r="C4135" t="s">
        <v>1</v>
      </c>
      <c r="D4135" t="s">
        <v>29</v>
      </c>
      <c r="E4135">
        <v>20</v>
      </c>
      <c r="F4135">
        <v>10</v>
      </c>
    </row>
    <row r="4136" spans="1:6">
      <c r="A4136" s="10" t="str">
        <f t="shared" si="78"/>
        <v>Testis - C628Male</v>
      </c>
      <c r="B4136" s="10" t="s">
        <v>327</v>
      </c>
      <c r="C4136" t="s">
        <v>1</v>
      </c>
      <c r="D4136" t="s">
        <v>19</v>
      </c>
      <c r="E4136">
        <v>8</v>
      </c>
      <c r="F4136">
        <v>2</v>
      </c>
    </row>
    <row r="4137" spans="1:6">
      <c r="A4137" s="10" t="str">
        <f t="shared" si="78"/>
        <v>Testis - C6210Male</v>
      </c>
      <c r="B4137" s="10" t="s">
        <v>327</v>
      </c>
      <c r="C4137" t="s">
        <v>1</v>
      </c>
      <c r="D4137" t="s">
        <v>20</v>
      </c>
      <c r="E4137">
        <v>10</v>
      </c>
      <c r="F4137">
        <v>6</v>
      </c>
    </row>
    <row r="4138" spans="1:6">
      <c r="A4138" s="10" t="str">
        <f t="shared" si="78"/>
        <v>Testis - C625Male</v>
      </c>
      <c r="B4138" s="10" t="s">
        <v>327</v>
      </c>
      <c r="C4138" t="s">
        <v>1</v>
      </c>
      <c r="D4138" t="s">
        <v>16</v>
      </c>
      <c r="E4138">
        <v>5</v>
      </c>
      <c r="F4138">
        <v>13</v>
      </c>
    </row>
    <row r="4139" spans="1:6">
      <c r="A4139" s="10" t="str">
        <f t="shared" si="78"/>
        <v>Testis - C6215Male</v>
      </c>
      <c r="B4139" s="10" t="s">
        <v>327</v>
      </c>
      <c r="C4139" t="s">
        <v>1</v>
      </c>
      <c r="D4139" t="s">
        <v>24</v>
      </c>
      <c r="E4139">
        <v>15</v>
      </c>
      <c r="F4139">
        <v>1</v>
      </c>
    </row>
    <row r="4140" spans="1:6">
      <c r="A4140" s="10" t="str">
        <f t="shared" si="78"/>
        <v>Testis - C622Male</v>
      </c>
      <c r="B4140" s="10" t="s">
        <v>327</v>
      </c>
      <c r="C4140" t="s">
        <v>1</v>
      </c>
      <c r="D4140" t="s">
        <v>13</v>
      </c>
      <c r="E4140">
        <v>2</v>
      </c>
      <c r="F4140">
        <v>20</v>
      </c>
    </row>
    <row r="4141" spans="1:6">
      <c r="A4141" s="10" t="str">
        <f t="shared" si="78"/>
        <v>Testis - C6217Male</v>
      </c>
      <c r="B4141" s="10" t="s">
        <v>327</v>
      </c>
      <c r="C4141" t="s">
        <v>1</v>
      </c>
      <c r="D4141" t="s">
        <v>26</v>
      </c>
      <c r="E4141">
        <v>17</v>
      </c>
      <c r="F4141">
        <v>1</v>
      </c>
    </row>
    <row r="4142" spans="1:6">
      <c r="A4142" s="10" t="str">
        <f t="shared" si="78"/>
        <v>Testis - C6212Male</v>
      </c>
      <c r="B4142" s="10" t="s">
        <v>327</v>
      </c>
      <c r="C4142" t="s">
        <v>1</v>
      </c>
      <c r="D4142" t="s">
        <v>22</v>
      </c>
      <c r="E4142">
        <v>12</v>
      </c>
      <c r="F4142">
        <v>0</v>
      </c>
    </row>
    <row r="4143" spans="1:6">
      <c r="A4143" s="10" t="str">
        <f t="shared" si="78"/>
        <v>Other male genital organs - C633Female</v>
      </c>
      <c r="B4143" s="10" t="s">
        <v>328</v>
      </c>
      <c r="C4143" t="s">
        <v>0</v>
      </c>
      <c r="D4143" t="s">
        <v>14</v>
      </c>
      <c r="E4143">
        <v>3</v>
      </c>
      <c r="F4143" s="10" t="s">
        <v>271</v>
      </c>
    </row>
    <row r="4144" spans="1:6">
      <c r="A4144" s="10" t="str">
        <f t="shared" si="78"/>
        <v>Other male genital organs - C637Female</v>
      </c>
      <c r="B4144" s="10" t="s">
        <v>328</v>
      </c>
      <c r="C4144" t="s">
        <v>0</v>
      </c>
      <c r="D4144" t="s">
        <v>18</v>
      </c>
      <c r="E4144">
        <v>7</v>
      </c>
      <c r="F4144" s="10" t="s">
        <v>271</v>
      </c>
    </row>
    <row r="4145" spans="1:6">
      <c r="A4145" s="10" t="str">
        <f t="shared" si="78"/>
        <v>Other male genital organs - C6318Female</v>
      </c>
      <c r="B4145" s="10" t="s">
        <v>328</v>
      </c>
      <c r="C4145" t="s">
        <v>0</v>
      </c>
      <c r="D4145" t="s">
        <v>27</v>
      </c>
      <c r="E4145">
        <v>18</v>
      </c>
      <c r="F4145" s="10" t="s">
        <v>271</v>
      </c>
    </row>
    <row r="4146" spans="1:6">
      <c r="A4146" s="10" t="str">
        <f t="shared" si="78"/>
        <v>Other male genital organs - C6313Female</v>
      </c>
      <c r="B4146" s="10" t="s">
        <v>328</v>
      </c>
      <c r="C4146" t="s">
        <v>0</v>
      </c>
      <c r="D4146" t="s">
        <v>30</v>
      </c>
      <c r="E4146">
        <v>13</v>
      </c>
      <c r="F4146" s="10" t="s">
        <v>271</v>
      </c>
    </row>
    <row r="4147" spans="1:6">
      <c r="A4147" s="10" t="str">
        <f t="shared" si="78"/>
        <v>Other male genital organs - C634Female</v>
      </c>
      <c r="B4147" s="10" t="s">
        <v>328</v>
      </c>
      <c r="C4147" t="s">
        <v>0</v>
      </c>
      <c r="D4147" t="s">
        <v>15</v>
      </c>
      <c r="E4147">
        <v>4</v>
      </c>
      <c r="F4147" s="10" t="s">
        <v>271</v>
      </c>
    </row>
    <row r="4148" spans="1:6">
      <c r="A4148" s="10" t="str">
        <f t="shared" si="78"/>
        <v>Other male genital organs - C639Female</v>
      </c>
      <c r="B4148" s="10" t="s">
        <v>328</v>
      </c>
      <c r="C4148" t="s">
        <v>0</v>
      </c>
      <c r="D4148" t="s">
        <v>369</v>
      </c>
      <c r="E4148">
        <v>9</v>
      </c>
      <c r="F4148" s="10" t="s">
        <v>271</v>
      </c>
    </row>
    <row r="4149" spans="1:6">
      <c r="A4149" s="10" t="str">
        <f t="shared" si="78"/>
        <v>Other male genital organs - C6314Female</v>
      </c>
      <c r="B4149" s="10" t="s">
        <v>328</v>
      </c>
      <c r="C4149" t="s">
        <v>0</v>
      </c>
      <c r="D4149" t="s">
        <v>23</v>
      </c>
      <c r="E4149">
        <v>14</v>
      </c>
      <c r="F4149" s="10" t="s">
        <v>271</v>
      </c>
    </row>
    <row r="4150" spans="1:6">
      <c r="A4150" s="10" t="str">
        <f t="shared" si="78"/>
        <v>Other male genital organs - C636Female</v>
      </c>
      <c r="B4150" s="10" t="s">
        <v>328</v>
      </c>
      <c r="C4150" t="s">
        <v>0</v>
      </c>
      <c r="D4150" t="s">
        <v>17</v>
      </c>
      <c r="E4150">
        <v>6</v>
      </c>
      <c r="F4150" s="10" t="s">
        <v>271</v>
      </c>
    </row>
    <row r="4151" spans="1:6">
      <c r="A4151" s="10" t="str">
        <f t="shared" si="78"/>
        <v>Other male genital organs - C6311Female</v>
      </c>
      <c r="B4151" s="10" t="s">
        <v>328</v>
      </c>
      <c r="C4151" t="s">
        <v>0</v>
      </c>
      <c r="D4151" t="s">
        <v>21</v>
      </c>
      <c r="E4151">
        <v>11</v>
      </c>
      <c r="F4151" s="10" t="s">
        <v>271</v>
      </c>
    </row>
    <row r="4152" spans="1:6">
      <c r="A4152" s="10" t="str">
        <f t="shared" si="78"/>
        <v>Other male genital organs - C6316Female</v>
      </c>
      <c r="B4152" s="10" t="s">
        <v>328</v>
      </c>
      <c r="C4152" t="s">
        <v>0</v>
      </c>
      <c r="D4152" t="s">
        <v>25</v>
      </c>
      <c r="E4152">
        <v>16</v>
      </c>
      <c r="F4152" s="10" t="s">
        <v>271</v>
      </c>
    </row>
    <row r="4153" spans="1:6">
      <c r="A4153" s="10" t="str">
        <f t="shared" si="78"/>
        <v>Other male genital organs - C631Female</v>
      </c>
      <c r="B4153" s="10" t="s">
        <v>328</v>
      </c>
      <c r="C4153" t="s">
        <v>0</v>
      </c>
      <c r="D4153" t="s">
        <v>12</v>
      </c>
      <c r="E4153">
        <v>1</v>
      </c>
      <c r="F4153" s="10" t="s">
        <v>271</v>
      </c>
    </row>
    <row r="4154" spans="1:6">
      <c r="A4154" s="10" t="str">
        <f t="shared" si="78"/>
        <v>Other male genital organs - C6399Female</v>
      </c>
      <c r="B4154" s="10" t="s">
        <v>328</v>
      </c>
      <c r="C4154" t="s">
        <v>0</v>
      </c>
      <c r="D4154" t="s">
        <v>370</v>
      </c>
      <c r="E4154">
        <v>99</v>
      </c>
      <c r="F4154" s="10" t="s">
        <v>271</v>
      </c>
    </row>
    <row r="4155" spans="1:6">
      <c r="A4155" s="10" t="str">
        <f t="shared" si="78"/>
        <v>Other male genital organs - C6319Female</v>
      </c>
      <c r="B4155" s="10" t="s">
        <v>328</v>
      </c>
      <c r="C4155" t="s">
        <v>0</v>
      </c>
      <c r="D4155" t="s">
        <v>28</v>
      </c>
      <c r="E4155">
        <v>19</v>
      </c>
      <c r="F4155" s="10" t="s">
        <v>271</v>
      </c>
    </row>
    <row r="4156" spans="1:6">
      <c r="A4156" s="10" t="str">
        <f t="shared" si="78"/>
        <v>Other male genital organs - C6320Female</v>
      </c>
      <c r="B4156" s="10" t="s">
        <v>328</v>
      </c>
      <c r="C4156" t="s">
        <v>0</v>
      </c>
      <c r="D4156" t="s">
        <v>29</v>
      </c>
      <c r="E4156">
        <v>20</v>
      </c>
      <c r="F4156" s="10" t="s">
        <v>271</v>
      </c>
    </row>
    <row r="4157" spans="1:6">
      <c r="A4157" s="10" t="str">
        <f t="shared" si="78"/>
        <v>Other male genital organs - C638Female</v>
      </c>
      <c r="B4157" s="10" t="s">
        <v>328</v>
      </c>
      <c r="C4157" t="s">
        <v>0</v>
      </c>
      <c r="D4157" t="s">
        <v>19</v>
      </c>
      <c r="E4157">
        <v>8</v>
      </c>
      <c r="F4157" s="10" t="s">
        <v>271</v>
      </c>
    </row>
    <row r="4158" spans="1:6">
      <c r="A4158" s="10" t="str">
        <f t="shared" si="78"/>
        <v>Other male genital organs - C6310Female</v>
      </c>
      <c r="B4158" s="10" t="s">
        <v>328</v>
      </c>
      <c r="C4158" t="s">
        <v>0</v>
      </c>
      <c r="D4158" t="s">
        <v>20</v>
      </c>
      <c r="E4158">
        <v>10</v>
      </c>
      <c r="F4158" s="10" t="s">
        <v>271</v>
      </c>
    </row>
    <row r="4159" spans="1:6">
      <c r="A4159" s="10" t="str">
        <f t="shared" si="78"/>
        <v>Other male genital organs - C635Female</v>
      </c>
      <c r="B4159" s="10" t="s">
        <v>328</v>
      </c>
      <c r="C4159" t="s">
        <v>0</v>
      </c>
      <c r="D4159" t="s">
        <v>16</v>
      </c>
      <c r="E4159">
        <v>5</v>
      </c>
      <c r="F4159" s="10" t="s">
        <v>271</v>
      </c>
    </row>
    <row r="4160" spans="1:6">
      <c r="A4160" s="10" t="str">
        <f t="shared" si="78"/>
        <v>Other male genital organs - C6315Female</v>
      </c>
      <c r="B4160" s="10" t="s">
        <v>328</v>
      </c>
      <c r="C4160" t="s">
        <v>0</v>
      </c>
      <c r="D4160" t="s">
        <v>24</v>
      </c>
      <c r="E4160">
        <v>15</v>
      </c>
      <c r="F4160" s="10" t="s">
        <v>271</v>
      </c>
    </row>
    <row r="4161" spans="1:6">
      <c r="A4161" s="10" t="str">
        <f t="shared" si="78"/>
        <v>Other male genital organs - C632Female</v>
      </c>
      <c r="B4161" s="10" t="s">
        <v>328</v>
      </c>
      <c r="C4161" t="s">
        <v>0</v>
      </c>
      <c r="D4161" t="s">
        <v>13</v>
      </c>
      <c r="E4161">
        <v>2</v>
      </c>
      <c r="F4161" s="10" t="s">
        <v>271</v>
      </c>
    </row>
    <row r="4162" spans="1:6">
      <c r="A4162" s="10" t="str">
        <f t="shared" si="78"/>
        <v>Other male genital organs - C6317Female</v>
      </c>
      <c r="B4162" s="10" t="s">
        <v>328</v>
      </c>
      <c r="C4162" t="s">
        <v>0</v>
      </c>
      <c r="D4162" t="s">
        <v>26</v>
      </c>
      <c r="E4162">
        <v>17</v>
      </c>
      <c r="F4162" s="10" t="s">
        <v>271</v>
      </c>
    </row>
    <row r="4163" spans="1:6">
      <c r="A4163" s="10" t="str">
        <f t="shared" si="78"/>
        <v>Other male genital organs - C6312Female</v>
      </c>
      <c r="B4163" s="10" t="s">
        <v>328</v>
      </c>
      <c r="C4163" t="s">
        <v>0</v>
      </c>
      <c r="D4163" t="s">
        <v>22</v>
      </c>
      <c r="E4163">
        <v>12</v>
      </c>
      <c r="F4163" s="10" t="s">
        <v>271</v>
      </c>
    </row>
    <row r="4164" spans="1:6">
      <c r="A4164" s="10" t="str">
        <f t="shared" si="78"/>
        <v>Other male genital organs - C633Male</v>
      </c>
      <c r="B4164" s="10" t="s">
        <v>328</v>
      </c>
      <c r="C4164" t="s">
        <v>1</v>
      </c>
      <c r="D4164" t="s">
        <v>14</v>
      </c>
      <c r="E4164">
        <v>3</v>
      </c>
      <c r="F4164">
        <v>0</v>
      </c>
    </row>
    <row r="4165" spans="1:6">
      <c r="A4165" s="10" t="str">
        <f t="shared" si="78"/>
        <v>Other male genital organs - C637Male</v>
      </c>
      <c r="B4165" s="10" t="s">
        <v>328</v>
      </c>
      <c r="C4165" t="s">
        <v>1</v>
      </c>
      <c r="D4165" t="s">
        <v>18</v>
      </c>
      <c r="E4165">
        <v>7</v>
      </c>
      <c r="F4165">
        <v>0</v>
      </c>
    </row>
    <row r="4166" spans="1:6">
      <c r="A4166" s="10" t="str">
        <f t="shared" si="78"/>
        <v>Other male genital organs - C6318Male</v>
      </c>
      <c r="B4166" s="10" t="s">
        <v>328</v>
      </c>
      <c r="C4166" t="s">
        <v>1</v>
      </c>
      <c r="D4166" t="s">
        <v>27</v>
      </c>
      <c r="E4166">
        <v>18</v>
      </c>
      <c r="F4166">
        <v>0</v>
      </c>
    </row>
    <row r="4167" spans="1:6">
      <c r="A4167" s="10" t="str">
        <f t="shared" si="78"/>
        <v>Other male genital organs - C6313Male</v>
      </c>
      <c r="B4167" s="10" t="s">
        <v>328</v>
      </c>
      <c r="C4167" t="s">
        <v>1</v>
      </c>
      <c r="D4167" t="s">
        <v>30</v>
      </c>
      <c r="E4167">
        <v>13</v>
      </c>
      <c r="F4167">
        <v>0</v>
      </c>
    </row>
    <row r="4168" spans="1:6">
      <c r="A4168" s="10" t="str">
        <f t="shared" si="78"/>
        <v>Other male genital organs - C634Male</v>
      </c>
      <c r="B4168" s="10" t="s">
        <v>328</v>
      </c>
      <c r="C4168" t="s">
        <v>1</v>
      </c>
      <c r="D4168" t="s">
        <v>15</v>
      </c>
      <c r="E4168">
        <v>4</v>
      </c>
      <c r="F4168">
        <v>2</v>
      </c>
    </row>
    <row r="4169" spans="1:6">
      <c r="A4169" s="10" t="str">
        <f t="shared" si="78"/>
        <v>Other male genital organs - C639Male</v>
      </c>
      <c r="B4169" s="10" t="s">
        <v>328</v>
      </c>
      <c r="C4169" t="s">
        <v>1</v>
      </c>
      <c r="D4169" t="s">
        <v>369</v>
      </c>
      <c r="E4169">
        <v>9</v>
      </c>
      <c r="F4169">
        <v>0</v>
      </c>
    </row>
    <row r="4170" spans="1:6">
      <c r="A4170" s="10" t="str">
        <f t="shared" si="78"/>
        <v>Other male genital organs - C6314Male</v>
      </c>
      <c r="B4170" s="10" t="s">
        <v>328</v>
      </c>
      <c r="C4170" t="s">
        <v>1</v>
      </c>
      <c r="D4170" t="s">
        <v>23</v>
      </c>
      <c r="E4170">
        <v>14</v>
      </c>
      <c r="F4170">
        <v>0</v>
      </c>
    </row>
    <row r="4171" spans="1:6">
      <c r="A4171" s="10" t="str">
        <f t="shared" si="78"/>
        <v>Other male genital organs - C636Male</v>
      </c>
      <c r="B4171" s="10" t="s">
        <v>328</v>
      </c>
      <c r="C4171" t="s">
        <v>1</v>
      </c>
      <c r="D4171" t="s">
        <v>17</v>
      </c>
      <c r="E4171">
        <v>6</v>
      </c>
      <c r="F4171">
        <v>0</v>
      </c>
    </row>
    <row r="4172" spans="1:6">
      <c r="A4172" s="10" t="str">
        <f t="shared" si="78"/>
        <v>Other male genital organs - C6311Male</v>
      </c>
      <c r="B4172" s="10" t="s">
        <v>328</v>
      </c>
      <c r="C4172" t="s">
        <v>1</v>
      </c>
      <c r="D4172" t="s">
        <v>21</v>
      </c>
      <c r="E4172">
        <v>11</v>
      </c>
      <c r="F4172">
        <v>0</v>
      </c>
    </row>
    <row r="4173" spans="1:6">
      <c r="A4173" s="10" t="str">
        <f t="shared" si="78"/>
        <v>Other male genital organs - C6316Male</v>
      </c>
      <c r="B4173" s="10" t="s">
        <v>328</v>
      </c>
      <c r="C4173" t="s">
        <v>1</v>
      </c>
      <c r="D4173" t="s">
        <v>25</v>
      </c>
      <c r="E4173">
        <v>16</v>
      </c>
      <c r="F4173">
        <v>0</v>
      </c>
    </row>
    <row r="4174" spans="1:6">
      <c r="A4174" s="10" t="str">
        <f t="shared" si="78"/>
        <v>Other male genital organs - C631Male</v>
      </c>
      <c r="B4174" s="10" t="s">
        <v>328</v>
      </c>
      <c r="C4174" t="s">
        <v>1</v>
      </c>
      <c r="D4174" t="s">
        <v>12</v>
      </c>
      <c r="E4174">
        <v>1</v>
      </c>
      <c r="F4174">
        <v>0</v>
      </c>
    </row>
    <row r="4175" spans="1:6">
      <c r="A4175" s="10" t="str">
        <f t="shared" si="78"/>
        <v>Other male genital organs - C6399Male</v>
      </c>
      <c r="B4175" s="10" t="s">
        <v>328</v>
      </c>
      <c r="C4175" t="s">
        <v>1</v>
      </c>
      <c r="D4175" t="s">
        <v>370</v>
      </c>
      <c r="E4175">
        <v>99</v>
      </c>
      <c r="F4175">
        <v>0</v>
      </c>
    </row>
    <row r="4176" spans="1:6">
      <c r="A4176" s="10" t="str">
        <f t="shared" si="78"/>
        <v>Other male genital organs - C6319Male</v>
      </c>
      <c r="B4176" s="10" t="s">
        <v>328</v>
      </c>
      <c r="C4176" t="s">
        <v>1</v>
      </c>
      <c r="D4176" t="s">
        <v>28</v>
      </c>
      <c r="E4176">
        <v>19</v>
      </c>
      <c r="F4176">
        <v>0</v>
      </c>
    </row>
    <row r="4177" spans="1:6">
      <c r="A4177" s="10" t="str">
        <f t="shared" si="78"/>
        <v>Other male genital organs - C6320Male</v>
      </c>
      <c r="B4177" s="10" t="s">
        <v>328</v>
      </c>
      <c r="C4177" t="s">
        <v>1</v>
      </c>
      <c r="D4177" t="s">
        <v>29</v>
      </c>
      <c r="E4177">
        <v>20</v>
      </c>
      <c r="F4177">
        <v>1</v>
      </c>
    </row>
    <row r="4178" spans="1:6">
      <c r="A4178" s="10" t="str">
        <f t="shared" si="78"/>
        <v>Other male genital organs - C638Male</v>
      </c>
      <c r="B4178" s="10" t="s">
        <v>328</v>
      </c>
      <c r="C4178" t="s">
        <v>1</v>
      </c>
      <c r="D4178" t="s">
        <v>19</v>
      </c>
      <c r="E4178">
        <v>8</v>
      </c>
      <c r="F4178">
        <v>0</v>
      </c>
    </row>
    <row r="4179" spans="1:6">
      <c r="A4179" s="10" t="str">
        <f t="shared" si="78"/>
        <v>Other male genital organs - C6310Male</v>
      </c>
      <c r="B4179" s="10" t="s">
        <v>328</v>
      </c>
      <c r="C4179" t="s">
        <v>1</v>
      </c>
      <c r="D4179" t="s">
        <v>20</v>
      </c>
      <c r="E4179">
        <v>10</v>
      </c>
      <c r="F4179">
        <v>0</v>
      </c>
    </row>
    <row r="4180" spans="1:6">
      <c r="A4180" s="10" t="str">
        <f t="shared" si="78"/>
        <v>Other male genital organs - C635Male</v>
      </c>
      <c r="B4180" s="10" t="s">
        <v>328</v>
      </c>
      <c r="C4180" t="s">
        <v>1</v>
      </c>
      <c r="D4180" t="s">
        <v>16</v>
      </c>
      <c r="E4180">
        <v>5</v>
      </c>
      <c r="F4180">
        <v>0</v>
      </c>
    </row>
    <row r="4181" spans="1:6">
      <c r="A4181" s="10" t="str">
        <f t="shared" si="78"/>
        <v>Other male genital organs - C6315Male</v>
      </c>
      <c r="B4181" s="10" t="s">
        <v>328</v>
      </c>
      <c r="C4181" t="s">
        <v>1</v>
      </c>
      <c r="D4181" t="s">
        <v>24</v>
      </c>
      <c r="E4181">
        <v>15</v>
      </c>
      <c r="F4181">
        <v>0</v>
      </c>
    </row>
    <row r="4182" spans="1:6">
      <c r="A4182" s="10" t="str">
        <f t="shared" si="78"/>
        <v>Other male genital organs - C632Male</v>
      </c>
      <c r="B4182" s="10" t="s">
        <v>328</v>
      </c>
      <c r="C4182" t="s">
        <v>1</v>
      </c>
      <c r="D4182" t="s">
        <v>13</v>
      </c>
      <c r="E4182">
        <v>2</v>
      </c>
      <c r="F4182">
        <v>0</v>
      </c>
    </row>
    <row r="4183" spans="1:6">
      <c r="A4183" s="10" t="str">
        <f t="shared" si="78"/>
        <v>Other male genital organs - C6317Male</v>
      </c>
      <c r="B4183" s="10" t="s">
        <v>328</v>
      </c>
      <c r="C4183" t="s">
        <v>1</v>
      </c>
      <c r="D4183" t="s">
        <v>26</v>
      </c>
      <c r="E4183">
        <v>17</v>
      </c>
      <c r="F4183">
        <v>0</v>
      </c>
    </row>
    <row r="4184" spans="1:6">
      <c r="A4184" s="10" t="str">
        <f t="shared" si="78"/>
        <v>Other male genital organs - C6312Male</v>
      </c>
      <c r="B4184" s="10" t="s">
        <v>328</v>
      </c>
      <c r="C4184" t="s">
        <v>1</v>
      </c>
      <c r="D4184" t="s">
        <v>22</v>
      </c>
      <c r="E4184">
        <v>12</v>
      </c>
      <c r="F4184">
        <v>0</v>
      </c>
    </row>
    <row r="4185" spans="1:6">
      <c r="A4185" s="10" t="str">
        <f t="shared" si="78"/>
        <v>Kidney - C643Female</v>
      </c>
      <c r="B4185" s="10" t="s">
        <v>329</v>
      </c>
      <c r="C4185" t="s">
        <v>0</v>
      </c>
      <c r="D4185" t="s">
        <v>14</v>
      </c>
      <c r="E4185">
        <v>3</v>
      </c>
      <c r="F4185">
        <v>15</v>
      </c>
    </row>
    <row r="4186" spans="1:6">
      <c r="A4186" s="10" t="str">
        <f t="shared" si="78"/>
        <v>Kidney - C647Female</v>
      </c>
      <c r="B4186" s="10" t="s">
        <v>329</v>
      </c>
      <c r="C4186" t="s">
        <v>0</v>
      </c>
      <c r="D4186" t="s">
        <v>18</v>
      </c>
      <c r="E4186">
        <v>7</v>
      </c>
      <c r="F4186">
        <v>9</v>
      </c>
    </row>
    <row r="4187" spans="1:6">
      <c r="A4187" s="10" t="str">
        <f t="shared" si="78"/>
        <v>Kidney - C6418Female</v>
      </c>
      <c r="B4187" s="10" t="s">
        <v>329</v>
      </c>
      <c r="C4187" t="s">
        <v>0</v>
      </c>
      <c r="D4187" t="s">
        <v>27</v>
      </c>
      <c r="E4187">
        <v>18</v>
      </c>
      <c r="F4187">
        <v>24</v>
      </c>
    </row>
    <row r="4188" spans="1:6">
      <c r="A4188" s="10" t="str">
        <f t="shared" si="78"/>
        <v>Kidney - C6413Female</v>
      </c>
      <c r="B4188" s="10" t="s">
        <v>329</v>
      </c>
      <c r="C4188" t="s">
        <v>0</v>
      </c>
      <c r="D4188" t="s">
        <v>30</v>
      </c>
      <c r="E4188">
        <v>13</v>
      </c>
      <c r="F4188">
        <v>11</v>
      </c>
    </row>
    <row r="4189" spans="1:6">
      <c r="A4189" s="10" t="str">
        <f t="shared" si="78"/>
        <v>Kidney - C644Female</v>
      </c>
      <c r="B4189" s="10" t="s">
        <v>329</v>
      </c>
      <c r="C4189" t="s">
        <v>0</v>
      </c>
      <c r="D4189" t="s">
        <v>15</v>
      </c>
      <c r="E4189">
        <v>4</v>
      </c>
      <c r="F4189">
        <v>19</v>
      </c>
    </row>
    <row r="4190" spans="1:6">
      <c r="A4190" s="10" t="str">
        <f t="shared" si="78"/>
        <v>Kidney - C649Female</v>
      </c>
      <c r="B4190" s="10" t="s">
        <v>329</v>
      </c>
      <c r="C4190" t="s">
        <v>0</v>
      </c>
      <c r="D4190" t="s">
        <v>369</v>
      </c>
      <c r="E4190">
        <v>9</v>
      </c>
      <c r="F4190">
        <v>8</v>
      </c>
    </row>
    <row r="4191" spans="1:6">
      <c r="A4191" s="10" t="str">
        <f t="shared" si="78"/>
        <v>Kidney - C6414Female</v>
      </c>
      <c r="B4191" s="10" t="s">
        <v>329</v>
      </c>
      <c r="C4191" t="s">
        <v>0</v>
      </c>
      <c r="D4191" t="s">
        <v>23</v>
      </c>
      <c r="E4191">
        <v>14</v>
      </c>
      <c r="F4191">
        <v>7</v>
      </c>
    </row>
    <row r="4192" spans="1:6">
      <c r="A4192" s="10" t="str">
        <f t="shared" si="78"/>
        <v>Kidney - C646Female</v>
      </c>
      <c r="B4192" s="10" t="s">
        <v>329</v>
      </c>
      <c r="C4192" t="s">
        <v>0</v>
      </c>
      <c r="D4192" t="s">
        <v>17</v>
      </c>
      <c r="E4192">
        <v>6</v>
      </c>
      <c r="F4192">
        <v>2</v>
      </c>
    </row>
    <row r="4193" spans="1:6">
      <c r="A4193" s="10" t="str">
        <f t="shared" si="78"/>
        <v>Kidney - C6411Female</v>
      </c>
      <c r="B4193" s="10" t="s">
        <v>329</v>
      </c>
      <c r="C4193" t="s">
        <v>0</v>
      </c>
      <c r="D4193" t="s">
        <v>21</v>
      </c>
      <c r="E4193">
        <v>11</v>
      </c>
      <c r="F4193">
        <v>11</v>
      </c>
    </row>
    <row r="4194" spans="1:6">
      <c r="A4194" s="10" t="str">
        <f t="shared" si="78"/>
        <v>Kidney - C6416Female</v>
      </c>
      <c r="B4194" s="10" t="s">
        <v>329</v>
      </c>
      <c r="C4194" t="s">
        <v>0</v>
      </c>
      <c r="D4194" t="s">
        <v>25</v>
      </c>
      <c r="E4194">
        <v>16</v>
      </c>
      <c r="F4194">
        <v>2</v>
      </c>
    </row>
    <row r="4195" spans="1:6">
      <c r="A4195" s="10" t="str">
        <f t="shared" si="78"/>
        <v>Kidney - C641Female</v>
      </c>
      <c r="B4195" s="10" t="s">
        <v>329</v>
      </c>
      <c r="C4195" t="s">
        <v>0</v>
      </c>
      <c r="D4195" t="s">
        <v>12</v>
      </c>
      <c r="E4195">
        <v>1</v>
      </c>
      <c r="F4195">
        <v>4</v>
      </c>
    </row>
    <row r="4196" spans="1:6">
      <c r="A4196" s="10" t="str">
        <f t="shared" ref="A4196:A4259" si="79">B4196&amp;E4196&amp;C4196</f>
        <v>Kidney - C6499Female</v>
      </c>
      <c r="B4196" s="10" t="s">
        <v>329</v>
      </c>
      <c r="C4196" t="s">
        <v>0</v>
      </c>
      <c r="D4196" t="s">
        <v>370</v>
      </c>
      <c r="E4196">
        <v>99</v>
      </c>
      <c r="F4196">
        <v>0</v>
      </c>
    </row>
    <row r="4197" spans="1:6">
      <c r="A4197" s="10" t="str">
        <f t="shared" si="79"/>
        <v>Kidney - C6419Female</v>
      </c>
      <c r="B4197" s="10" t="s">
        <v>329</v>
      </c>
      <c r="C4197" t="s">
        <v>0</v>
      </c>
      <c r="D4197" t="s">
        <v>28</v>
      </c>
      <c r="E4197">
        <v>19</v>
      </c>
      <c r="F4197">
        <v>4</v>
      </c>
    </row>
    <row r="4198" spans="1:6">
      <c r="A4198" s="10" t="str">
        <f t="shared" si="79"/>
        <v>Kidney - C6420Female</v>
      </c>
      <c r="B4198" s="10" t="s">
        <v>329</v>
      </c>
      <c r="C4198" t="s">
        <v>0</v>
      </c>
      <c r="D4198" t="s">
        <v>29</v>
      </c>
      <c r="E4198">
        <v>20</v>
      </c>
      <c r="F4198">
        <v>17</v>
      </c>
    </row>
    <row r="4199" spans="1:6">
      <c r="A4199" s="10" t="str">
        <f t="shared" si="79"/>
        <v>Kidney - C648Female</v>
      </c>
      <c r="B4199" s="10" t="s">
        <v>329</v>
      </c>
      <c r="C4199" t="s">
        <v>0</v>
      </c>
      <c r="D4199" t="s">
        <v>19</v>
      </c>
      <c r="E4199">
        <v>8</v>
      </c>
      <c r="F4199">
        <v>0</v>
      </c>
    </row>
    <row r="4200" spans="1:6">
      <c r="A4200" s="10" t="str">
        <f t="shared" si="79"/>
        <v>Kidney - C6410Female</v>
      </c>
      <c r="B4200" s="10" t="s">
        <v>329</v>
      </c>
      <c r="C4200" t="s">
        <v>0</v>
      </c>
      <c r="D4200" t="s">
        <v>20</v>
      </c>
      <c r="E4200">
        <v>10</v>
      </c>
      <c r="F4200">
        <v>5</v>
      </c>
    </row>
    <row r="4201" spans="1:6">
      <c r="A4201" s="10" t="str">
        <f t="shared" si="79"/>
        <v>Kidney - C645Female</v>
      </c>
      <c r="B4201" s="10" t="s">
        <v>329</v>
      </c>
      <c r="C4201" t="s">
        <v>0</v>
      </c>
      <c r="D4201" t="s">
        <v>16</v>
      </c>
      <c r="E4201">
        <v>5</v>
      </c>
      <c r="F4201">
        <v>14</v>
      </c>
    </row>
    <row r="4202" spans="1:6">
      <c r="A4202" s="10" t="str">
        <f t="shared" si="79"/>
        <v>Kidney - C6415Female</v>
      </c>
      <c r="B4202" s="10" t="s">
        <v>329</v>
      </c>
      <c r="C4202" t="s">
        <v>0</v>
      </c>
      <c r="D4202" t="s">
        <v>24</v>
      </c>
      <c r="E4202">
        <v>15</v>
      </c>
      <c r="F4202">
        <v>0</v>
      </c>
    </row>
    <row r="4203" spans="1:6">
      <c r="A4203" s="10" t="str">
        <f t="shared" si="79"/>
        <v>Kidney - C642Female</v>
      </c>
      <c r="B4203" s="10" t="s">
        <v>329</v>
      </c>
      <c r="C4203" t="s">
        <v>0</v>
      </c>
      <c r="D4203" t="s">
        <v>13</v>
      </c>
      <c r="E4203">
        <v>2</v>
      </c>
      <c r="F4203">
        <v>11</v>
      </c>
    </row>
    <row r="4204" spans="1:6">
      <c r="A4204" s="10" t="str">
        <f t="shared" si="79"/>
        <v>Kidney - C6417Female</v>
      </c>
      <c r="B4204" s="10" t="s">
        <v>329</v>
      </c>
      <c r="C4204" t="s">
        <v>0</v>
      </c>
      <c r="D4204" t="s">
        <v>26</v>
      </c>
      <c r="E4204">
        <v>17</v>
      </c>
      <c r="F4204">
        <v>3</v>
      </c>
    </row>
    <row r="4205" spans="1:6">
      <c r="A4205" s="10" t="str">
        <f t="shared" si="79"/>
        <v>Kidney - C6412Female</v>
      </c>
      <c r="B4205" s="10" t="s">
        <v>329</v>
      </c>
      <c r="C4205" t="s">
        <v>0</v>
      </c>
      <c r="D4205" t="s">
        <v>22</v>
      </c>
      <c r="E4205">
        <v>12</v>
      </c>
      <c r="F4205">
        <v>1</v>
      </c>
    </row>
    <row r="4206" spans="1:6">
      <c r="A4206" s="10" t="str">
        <f t="shared" si="79"/>
        <v>Kidney - C643Male</v>
      </c>
      <c r="B4206" s="10" t="s">
        <v>329</v>
      </c>
      <c r="C4206" t="s">
        <v>1</v>
      </c>
      <c r="D4206" t="s">
        <v>14</v>
      </c>
      <c r="E4206">
        <v>3</v>
      </c>
      <c r="F4206">
        <v>37</v>
      </c>
    </row>
    <row r="4207" spans="1:6">
      <c r="A4207" s="10" t="str">
        <f t="shared" si="79"/>
        <v>Kidney - C647Male</v>
      </c>
      <c r="B4207" s="10" t="s">
        <v>329</v>
      </c>
      <c r="C4207" t="s">
        <v>1</v>
      </c>
      <c r="D4207" t="s">
        <v>18</v>
      </c>
      <c r="E4207">
        <v>7</v>
      </c>
      <c r="F4207">
        <v>19</v>
      </c>
    </row>
    <row r="4208" spans="1:6">
      <c r="A4208" s="10" t="str">
        <f t="shared" si="79"/>
        <v>Kidney - C6418Male</v>
      </c>
      <c r="B4208" s="10" t="s">
        <v>329</v>
      </c>
      <c r="C4208" t="s">
        <v>1</v>
      </c>
      <c r="D4208" t="s">
        <v>27</v>
      </c>
      <c r="E4208">
        <v>18</v>
      </c>
      <c r="F4208">
        <v>38</v>
      </c>
    </row>
    <row r="4209" spans="1:6">
      <c r="A4209" s="10" t="str">
        <f t="shared" si="79"/>
        <v>Kidney - C6413Male</v>
      </c>
      <c r="B4209" s="10" t="s">
        <v>329</v>
      </c>
      <c r="C4209" t="s">
        <v>1</v>
      </c>
      <c r="D4209" t="s">
        <v>30</v>
      </c>
      <c r="E4209">
        <v>13</v>
      </c>
      <c r="F4209">
        <v>19</v>
      </c>
    </row>
    <row r="4210" spans="1:6">
      <c r="A4210" s="10" t="str">
        <f t="shared" si="79"/>
        <v>Kidney - C644Male</v>
      </c>
      <c r="B4210" s="10" t="s">
        <v>329</v>
      </c>
      <c r="C4210" t="s">
        <v>1</v>
      </c>
      <c r="D4210" t="s">
        <v>15</v>
      </c>
      <c r="E4210">
        <v>4</v>
      </c>
      <c r="F4210">
        <v>45</v>
      </c>
    </row>
    <row r="4211" spans="1:6">
      <c r="A4211" s="10" t="str">
        <f t="shared" si="79"/>
        <v>Kidney - C649Male</v>
      </c>
      <c r="B4211" s="10" t="s">
        <v>329</v>
      </c>
      <c r="C4211" t="s">
        <v>1</v>
      </c>
      <c r="D4211" t="s">
        <v>369</v>
      </c>
      <c r="E4211">
        <v>9</v>
      </c>
      <c r="F4211">
        <v>5</v>
      </c>
    </row>
    <row r="4212" spans="1:6">
      <c r="A4212" s="10" t="str">
        <f t="shared" si="79"/>
        <v>Kidney - C6414Male</v>
      </c>
      <c r="B4212" s="10" t="s">
        <v>329</v>
      </c>
      <c r="C4212" t="s">
        <v>1</v>
      </c>
      <c r="D4212" t="s">
        <v>23</v>
      </c>
      <c r="E4212">
        <v>14</v>
      </c>
      <c r="F4212">
        <v>13</v>
      </c>
    </row>
    <row r="4213" spans="1:6">
      <c r="A4213" s="10" t="str">
        <f t="shared" si="79"/>
        <v>Kidney - C646Male</v>
      </c>
      <c r="B4213" s="10" t="s">
        <v>329</v>
      </c>
      <c r="C4213" t="s">
        <v>1</v>
      </c>
      <c r="D4213" t="s">
        <v>17</v>
      </c>
      <c r="E4213">
        <v>6</v>
      </c>
      <c r="F4213">
        <v>13</v>
      </c>
    </row>
    <row r="4214" spans="1:6">
      <c r="A4214" s="10" t="str">
        <f t="shared" si="79"/>
        <v>Kidney - C6411Male</v>
      </c>
      <c r="B4214" s="10" t="s">
        <v>329</v>
      </c>
      <c r="C4214" t="s">
        <v>1</v>
      </c>
      <c r="D4214" t="s">
        <v>21</v>
      </c>
      <c r="E4214">
        <v>11</v>
      </c>
      <c r="F4214">
        <v>20</v>
      </c>
    </row>
    <row r="4215" spans="1:6">
      <c r="A4215" s="10" t="str">
        <f t="shared" si="79"/>
        <v>Kidney - C6416Male</v>
      </c>
      <c r="B4215" s="10" t="s">
        <v>329</v>
      </c>
      <c r="C4215" t="s">
        <v>1</v>
      </c>
      <c r="D4215" t="s">
        <v>25</v>
      </c>
      <c r="E4215">
        <v>16</v>
      </c>
      <c r="F4215">
        <v>10</v>
      </c>
    </row>
    <row r="4216" spans="1:6">
      <c r="A4216" s="10" t="str">
        <f t="shared" si="79"/>
        <v>Kidney - C641Male</v>
      </c>
      <c r="B4216" s="10" t="s">
        <v>329</v>
      </c>
      <c r="C4216" t="s">
        <v>1</v>
      </c>
      <c r="D4216" t="s">
        <v>12</v>
      </c>
      <c r="E4216">
        <v>1</v>
      </c>
      <c r="F4216">
        <v>14</v>
      </c>
    </row>
    <row r="4217" spans="1:6">
      <c r="A4217" s="10" t="str">
        <f t="shared" si="79"/>
        <v>Kidney - C6499Male</v>
      </c>
      <c r="B4217" s="10" t="s">
        <v>329</v>
      </c>
      <c r="C4217" t="s">
        <v>1</v>
      </c>
      <c r="D4217" t="s">
        <v>370</v>
      </c>
      <c r="E4217">
        <v>99</v>
      </c>
      <c r="F4217">
        <v>2</v>
      </c>
    </row>
    <row r="4218" spans="1:6">
      <c r="A4218" s="10" t="str">
        <f t="shared" si="79"/>
        <v>Kidney - C6419Male</v>
      </c>
      <c r="B4218" s="10" t="s">
        <v>329</v>
      </c>
      <c r="C4218" t="s">
        <v>1</v>
      </c>
      <c r="D4218" t="s">
        <v>28</v>
      </c>
      <c r="E4218">
        <v>19</v>
      </c>
      <c r="F4218">
        <v>6</v>
      </c>
    </row>
    <row r="4219" spans="1:6">
      <c r="A4219" s="10" t="str">
        <f t="shared" si="79"/>
        <v>Kidney - C6420Male</v>
      </c>
      <c r="B4219" s="10" t="s">
        <v>329</v>
      </c>
      <c r="C4219" t="s">
        <v>1</v>
      </c>
      <c r="D4219" t="s">
        <v>29</v>
      </c>
      <c r="E4219">
        <v>20</v>
      </c>
      <c r="F4219">
        <v>33</v>
      </c>
    </row>
    <row r="4220" spans="1:6">
      <c r="A4220" s="10" t="str">
        <f t="shared" si="79"/>
        <v>Kidney - C648Male</v>
      </c>
      <c r="B4220" s="10" t="s">
        <v>329</v>
      </c>
      <c r="C4220" t="s">
        <v>1</v>
      </c>
      <c r="D4220" t="s">
        <v>19</v>
      </c>
      <c r="E4220">
        <v>8</v>
      </c>
      <c r="F4220">
        <v>3</v>
      </c>
    </row>
    <row r="4221" spans="1:6">
      <c r="A4221" s="10" t="str">
        <f t="shared" si="79"/>
        <v>Kidney - C6410Male</v>
      </c>
      <c r="B4221" s="10" t="s">
        <v>329</v>
      </c>
      <c r="C4221" t="s">
        <v>1</v>
      </c>
      <c r="D4221" t="s">
        <v>20</v>
      </c>
      <c r="E4221">
        <v>10</v>
      </c>
      <c r="F4221">
        <v>7</v>
      </c>
    </row>
    <row r="4222" spans="1:6">
      <c r="A4222" s="10" t="str">
        <f t="shared" si="79"/>
        <v>Kidney - C645Male</v>
      </c>
      <c r="B4222" s="10" t="s">
        <v>329</v>
      </c>
      <c r="C4222" t="s">
        <v>1</v>
      </c>
      <c r="D4222" t="s">
        <v>16</v>
      </c>
      <c r="E4222">
        <v>5</v>
      </c>
      <c r="F4222">
        <v>18</v>
      </c>
    </row>
    <row r="4223" spans="1:6">
      <c r="A4223" s="10" t="str">
        <f t="shared" si="79"/>
        <v>Kidney - C6415Male</v>
      </c>
      <c r="B4223" s="10" t="s">
        <v>329</v>
      </c>
      <c r="C4223" t="s">
        <v>1</v>
      </c>
      <c r="D4223" t="s">
        <v>24</v>
      </c>
      <c r="E4223">
        <v>15</v>
      </c>
      <c r="F4223">
        <v>5</v>
      </c>
    </row>
    <row r="4224" spans="1:6">
      <c r="A4224" s="10" t="str">
        <f t="shared" si="79"/>
        <v>Kidney - C642Male</v>
      </c>
      <c r="B4224" s="10" t="s">
        <v>329</v>
      </c>
      <c r="C4224" t="s">
        <v>1</v>
      </c>
      <c r="D4224" t="s">
        <v>13</v>
      </c>
      <c r="E4224">
        <v>2</v>
      </c>
      <c r="F4224">
        <v>45</v>
      </c>
    </row>
    <row r="4225" spans="1:6">
      <c r="A4225" s="10" t="str">
        <f t="shared" si="79"/>
        <v>Kidney - C6417Male</v>
      </c>
      <c r="B4225" s="10" t="s">
        <v>329</v>
      </c>
      <c r="C4225" t="s">
        <v>1</v>
      </c>
      <c r="D4225" t="s">
        <v>26</v>
      </c>
      <c r="E4225">
        <v>17</v>
      </c>
      <c r="F4225">
        <v>2</v>
      </c>
    </row>
    <row r="4226" spans="1:6">
      <c r="A4226" s="10" t="str">
        <f t="shared" si="79"/>
        <v>Kidney - C6412Male</v>
      </c>
      <c r="B4226" s="10" t="s">
        <v>329</v>
      </c>
      <c r="C4226" t="s">
        <v>1</v>
      </c>
      <c r="D4226" t="s">
        <v>22</v>
      </c>
      <c r="E4226">
        <v>12</v>
      </c>
      <c r="F4226">
        <v>4</v>
      </c>
    </row>
    <row r="4227" spans="1:6">
      <c r="A4227" s="10" t="str">
        <f t="shared" si="79"/>
        <v>Renal pelvis - C653Female</v>
      </c>
      <c r="B4227" s="10" t="s">
        <v>330</v>
      </c>
      <c r="C4227" t="s">
        <v>0</v>
      </c>
      <c r="D4227" t="s">
        <v>14</v>
      </c>
      <c r="E4227">
        <v>3</v>
      </c>
      <c r="F4227">
        <v>1</v>
      </c>
    </row>
    <row r="4228" spans="1:6">
      <c r="A4228" s="10" t="str">
        <f t="shared" si="79"/>
        <v>Renal pelvis - C657Female</v>
      </c>
      <c r="B4228" s="10" t="s">
        <v>330</v>
      </c>
      <c r="C4228" t="s">
        <v>0</v>
      </c>
      <c r="D4228" t="s">
        <v>18</v>
      </c>
      <c r="E4228">
        <v>7</v>
      </c>
      <c r="F4228">
        <v>3</v>
      </c>
    </row>
    <row r="4229" spans="1:6">
      <c r="A4229" s="10" t="str">
        <f t="shared" si="79"/>
        <v>Renal pelvis - C6518Female</v>
      </c>
      <c r="B4229" s="10" t="s">
        <v>330</v>
      </c>
      <c r="C4229" t="s">
        <v>0</v>
      </c>
      <c r="D4229" t="s">
        <v>27</v>
      </c>
      <c r="E4229">
        <v>18</v>
      </c>
      <c r="F4229">
        <v>4</v>
      </c>
    </row>
    <row r="4230" spans="1:6">
      <c r="A4230" s="10" t="str">
        <f t="shared" si="79"/>
        <v>Renal pelvis - C6513Female</v>
      </c>
      <c r="B4230" s="10" t="s">
        <v>330</v>
      </c>
      <c r="C4230" t="s">
        <v>0</v>
      </c>
      <c r="D4230" t="s">
        <v>30</v>
      </c>
      <c r="E4230">
        <v>13</v>
      </c>
      <c r="F4230">
        <v>1</v>
      </c>
    </row>
    <row r="4231" spans="1:6">
      <c r="A4231" s="10" t="str">
        <f t="shared" si="79"/>
        <v>Renal pelvis - C654Female</v>
      </c>
      <c r="B4231" s="10" t="s">
        <v>330</v>
      </c>
      <c r="C4231" t="s">
        <v>0</v>
      </c>
      <c r="D4231" t="s">
        <v>15</v>
      </c>
      <c r="E4231">
        <v>4</v>
      </c>
      <c r="F4231">
        <v>2</v>
      </c>
    </row>
    <row r="4232" spans="1:6">
      <c r="A4232" s="10" t="str">
        <f t="shared" si="79"/>
        <v>Renal pelvis - C659Female</v>
      </c>
      <c r="B4232" s="10" t="s">
        <v>330</v>
      </c>
      <c r="C4232" t="s">
        <v>0</v>
      </c>
      <c r="D4232" t="s">
        <v>369</v>
      </c>
      <c r="E4232">
        <v>9</v>
      </c>
      <c r="F4232">
        <v>1</v>
      </c>
    </row>
    <row r="4233" spans="1:6">
      <c r="A4233" s="10" t="str">
        <f t="shared" si="79"/>
        <v>Renal pelvis - C6514Female</v>
      </c>
      <c r="B4233" s="10" t="s">
        <v>330</v>
      </c>
      <c r="C4233" t="s">
        <v>0</v>
      </c>
      <c r="D4233" t="s">
        <v>23</v>
      </c>
      <c r="E4233">
        <v>14</v>
      </c>
      <c r="F4233">
        <v>1</v>
      </c>
    </row>
    <row r="4234" spans="1:6">
      <c r="A4234" s="10" t="str">
        <f t="shared" si="79"/>
        <v>Renal pelvis - C656Female</v>
      </c>
      <c r="B4234" s="10" t="s">
        <v>330</v>
      </c>
      <c r="C4234" t="s">
        <v>0</v>
      </c>
      <c r="D4234" t="s">
        <v>17</v>
      </c>
      <c r="E4234">
        <v>6</v>
      </c>
      <c r="F4234">
        <v>0</v>
      </c>
    </row>
    <row r="4235" spans="1:6">
      <c r="A4235" s="10" t="str">
        <f t="shared" si="79"/>
        <v>Renal pelvis - C6511Female</v>
      </c>
      <c r="B4235" s="10" t="s">
        <v>330</v>
      </c>
      <c r="C4235" t="s">
        <v>0</v>
      </c>
      <c r="D4235" t="s">
        <v>21</v>
      </c>
      <c r="E4235">
        <v>11</v>
      </c>
      <c r="F4235">
        <v>0</v>
      </c>
    </row>
    <row r="4236" spans="1:6">
      <c r="A4236" s="10" t="str">
        <f t="shared" si="79"/>
        <v>Renal pelvis - C6516Female</v>
      </c>
      <c r="B4236" s="10" t="s">
        <v>330</v>
      </c>
      <c r="C4236" t="s">
        <v>0</v>
      </c>
      <c r="D4236" t="s">
        <v>25</v>
      </c>
      <c r="E4236">
        <v>16</v>
      </c>
      <c r="F4236">
        <v>0</v>
      </c>
    </row>
    <row r="4237" spans="1:6">
      <c r="A4237" s="10" t="str">
        <f t="shared" si="79"/>
        <v>Renal pelvis - C651Female</v>
      </c>
      <c r="B4237" s="10" t="s">
        <v>330</v>
      </c>
      <c r="C4237" t="s">
        <v>0</v>
      </c>
      <c r="D4237" t="s">
        <v>12</v>
      </c>
      <c r="E4237">
        <v>1</v>
      </c>
      <c r="F4237">
        <v>1</v>
      </c>
    </row>
    <row r="4238" spans="1:6">
      <c r="A4238" s="10" t="str">
        <f t="shared" si="79"/>
        <v>Renal pelvis - C6599Female</v>
      </c>
      <c r="B4238" s="10" t="s">
        <v>330</v>
      </c>
      <c r="C4238" t="s">
        <v>0</v>
      </c>
      <c r="D4238" t="s">
        <v>370</v>
      </c>
      <c r="E4238">
        <v>99</v>
      </c>
      <c r="F4238">
        <v>0</v>
      </c>
    </row>
    <row r="4239" spans="1:6">
      <c r="A4239" s="10" t="str">
        <f t="shared" si="79"/>
        <v>Renal pelvis - C6519Female</v>
      </c>
      <c r="B4239" s="10" t="s">
        <v>330</v>
      </c>
      <c r="C4239" t="s">
        <v>0</v>
      </c>
      <c r="D4239" t="s">
        <v>28</v>
      </c>
      <c r="E4239">
        <v>19</v>
      </c>
      <c r="F4239">
        <v>0</v>
      </c>
    </row>
    <row r="4240" spans="1:6">
      <c r="A4240" s="10" t="str">
        <f t="shared" si="79"/>
        <v>Renal pelvis - C6520Female</v>
      </c>
      <c r="B4240" s="10" t="s">
        <v>330</v>
      </c>
      <c r="C4240" t="s">
        <v>0</v>
      </c>
      <c r="D4240" t="s">
        <v>29</v>
      </c>
      <c r="E4240">
        <v>20</v>
      </c>
      <c r="F4240">
        <v>0</v>
      </c>
    </row>
    <row r="4241" spans="1:6">
      <c r="A4241" s="10" t="str">
        <f t="shared" si="79"/>
        <v>Renal pelvis - C658Female</v>
      </c>
      <c r="B4241" s="10" t="s">
        <v>330</v>
      </c>
      <c r="C4241" t="s">
        <v>0</v>
      </c>
      <c r="D4241" t="s">
        <v>19</v>
      </c>
      <c r="E4241">
        <v>8</v>
      </c>
      <c r="F4241">
        <v>0</v>
      </c>
    </row>
    <row r="4242" spans="1:6">
      <c r="A4242" s="10" t="str">
        <f t="shared" si="79"/>
        <v>Renal pelvis - C6510Female</v>
      </c>
      <c r="B4242" s="10" t="s">
        <v>330</v>
      </c>
      <c r="C4242" t="s">
        <v>0</v>
      </c>
      <c r="D4242" t="s">
        <v>20</v>
      </c>
      <c r="E4242">
        <v>10</v>
      </c>
      <c r="F4242">
        <v>0</v>
      </c>
    </row>
    <row r="4243" spans="1:6">
      <c r="A4243" s="10" t="str">
        <f t="shared" si="79"/>
        <v>Renal pelvis - C655Female</v>
      </c>
      <c r="B4243" s="10" t="s">
        <v>330</v>
      </c>
      <c r="C4243" t="s">
        <v>0</v>
      </c>
      <c r="D4243" t="s">
        <v>16</v>
      </c>
      <c r="E4243">
        <v>5</v>
      </c>
      <c r="F4243">
        <v>0</v>
      </c>
    </row>
    <row r="4244" spans="1:6">
      <c r="A4244" s="10" t="str">
        <f t="shared" si="79"/>
        <v>Renal pelvis - C6515Female</v>
      </c>
      <c r="B4244" s="10" t="s">
        <v>330</v>
      </c>
      <c r="C4244" t="s">
        <v>0</v>
      </c>
      <c r="D4244" t="s">
        <v>24</v>
      </c>
      <c r="E4244">
        <v>15</v>
      </c>
      <c r="F4244">
        <v>0</v>
      </c>
    </row>
    <row r="4245" spans="1:6">
      <c r="A4245" s="10" t="str">
        <f t="shared" si="79"/>
        <v>Renal pelvis - C652Female</v>
      </c>
      <c r="B4245" s="10" t="s">
        <v>330</v>
      </c>
      <c r="C4245" t="s">
        <v>0</v>
      </c>
      <c r="D4245" t="s">
        <v>13</v>
      </c>
      <c r="E4245">
        <v>2</v>
      </c>
      <c r="F4245">
        <v>1</v>
      </c>
    </row>
    <row r="4246" spans="1:6">
      <c r="A4246" s="10" t="str">
        <f t="shared" si="79"/>
        <v>Renal pelvis - C6517Female</v>
      </c>
      <c r="B4246" s="10" t="s">
        <v>330</v>
      </c>
      <c r="C4246" t="s">
        <v>0</v>
      </c>
      <c r="D4246" t="s">
        <v>26</v>
      </c>
      <c r="E4246">
        <v>17</v>
      </c>
      <c r="F4246">
        <v>0</v>
      </c>
    </row>
    <row r="4247" spans="1:6">
      <c r="A4247" s="10" t="str">
        <f t="shared" si="79"/>
        <v>Renal pelvis - C6512Female</v>
      </c>
      <c r="B4247" s="10" t="s">
        <v>330</v>
      </c>
      <c r="C4247" t="s">
        <v>0</v>
      </c>
      <c r="D4247" t="s">
        <v>22</v>
      </c>
      <c r="E4247">
        <v>12</v>
      </c>
      <c r="F4247">
        <v>0</v>
      </c>
    </row>
    <row r="4248" spans="1:6">
      <c r="A4248" s="10" t="str">
        <f t="shared" si="79"/>
        <v>Renal pelvis - C653Male</v>
      </c>
      <c r="B4248" s="10" t="s">
        <v>330</v>
      </c>
      <c r="C4248" t="s">
        <v>1</v>
      </c>
      <c r="D4248" t="s">
        <v>14</v>
      </c>
      <c r="E4248">
        <v>3</v>
      </c>
      <c r="F4248">
        <v>0</v>
      </c>
    </row>
    <row r="4249" spans="1:6">
      <c r="A4249" s="10" t="str">
        <f t="shared" si="79"/>
        <v>Renal pelvis - C657Male</v>
      </c>
      <c r="B4249" s="10" t="s">
        <v>330</v>
      </c>
      <c r="C4249" t="s">
        <v>1</v>
      </c>
      <c r="D4249" t="s">
        <v>18</v>
      </c>
      <c r="E4249">
        <v>7</v>
      </c>
      <c r="F4249">
        <v>0</v>
      </c>
    </row>
    <row r="4250" spans="1:6">
      <c r="A4250" s="10" t="str">
        <f t="shared" si="79"/>
        <v>Renal pelvis - C6518Male</v>
      </c>
      <c r="B4250" s="10" t="s">
        <v>330</v>
      </c>
      <c r="C4250" t="s">
        <v>1</v>
      </c>
      <c r="D4250" t="s">
        <v>27</v>
      </c>
      <c r="E4250">
        <v>18</v>
      </c>
      <c r="F4250">
        <v>4</v>
      </c>
    </row>
    <row r="4251" spans="1:6">
      <c r="A4251" s="10" t="str">
        <f t="shared" si="79"/>
        <v>Renal pelvis - C6513Male</v>
      </c>
      <c r="B4251" s="10" t="s">
        <v>330</v>
      </c>
      <c r="C4251" t="s">
        <v>1</v>
      </c>
      <c r="D4251" t="s">
        <v>30</v>
      </c>
      <c r="E4251">
        <v>13</v>
      </c>
      <c r="F4251">
        <v>0</v>
      </c>
    </row>
    <row r="4252" spans="1:6">
      <c r="A4252" s="10" t="str">
        <f t="shared" si="79"/>
        <v>Renal pelvis - C654Male</v>
      </c>
      <c r="B4252" s="10" t="s">
        <v>330</v>
      </c>
      <c r="C4252" t="s">
        <v>1</v>
      </c>
      <c r="D4252" t="s">
        <v>15</v>
      </c>
      <c r="E4252">
        <v>4</v>
      </c>
      <c r="F4252">
        <v>1</v>
      </c>
    </row>
    <row r="4253" spans="1:6">
      <c r="A4253" s="10" t="str">
        <f t="shared" si="79"/>
        <v>Renal pelvis - C659Male</v>
      </c>
      <c r="B4253" s="10" t="s">
        <v>330</v>
      </c>
      <c r="C4253" t="s">
        <v>1</v>
      </c>
      <c r="D4253" t="s">
        <v>369</v>
      </c>
      <c r="E4253">
        <v>9</v>
      </c>
      <c r="F4253">
        <v>0</v>
      </c>
    </row>
    <row r="4254" spans="1:6">
      <c r="A4254" s="10" t="str">
        <f t="shared" si="79"/>
        <v>Renal pelvis - C6514Male</v>
      </c>
      <c r="B4254" s="10" t="s">
        <v>330</v>
      </c>
      <c r="C4254" t="s">
        <v>1</v>
      </c>
      <c r="D4254" t="s">
        <v>23</v>
      </c>
      <c r="E4254">
        <v>14</v>
      </c>
      <c r="F4254">
        <v>1</v>
      </c>
    </row>
    <row r="4255" spans="1:6">
      <c r="A4255" s="10" t="str">
        <f t="shared" si="79"/>
        <v>Renal pelvis - C656Male</v>
      </c>
      <c r="B4255" s="10" t="s">
        <v>330</v>
      </c>
      <c r="C4255" t="s">
        <v>1</v>
      </c>
      <c r="D4255" t="s">
        <v>17</v>
      </c>
      <c r="E4255">
        <v>6</v>
      </c>
      <c r="F4255">
        <v>0</v>
      </c>
    </row>
    <row r="4256" spans="1:6">
      <c r="A4256" s="10" t="str">
        <f t="shared" si="79"/>
        <v>Renal pelvis - C6511Male</v>
      </c>
      <c r="B4256" s="10" t="s">
        <v>330</v>
      </c>
      <c r="C4256" t="s">
        <v>1</v>
      </c>
      <c r="D4256" t="s">
        <v>21</v>
      </c>
      <c r="E4256">
        <v>11</v>
      </c>
      <c r="F4256">
        <v>0</v>
      </c>
    </row>
    <row r="4257" spans="1:6">
      <c r="A4257" s="10" t="str">
        <f t="shared" si="79"/>
        <v>Renal pelvis - C6516Male</v>
      </c>
      <c r="B4257" s="10" t="s">
        <v>330</v>
      </c>
      <c r="C4257" t="s">
        <v>1</v>
      </c>
      <c r="D4257" t="s">
        <v>25</v>
      </c>
      <c r="E4257">
        <v>16</v>
      </c>
      <c r="F4257">
        <v>1</v>
      </c>
    </row>
    <row r="4258" spans="1:6">
      <c r="A4258" s="10" t="str">
        <f t="shared" si="79"/>
        <v>Renal pelvis - C651Male</v>
      </c>
      <c r="B4258" s="10" t="s">
        <v>330</v>
      </c>
      <c r="C4258" t="s">
        <v>1</v>
      </c>
      <c r="D4258" t="s">
        <v>12</v>
      </c>
      <c r="E4258">
        <v>1</v>
      </c>
      <c r="F4258">
        <v>1</v>
      </c>
    </row>
    <row r="4259" spans="1:6">
      <c r="A4259" s="10" t="str">
        <f t="shared" si="79"/>
        <v>Renal pelvis - C6599Male</v>
      </c>
      <c r="B4259" s="10" t="s">
        <v>330</v>
      </c>
      <c r="C4259" t="s">
        <v>1</v>
      </c>
      <c r="D4259" t="s">
        <v>370</v>
      </c>
      <c r="E4259">
        <v>99</v>
      </c>
      <c r="F4259">
        <v>0</v>
      </c>
    </row>
    <row r="4260" spans="1:6">
      <c r="A4260" s="10" t="str">
        <f t="shared" ref="A4260:A4323" si="80">B4260&amp;E4260&amp;C4260</f>
        <v>Renal pelvis - C6519Male</v>
      </c>
      <c r="B4260" s="10" t="s">
        <v>330</v>
      </c>
      <c r="C4260" t="s">
        <v>1</v>
      </c>
      <c r="D4260" t="s">
        <v>28</v>
      </c>
      <c r="E4260">
        <v>19</v>
      </c>
      <c r="F4260">
        <v>1</v>
      </c>
    </row>
    <row r="4261" spans="1:6">
      <c r="A4261" s="10" t="str">
        <f t="shared" si="80"/>
        <v>Renal pelvis - C6520Male</v>
      </c>
      <c r="B4261" s="10" t="s">
        <v>330</v>
      </c>
      <c r="C4261" t="s">
        <v>1</v>
      </c>
      <c r="D4261" t="s">
        <v>29</v>
      </c>
      <c r="E4261">
        <v>20</v>
      </c>
      <c r="F4261">
        <v>4</v>
      </c>
    </row>
    <row r="4262" spans="1:6">
      <c r="A4262" s="10" t="str">
        <f t="shared" si="80"/>
        <v>Renal pelvis - C658Male</v>
      </c>
      <c r="B4262" s="10" t="s">
        <v>330</v>
      </c>
      <c r="C4262" t="s">
        <v>1</v>
      </c>
      <c r="D4262" t="s">
        <v>19</v>
      </c>
      <c r="E4262">
        <v>8</v>
      </c>
      <c r="F4262">
        <v>0</v>
      </c>
    </row>
    <row r="4263" spans="1:6">
      <c r="A4263" s="10" t="str">
        <f t="shared" si="80"/>
        <v>Renal pelvis - C6510Male</v>
      </c>
      <c r="B4263" s="10" t="s">
        <v>330</v>
      </c>
      <c r="C4263" t="s">
        <v>1</v>
      </c>
      <c r="D4263" t="s">
        <v>20</v>
      </c>
      <c r="E4263">
        <v>10</v>
      </c>
      <c r="F4263">
        <v>1</v>
      </c>
    </row>
    <row r="4264" spans="1:6">
      <c r="A4264" s="10" t="str">
        <f t="shared" si="80"/>
        <v>Renal pelvis - C655Male</v>
      </c>
      <c r="B4264" s="10" t="s">
        <v>330</v>
      </c>
      <c r="C4264" t="s">
        <v>1</v>
      </c>
      <c r="D4264" t="s">
        <v>16</v>
      </c>
      <c r="E4264">
        <v>5</v>
      </c>
      <c r="F4264">
        <v>1</v>
      </c>
    </row>
    <row r="4265" spans="1:6">
      <c r="A4265" s="10" t="str">
        <f t="shared" si="80"/>
        <v>Renal pelvis - C6515Male</v>
      </c>
      <c r="B4265" s="10" t="s">
        <v>330</v>
      </c>
      <c r="C4265" t="s">
        <v>1</v>
      </c>
      <c r="D4265" t="s">
        <v>24</v>
      </c>
      <c r="E4265">
        <v>15</v>
      </c>
      <c r="F4265">
        <v>0</v>
      </c>
    </row>
    <row r="4266" spans="1:6">
      <c r="A4266" s="10" t="str">
        <f t="shared" si="80"/>
        <v>Renal pelvis - C652Male</v>
      </c>
      <c r="B4266" s="10" t="s">
        <v>330</v>
      </c>
      <c r="C4266" t="s">
        <v>1</v>
      </c>
      <c r="D4266" t="s">
        <v>13</v>
      </c>
      <c r="E4266">
        <v>2</v>
      </c>
      <c r="F4266">
        <v>3</v>
      </c>
    </row>
    <row r="4267" spans="1:6">
      <c r="A4267" s="10" t="str">
        <f t="shared" si="80"/>
        <v>Renal pelvis - C6517Male</v>
      </c>
      <c r="B4267" s="10" t="s">
        <v>330</v>
      </c>
      <c r="C4267" t="s">
        <v>1</v>
      </c>
      <c r="D4267" t="s">
        <v>26</v>
      </c>
      <c r="E4267">
        <v>17</v>
      </c>
      <c r="F4267">
        <v>0</v>
      </c>
    </row>
    <row r="4268" spans="1:6">
      <c r="A4268" s="10" t="str">
        <f t="shared" si="80"/>
        <v>Renal pelvis - C6512Male</v>
      </c>
      <c r="B4268" s="10" t="s">
        <v>330</v>
      </c>
      <c r="C4268" t="s">
        <v>1</v>
      </c>
      <c r="D4268" t="s">
        <v>22</v>
      </c>
      <c r="E4268">
        <v>12</v>
      </c>
      <c r="F4268">
        <v>0</v>
      </c>
    </row>
    <row r="4269" spans="1:6">
      <c r="A4269" s="10" t="str">
        <f t="shared" si="80"/>
        <v>Ureter - C663Female</v>
      </c>
      <c r="B4269" s="10" t="s">
        <v>331</v>
      </c>
      <c r="C4269" t="s">
        <v>0</v>
      </c>
      <c r="D4269" t="s">
        <v>14</v>
      </c>
      <c r="E4269">
        <v>3</v>
      </c>
      <c r="F4269">
        <v>1</v>
      </c>
    </row>
    <row r="4270" spans="1:6">
      <c r="A4270" s="10" t="str">
        <f t="shared" si="80"/>
        <v>Ureter - C667Female</v>
      </c>
      <c r="B4270" s="10" t="s">
        <v>331</v>
      </c>
      <c r="C4270" t="s">
        <v>0</v>
      </c>
      <c r="D4270" t="s">
        <v>18</v>
      </c>
      <c r="E4270">
        <v>7</v>
      </c>
      <c r="F4270">
        <v>0</v>
      </c>
    </row>
    <row r="4271" spans="1:6">
      <c r="A4271" s="10" t="str">
        <f t="shared" si="80"/>
        <v>Ureter - C6618Female</v>
      </c>
      <c r="B4271" s="10" t="s">
        <v>331</v>
      </c>
      <c r="C4271" t="s">
        <v>0</v>
      </c>
      <c r="D4271" t="s">
        <v>27</v>
      </c>
      <c r="E4271">
        <v>18</v>
      </c>
      <c r="F4271">
        <v>4</v>
      </c>
    </row>
    <row r="4272" spans="1:6">
      <c r="A4272" s="10" t="str">
        <f t="shared" si="80"/>
        <v>Ureter - C6613Female</v>
      </c>
      <c r="B4272" s="10" t="s">
        <v>331</v>
      </c>
      <c r="C4272" t="s">
        <v>0</v>
      </c>
      <c r="D4272" t="s">
        <v>30</v>
      </c>
      <c r="E4272">
        <v>13</v>
      </c>
      <c r="F4272">
        <v>1</v>
      </c>
    </row>
    <row r="4273" spans="1:6">
      <c r="A4273" s="10" t="str">
        <f t="shared" si="80"/>
        <v>Ureter - C664Female</v>
      </c>
      <c r="B4273" s="10" t="s">
        <v>331</v>
      </c>
      <c r="C4273" t="s">
        <v>0</v>
      </c>
      <c r="D4273" t="s">
        <v>15</v>
      </c>
      <c r="E4273">
        <v>4</v>
      </c>
      <c r="F4273">
        <v>1</v>
      </c>
    </row>
    <row r="4274" spans="1:6">
      <c r="A4274" s="10" t="str">
        <f t="shared" si="80"/>
        <v>Ureter - C669Female</v>
      </c>
      <c r="B4274" s="10" t="s">
        <v>331</v>
      </c>
      <c r="C4274" t="s">
        <v>0</v>
      </c>
      <c r="D4274" t="s">
        <v>369</v>
      </c>
      <c r="E4274">
        <v>9</v>
      </c>
      <c r="F4274">
        <v>0</v>
      </c>
    </row>
    <row r="4275" spans="1:6">
      <c r="A4275" s="10" t="str">
        <f t="shared" si="80"/>
        <v>Ureter - C6614Female</v>
      </c>
      <c r="B4275" s="10" t="s">
        <v>331</v>
      </c>
      <c r="C4275" t="s">
        <v>0</v>
      </c>
      <c r="D4275" t="s">
        <v>23</v>
      </c>
      <c r="E4275">
        <v>14</v>
      </c>
      <c r="F4275">
        <v>0</v>
      </c>
    </row>
    <row r="4276" spans="1:6">
      <c r="A4276" s="10" t="str">
        <f t="shared" si="80"/>
        <v>Ureter - C666Female</v>
      </c>
      <c r="B4276" s="10" t="s">
        <v>331</v>
      </c>
      <c r="C4276" t="s">
        <v>0</v>
      </c>
      <c r="D4276" t="s">
        <v>17</v>
      </c>
      <c r="E4276">
        <v>6</v>
      </c>
      <c r="F4276">
        <v>1</v>
      </c>
    </row>
    <row r="4277" spans="1:6">
      <c r="A4277" s="10" t="str">
        <f t="shared" si="80"/>
        <v>Ureter - C6611Female</v>
      </c>
      <c r="B4277" s="10" t="s">
        <v>331</v>
      </c>
      <c r="C4277" t="s">
        <v>0</v>
      </c>
      <c r="D4277" t="s">
        <v>21</v>
      </c>
      <c r="E4277">
        <v>11</v>
      </c>
      <c r="F4277">
        <v>0</v>
      </c>
    </row>
    <row r="4278" spans="1:6">
      <c r="A4278" s="10" t="str">
        <f t="shared" si="80"/>
        <v>Ureter - C6616Female</v>
      </c>
      <c r="B4278" s="10" t="s">
        <v>331</v>
      </c>
      <c r="C4278" t="s">
        <v>0</v>
      </c>
      <c r="D4278" t="s">
        <v>25</v>
      </c>
      <c r="E4278">
        <v>16</v>
      </c>
      <c r="F4278">
        <v>0</v>
      </c>
    </row>
    <row r="4279" spans="1:6">
      <c r="A4279" s="10" t="str">
        <f t="shared" si="80"/>
        <v>Ureter - C661Female</v>
      </c>
      <c r="B4279" s="10" t="s">
        <v>331</v>
      </c>
      <c r="C4279" t="s">
        <v>0</v>
      </c>
      <c r="D4279" t="s">
        <v>12</v>
      </c>
      <c r="E4279">
        <v>1</v>
      </c>
      <c r="F4279">
        <v>0</v>
      </c>
    </row>
    <row r="4280" spans="1:6">
      <c r="A4280" s="10" t="str">
        <f t="shared" si="80"/>
        <v>Ureter - C6699Female</v>
      </c>
      <c r="B4280" s="10" t="s">
        <v>331</v>
      </c>
      <c r="C4280" t="s">
        <v>0</v>
      </c>
      <c r="D4280" t="s">
        <v>370</v>
      </c>
      <c r="E4280">
        <v>99</v>
      </c>
      <c r="F4280">
        <v>0</v>
      </c>
    </row>
    <row r="4281" spans="1:6">
      <c r="A4281" s="10" t="str">
        <f t="shared" si="80"/>
        <v>Ureter - C6619Female</v>
      </c>
      <c r="B4281" s="10" t="s">
        <v>331</v>
      </c>
      <c r="C4281" t="s">
        <v>0</v>
      </c>
      <c r="D4281" t="s">
        <v>28</v>
      </c>
      <c r="E4281">
        <v>19</v>
      </c>
      <c r="F4281">
        <v>0</v>
      </c>
    </row>
    <row r="4282" spans="1:6">
      <c r="A4282" s="10" t="str">
        <f t="shared" si="80"/>
        <v>Ureter - C6620Female</v>
      </c>
      <c r="B4282" s="10" t="s">
        <v>331</v>
      </c>
      <c r="C4282" t="s">
        <v>0</v>
      </c>
      <c r="D4282" t="s">
        <v>29</v>
      </c>
      <c r="E4282">
        <v>20</v>
      </c>
      <c r="F4282">
        <v>0</v>
      </c>
    </row>
    <row r="4283" spans="1:6">
      <c r="A4283" s="10" t="str">
        <f t="shared" si="80"/>
        <v>Ureter - C668Female</v>
      </c>
      <c r="B4283" s="10" t="s">
        <v>331</v>
      </c>
      <c r="C4283" t="s">
        <v>0</v>
      </c>
      <c r="D4283" t="s">
        <v>19</v>
      </c>
      <c r="E4283">
        <v>8</v>
      </c>
      <c r="F4283">
        <v>0</v>
      </c>
    </row>
    <row r="4284" spans="1:6">
      <c r="A4284" s="10" t="str">
        <f t="shared" si="80"/>
        <v>Ureter - C6610Female</v>
      </c>
      <c r="B4284" s="10" t="s">
        <v>331</v>
      </c>
      <c r="C4284" t="s">
        <v>0</v>
      </c>
      <c r="D4284" t="s">
        <v>20</v>
      </c>
      <c r="E4284">
        <v>10</v>
      </c>
      <c r="F4284">
        <v>0</v>
      </c>
    </row>
    <row r="4285" spans="1:6">
      <c r="A4285" s="10" t="str">
        <f t="shared" si="80"/>
        <v>Ureter - C665Female</v>
      </c>
      <c r="B4285" s="10" t="s">
        <v>331</v>
      </c>
      <c r="C4285" t="s">
        <v>0</v>
      </c>
      <c r="D4285" t="s">
        <v>16</v>
      </c>
      <c r="E4285">
        <v>5</v>
      </c>
      <c r="F4285">
        <v>0</v>
      </c>
    </row>
    <row r="4286" spans="1:6">
      <c r="A4286" s="10" t="str">
        <f t="shared" si="80"/>
        <v>Ureter - C6615Female</v>
      </c>
      <c r="B4286" s="10" t="s">
        <v>331</v>
      </c>
      <c r="C4286" t="s">
        <v>0</v>
      </c>
      <c r="D4286" t="s">
        <v>24</v>
      </c>
      <c r="E4286">
        <v>15</v>
      </c>
      <c r="F4286">
        <v>0</v>
      </c>
    </row>
    <row r="4287" spans="1:6">
      <c r="A4287" s="10" t="str">
        <f t="shared" si="80"/>
        <v>Ureter - C662Female</v>
      </c>
      <c r="B4287" s="10" t="s">
        <v>331</v>
      </c>
      <c r="C4287" t="s">
        <v>0</v>
      </c>
      <c r="D4287" t="s">
        <v>13</v>
      </c>
      <c r="E4287">
        <v>2</v>
      </c>
      <c r="F4287">
        <v>0</v>
      </c>
    </row>
    <row r="4288" spans="1:6">
      <c r="A4288" s="10" t="str">
        <f t="shared" si="80"/>
        <v>Ureter - C6617Female</v>
      </c>
      <c r="B4288" s="10" t="s">
        <v>331</v>
      </c>
      <c r="C4288" t="s">
        <v>0</v>
      </c>
      <c r="D4288" t="s">
        <v>26</v>
      </c>
      <c r="E4288">
        <v>17</v>
      </c>
      <c r="F4288">
        <v>0</v>
      </c>
    </row>
    <row r="4289" spans="1:6">
      <c r="A4289" s="10" t="str">
        <f t="shared" si="80"/>
        <v>Ureter - C6612Female</v>
      </c>
      <c r="B4289" s="10" t="s">
        <v>331</v>
      </c>
      <c r="C4289" t="s">
        <v>0</v>
      </c>
      <c r="D4289" t="s">
        <v>22</v>
      </c>
      <c r="E4289">
        <v>12</v>
      </c>
      <c r="F4289">
        <v>0</v>
      </c>
    </row>
    <row r="4290" spans="1:6">
      <c r="A4290" s="10" t="str">
        <f t="shared" si="80"/>
        <v>Ureter - C663Male</v>
      </c>
      <c r="B4290" s="10" t="s">
        <v>331</v>
      </c>
      <c r="C4290" t="s">
        <v>1</v>
      </c>
      <c r="D4290" t="s">
        <v>14</v>
      </c>
      <c r="E4290">
        <v>3</v>
      </c>
      <c r="F4290">
        <v>2</v>
      </c>
    </row>
    <row r="4291" spans="1:6">
      <c r="A4291" s="10" t="str">
        <f t="shared" si="80"/>
        <v>Ureter - C667Male</v>
      </c>
      <c r="B4291" s="10" t="s">
        <v>331</v>
      </c>
      <c r="C4291" t="s">
        <v>1</v>
      </c>
      <c r="D4291" t="s">
        <v>18</v>
      </c>
      <c r="E4291">
        <v>7</v>
      </c>
      <c r="F4291">
        <v>1</v>
      </c>
    </row>
    <row r="4292" spans="1:6">
      <c r="A4292" s="10" t="str">
        <f t="shared" si="80"/>
        <v>Ureter - C6618Male</v>
      </c>
      <c r="B4292" s="10" t="s">
        <v>331</v>
      </c>
      <c r="C4292" t="s">
        <v>1</v>
      </c>
      <c r="D4292" t="s">
        <v>27</v>
      </c>
      <c r="E4292">
        <v>18</v>
      </c>
      <c r="F4292">
        <v>1</v>
      </c>
    </row>
    <row r="4293" spans="1:6">
      <c r="A4293" s="10" t="str">
        <f t="shared" si="80"/>
        <v>Ureter - C6613Male</v>
      </c>
      <c r="B4293" s="10" t="s">
        <v>331</v>
      </c>
      <c r="C4293" t="s">
        <v>1</v>
      </c>
      <c r="D4293" t="s">
        <v>30</v>
      </c>
      <c r="E4293">
        <v>13</v>
      </c>
      <c r="F4293">
        <v>2</v>
      </c>
    </row>
    <row r="4294" spans="1:6">
      <c r="A4294" s="10" t="str">
        <f t="shared" si="80"/>
        <v>Ureter - C664Male</v>
      </c>
      <c r="B4294" s="10" t="s">
        <v>331</v>
      </c>
      <c r="C4294" t="s">
        <v>1</v>
      </c>
      <c r="D4294" t="s">
        <v>15</v>
      </c>
      <c r="E4294">
        <v>4</v>
      </c>
      <c r="F4294">
        <v>1</v>
      </c>
    </row>
    <row r="4295" spans="1:6">
      <c r="A4295" s="10" t="str">
        <f t="shared" si="80"/>
        <v>Ureter - C669Male</v>
      </c>
      <c r="B4295" s="10" t="s">
        <v>331</v>
      </c>
      <c r="C4295" t="s">
        <v>1</v>
      </c>
      <c r="D4295" t="s">
        <v>369</v>
      </c>
      <c r="E4295">
        <v>9</v>
      </c>
      <c r="F4295">
        <v>0</v>
      </c>
    </row>
    <row r="4296" spans="1:6">
      <c r="A4296" s="10" t="str">
        <f t="shared" si="80"/>
        <v>Ureter - C6614Male</v>
      </c>
      <c r="B4296" s="10" t="s">
        <v>331</v>
      </c>
      <c r="C4296" t="s">
        <v>1</v>
      </c>
      <c r="D4296" t="s">
        <v>23</v>
      </c>
      <c r="E4296">
        <v>14</v>
      </c>
      <c r="F4296">
        <v>0</v>
      </c>
    </row>
    <row r="4297" spans="1:6">
      <c r="A4297" s="10" t="str">
        <f t="shared" si="80"/>
        <v>Ureter - C666Male</v>
      </c>
      <c r="B4297" s="10" t="s">
        <v>331</v>
      </c>
      <c r="C4297" t="s">
        <v>1</v>
      </c>
      <c r="D4297" t="s">
        <v>17</v>
      </c>
      <c r="E4297">
        <v>6</v>
      </c>
      <c r="F4297">
        <v>1</v>
      </c>
    </row>
    <row r="4298" spans="1:6">
      <c r="A4298" s="10" t="str">
        <f t="shared" si="80"/>
        <v>Ureter - C6611Male</v>
      </c>
      <c r="B4298" s="10" t="s">
        <v>331</v>
      </c>
      <c r="C4298" t="s">
        <v>1</v>
      </c>
      <c r="D4298" t="s">
        <v>21</v>
      </c>
      <c r="E4298">
        <v>11</v>
      </c>
      <c r="F4298">
        <v>0</v>
      </c>
    </row>
    <row r="4299" spans="1:6">
      <c r="A4299" s="10" t="str">
        <f t="shared" si="80"/>
        <v>Ureter - C6616Male</v>
      </c>
      <c r="B4299" s="10" t="s">
        <v>331</v>
      </c>
      <c r="C4299" t="s">
        <v>1</v>
      </c>
      <c r="D4299" t="s">
        <v>25</v>
      </c>
      <c r="E4299">
        <v>16</v>
      </c>
      <c r="F4299">
        <v>1</v>
      </c>
    </row>
    <row r="4300" spans="1:6">
      <c r="A4300" s="10" t="str">
        <f t="shared" si="80"/>
        <v>Ureter - C661Male</v>
      </c>
      <c r="B4300" s="10" t="s">
        <v>331</v>
      </c>
      <c r="C4300" t="s">
        <v>1</v>
      </c>
      <c r="D4300" t="s">
        <v>12</v>
      </c>
      <c r="E4300">
        <v>1</v>
      </c>
      <c r="F4300">
        <v>1</v>
      </c>
    </row>
    <row r="4301" spans="1:6">
      <c r="A4301" s="10" t="str">
        <f t="shared" si="80"/>
        <v>Ureter - C6699Male</v>
      </c>
      <c r="B4301" s="10" t="s">
        <v>331</v>
      </c>
      <c r="C4301" t="s">
        <v>1</v>
      </c>
      <c r="D4301" t="s">
        <v>370</v>
      </c>
      <c r="E4301">
        <v>99</v>
      </c>
      <c r="F4301">
        <v>0</v>
      </c>
    </row>
    <row r="4302" spans="1:6">
      <c r="A4302" s="10" t="str">
        <f t="shared" si="80"/>
        <v>Ureter - C6619Male</v>
      </c>
      <c r="B4302" s="10" t="s">
        <v>331</v>
      </c>
      <c r="C4302" t="s">
        <v>1</v>
      </c>
      <c r="D4302" t="s">
        <v>28</v>
      </c>
      <c r="E4302">
        <v>19</v>
      </c>
      <c r="F4302">
        <v>0</v>
      </c>
    </row>
    <row r="4303" spans="1:6">
      <c r="A4303" s="10" t="str">
        <f t="shared" si="80"/>
        <v>Ureter - C6620Male</v>
      </c>
      <c r="B4303" s="10" t="s">
        <v>331</v>
      </c>
      <c r="C4303" t="s">
        <v>1</v>
      </c>
      <c r="D4303" t="s">
        <v>29</v>
      </c>
      <c r="E4303">
        <v>20</v>
      </c>
      <c r="F4303">
        <v>4</v>
      </c>
    </row>
    <row r="4304" spans="1:6">
      <c r="A4304" s="10" t="str">
        <f t="shared" si="80"/>
        <v>Ureter - C668Male</v>
      </c>
      <c r="B4304" s="10" t="s">
        <v>331</v>
      </c>
      <c r="C4304" t="s">
        <v>1</v>
      </c>
      <c r="D4304" t="s">
        <v>19</v>
      </c>
      <c r="E4304">
        <v>8</v>
      </c>
      <c r="F4304">
        <v>0</v>
      </c>
    </row>
    <row r="4305" spans="1:6">
      <c r="A4305" s="10" t="str">
        <f t="shared" si="80"/>
        <v>Ureter - C6610Male</v>
      </c>
      <c r="B4305" s="10" t="s">
        <v>331</v>
      </c>
      <c r="C4305" t="s">
        <v>1</v>
      </c>
      <c r="D4305" t="s">
        <v>20</v>
      </c>
      <c r="E4305">
        <v>10</v>
      </c>
      <c r="F4305">
        <v>0</v>
      </c>
    </row>
    <row r="4306" spans="1:6">
      <c r="A4306" s="10" t="str">
        <f t="shared" si="80"/>
        <v>Ureter - C665Male</v>
      </c>
      <c r="B4306" s="10" t="s">
        <v>331</v>
      </c>
      <c r="C4306" t="s">
        <v>1</v>
      </c>
      <c r="D4306" t="s">
        <v>16</v>
      </c>
      <c r="E4306">
        <v>5</v>
      </c>
      <c r="F4306">
        <v>2</v>
      </c>
    </row>
    <row r="4307" spans="1:6">
      <c r="A4307" s="10" t="str">
        <f t="shared" si="80"/>
        <v>Ureter - C6615Male</v>
      </c>
      <c r="B4307" s="10" t="s">
        <v>331</v>
      </c>
      <c r="C4307" t="s">
        <v>1</v>
      </c>
      <c r="D4307" t="s">
        <v>24</v>
      </c>
      <c r="E4307">
        <v>15</v>
      </c>
      <c r="F4307">
        <v>0</v>
      </c>
    </row>
    <row r="4308" spans="1:6">
      <c r="A4308" s="10" t="str">
        <f t="shared" si="80"/>
        <v>Ureter - C662Male</v>
      </c>
      <c r="B4308" s="10" t="s">
        <v>331</v>
      </c>
      <c r="C4308" t="s">
        <v>1</v>
      </c>
      <c r="D4308" t="s">
        <v>13</v>
      </c>
      <c r="E4308">
        <v>2</v>
      </c>
      <c r="F4308">
        <v>1</v>
      </c>
    </row>
    <row r="4309" spans="1:6">
      <c r="A4309" s="10" t="str">
        <f t="shared" si="80"/>
        <v>Ureter - C6617Male</v>
      </c>
      <c r="B4309" s="10" t="s">
        <v>331</v>
      </c>
      <c r="C4309" t="s">
        <v>1</v>
      </c>
      <c r="D4309" t="s">
        <v>26</v>
      </c>
      <c r="E4309">
        <v>17</v>
      </c>
      <c r="F4309">
        <v>0</v>
      </c>
    </row>
    <row r="4310" spans="1:6">
      <c r="A4310" s="10" t="str">
        <f t="shared" si="80"/>
        <v>Ureter - C6612Male</v>
      </c>
      <c r="B4310" s="10" t="s">
        <v>331</v>
      </c>
      <c r="C4310" t="s">
        <v>1</v>
      </c>
      <c r="D4310" t="s">
        <v>22</v>
      </c>
      <c r="E4310">
        <v>12</v>
      </c>
      <c r="F4310">
        <v>2</v>
      </c>
    </row>
    <row r="4311" spans="1:6">
      <c r="A4311" s="10" t="str">
        <f t="shared" si="80"/>
        <v>Bladder - C673Female</v>
      </c>
      <c r="B4311" s="10" t="s">
        <v>332</v>
      </c>
      <c r="C4311" t="s">
        <v>0</v>
      </c>
      <c r="D4311" t="s">
        <v>14</v>
      </c>
      <c r="E4311">
        <v>3</v>
      </c>
      <c r="F4311">
        <v>10</v>
      </c>
    </row>
    <row r="4312" spans="1:6">
      <c r="A4312" s="10" t="str">
        <f t="shared" si="80"/>
        <v>Bladder - C677Female</v>
      </c>
      <c r="B4312" s="10" t="s">
        <v>332</v>
      </c>
      <c r="C4312" t="s">
        <v>0</v>
      </c>
      <c r="D4312" t="s">
        <v>18</v>
      </c>
      <c r="E4312">
        <v>7</v>
      </c>
      <c r="F4312">
        <v>4</v>
      </c>
    </row>
    <row r="4313" spans="1:6">
      <c r="A4313" s="10" t="str">
        <f t="shared" si="80"/>
        <v>Bladder - C6718Female</v>
      </c>
      <c r="B4313" s="10" t="s">
        <v>332</v>
      </c>
      <c r="C4313" t="s">
        <v>0</v>
      </c>
      <c r="D4313" t="s">
        <v>27</v>
      </c>
      <c r="E4313">
        <v>18</v>
      </c>
      <c r="F4313">
        <v>11</v>
      </c>
    </row>
    <row r="4314" spans="1:6">
      <c r="A4314" s="10" t="str">
        <f t="shared" si="80"/>
        <v>Bladder - C6713Female</v>
      </c>
      <c r="B4314" s="10" t="s">
        <v>332</v>
      </c>
      <c r="C4314" t="s">
        <v>0</v>
      </c>
      <c r="D4314" t="s">
        <v>30</v>
      </c>
      <c r="E4314">
        <v>13</v>
      </c>
      <c r="F4314">
        <v>2</v>
      </c>
    </row>
    <row r="4315" spans="1:6">
      <c r="A4315" s="10" t="str">
        <f t="shared" si="80"/>
        <v>Bladder - C674Female</v>
      </c>
      <c r="B4315" s="10" t="s">
        <v>332</v>
      </c>
      <c r="C4315" t="s">
        <v>0</v>
      </c>
      <c r="D4315" t="s">
        <v>15</v>
      </c>
      <c r="E4315">
        <v>4</v>
      </c>
      <c r="F4315">
        <v>4</v>
      </c>
    </row>
    <row r="4316" spans="1:6">
      <c r="A4316" s="10" t="str">
        <f t="shared" si="80"/>
        <v>Bladder - C679Female</v>
      </c>
      <c r="B4316" s="10" t="s">
        <v>332</v>
      </c>
      <c r="C4316" t="s">
        <v>0</v>
      </c>
      <c r="D4316" t="s">
        <v>369</v>
      </c>
      <c r="E4316">
        <v>9</v>
      </c>
      <c r="F4316">
        <v>7</v>
      </c>
    </row>
    <row r="4317" spans="1:6">
      <c r="A4317" s="10" t="str">
        <f t="shared" si="80"/>
        <v>Bladder - C6714Female</v>
      </c>
      <c r="B4317" s="10" t="s">
        <v>332</v>
      </c>
      <c r="C4317" t="s">
        <v>0</v>
      </c>
      <c r="D4317" t="s">
        <v>23</v>
      </c>
      <c r="E4317">
        <v>14</v>
      </c>
      <c r="F4317">
        <v>6</v>
      </c>
    </row>
    <row r="4318" spans="1:6">
      <c r="A4318" s="10" t="str">
        <f t="shared" si="80"/>
        <v>Bladder - C676Female</v>
      </c>
      <c r="B4318" s="10" t="s">
        <v>332</v>
      </c>
      <c r="C4318" t="s">
        <v>0</v>
      </c>
      <c r="D4318" t="s">
        <v>17</v>
      </c>
      <c r="E4318">
        <v>6</v>
      </c>
      <c r="F4318">
        <v>3</v>
      </c>
    </row>
    <row r="4319" spans="1:6">
      <c r="A4319" s="10" t="str">
        <f t="shared" si="80"/>
        <v>Bladder - C6711Female</v>
      </c>
      <c r="B4319" s="10" t="s">
        <v>332</v>
      </c>
      <c r="C4319" t="s">
        <v>0</v>
      </c>
      <c r="D4319" t="s">
        <v>21</v>
      </c>
      <c r="E4319">
        <v>11</v>
      </c>
      <c r="F4319">
        <v>7</v>
      </c>
    </row>
    <row r="4320" spans="1:6">
      <c r="A4320" s="10" t="str">
        <f t="shared" si="80"/>
        <v>Bladder - C6716Female</v>
      </c>
      <c r="B4320" s="10" t="s">
        <v>332</v>
      </c>
      <c r="C4320" t="s">
        <v>0</v>
      </c>
      <c r="D4320" t="s">
        <v>25</v>
      </c>
      <c r="E4320">
        <v>16</v>
      </c>
      <c r="F4320">
        <v>3</v>
      </c>
    </row>
    <row r="4321" spans="1:6">
      <c r="A4321" s="10" t="str">
        <f t="shared" si="80"/>
        <v>Bladder - C671Female</v>
      </c>
      <c r="B4321" s="10" t="s">
        <v>332</v>
      </c>
      <c r="C4321" t="s">
        <v>0</v>
      </c>
      <c r="D4321" t="s">
        <v>12</v>
      </c>
      <c r="E4321">
        <v>1</v>
      </c>
      <c r="F4321">
        <v>4</v>
      </c>
    </row>
    <row r="4322" spans="1:6">
      <c r="A4322" s="10" t="str">
        <f t="shared" si="80"/>
        <v>Bladder - C6799Female</v>
      </c>
      <c r="B4322" s="10" t="s">
        <v>332</v>
      </c>
      <c r="C4322" t="s">
        <v>0</v>
      </c>
      <c r="D4322" t="s">
        <v>370</v>
      </c>
      <c r="E4322">
        <v>99</v>
      </c>
      <c r="F4322">
        <v>0</v>
      </c>
    </row>
    <row r="4323" spans="1:6">
      <c r="A4323" s="10" t="str">
        <f t="shared" si="80"/>
        <v>Bladder - C6719Female</v>
      </c>
      <c r="B4323" s="10" t="s">
        <v>332</v>
      </c>
      <c r="C4323" t="s">
        <v>0</v>
      </c>
      <c r="D4323" t="s">
        <v>28</v>
      </c>
      <c r="E4323">
        <v>19</v>
      </c>
      <c r="F4323">
        <v>3</v>
      </c>
    </row>
    <row r="4324" spans="1:6">
      <c r="A4324" s="10" t="str">
        <f t="shared" ref="A4324:A4387" si="81">B4324&amp;E4324&amp;C4324</f>
        <v>Bladder - C6720Female</v>
      </c>
      <c r="B4324" s="10" t="s">
        <v>332</v>
      </c>
      <c r="C4324" t="s">
        <v>0</v>
      </c>
      <c r="D4324" t="s">
        <v>29</v>
      </c>
      <c r="E4324">
        <v>20</v>
      </c>
      <c r="F4324">
        <v>9</v>
      </c>
    </row>
    <row r="4325" spans="1:6">
      <c r="A4325" s="10" t="str">
        <f t="shared" si="81"/>
        <v>Bladder - C678Female</v>
      </c>
      <c r="B4325" s="10" t="s">
        <v>332</v>
      </c>
      <c r="C4325" t="s">
        <v>0</v>
      </c>
      <c r="D4325" t="s">
        <v>19</v>
      </c>
      <c r="E4325">
        <v>8</v>
      </c>
      <c r="F4325">
        <v>4</v>
      </c>
    </row>
    <row r="4326" spans="1:6">
      <c r="A4326" s="10" t="str">
        <f t="shared" si="81"/>
        <v>Bladder - C6710Female</v>
      </c>
      <c r="B4326" s="10" t="s">
        <v>332</v>
      </c>
      <c r="C4326" t="s">
        <v>0</v>
      </c>
      <c r="D4326" t="s">
        <v>20</v>
      </c>
      <c r="E4326">
        <v>10</v>
      </c>
      <c r="F4326">
        <v>3</v>
      </c>
    </row>
    <row r="4327" spans="1:6">
      <c r="A4327" s="10" t="str">
        <f t="shared" si="81"/>
        <v>Bladder - C675Female</v>
      </c>
      <c r="B4327" s="10" t="s">
        <v>332</v>
      </c>
      <c r="C4327" t="s">
        <v>0</v>
      </c>
      <c r="D4327" t="s">
        <v>16</v>
      </c>
      <c r="E4327">
        <v>5</v>
      </c>
      <c r="F4327">
        <v>3</v>
      </c>
    </row>
    <row r="4328" spans="1:6">
      <c r="A4328" s="10" t="str">
        <f t="shared" si="81"/>
        <v>Bladder - C6715Female</v>
      </c>
      <c r="B4328" s="10" t="s">
        <v>332</v>
      </c>
      <c r="C4328" t="s">
        <v>0</v>
      </c>
      <c r="D4328" t="s">
        <v>24</v>
      </c>
      <c r="E4328">
        <v>15</v>
      </c>
      <c r="F4328">
        <v>1</v>
      </c>
    </row>
    <row r="4329" spans="1:6">
      <c r="A4329" s="10" t="str">
        <f t="shared" si="81"/>
        <v>Bladder - C672Female</v>
      </c>
      <c r="B4329" s="10" t="s">
        <v>332</v>
      </c>
      <c r="C4329" t="s">
        <v>0</v>
      </c>
      <c r="D4329" t="s">
        <v>13</v>
      </c>
      <c r="E4329">
        <v>2</v>
      </c>
      <c r="F4329">
        <v>14</v>
      </c>
    </row>
    <row r="4330" spans="1:6">
      <c r="A4330" s="10" t="str">
        <f t="shared" si="81"/>
        <v>Bladder - C6717Female</v>
      </c>
      <c r="B4330" s="10" t="s">
        <v>332</v>
      </c>
      <c r="C4330" t="s">
        <v>0</v>
      </c>
      <c r="D4330" t="s">
        <v>26</v>
      </c>
      <c r="E4330">
        <v>17</v>
      </c>
      <c r="F4330">
        <v>1</v>
      </c>
    </row>
    <row r="4331" spans="1:6">
      <c r="A4331" s="10" t="str">
        <f t="shared" si="81"/>
        <v>Bladder - C6712Female</v>
      </c>
      <c r="B4331" s="10" t="s">
        <v>332</v>
      </c>
      <c r="C4331" t="s">
        <v>0</v>
      </c>
      <c r="D4331" t="s">
        <v>22</v>
      </c>
      <c r="E4331">
        <v>12</v>
      </c>
      <c r="F4331">
        <v>0</v>
      </c>
    </row>
    <row r="4332" spans="1:6">
      <c r="A4332" s="10" t="str">
        <f t="shared" si="81"/>
        <v>Bladder - C673Male</v>
      </c>
      <c r="B4332" s="10" t="s">
        <v>332</v>
      </c>
      <c r="C4332" t="s">
        <v>1</v>
      </c>
      <c r="D4332" t="s">
        <v>14</v>
      </c>
      <c r="E4332">
        <v>3</v>
      </c>
      <c r="F4332">
        <v>27</v>
      </c>
    </row>
    <row r="4333" spans="1:6">
      <c r="A4333" s="10" t="str">
        <f t="shared" si="81"/>
        <v>Bladder - C677Male</v>
      </c>
      <c r="B4333" s="10" t="s">
        <v>332</v>
      </c>
      <c r="C4333" t="s">
        <v>1</v>
      </c>
      <c r="D4333" t="s">
        <v>18</v>
      </c>
      <c r="E4333">
        <v>7</v>
      </c>
      <c r="F4333">
        <v>27</v>
      </c>
    </row>
    <row r="4334" spans="1:6">
      <c r="A4334" s="10" t="str">
        <f t="shared" si="81"/>
        <v>Bladder - C6718Male</v>
      </c>
      <c r="B4334" s="10" t="s">
        <v>332</v>
      </c>
      <c r="C4334" t="s">
        <v>1</v>
      </c>
      <c r="D4334" t="s">
        <v>27</v>
      </c>
      <c r="E4334">
        <v>18</v>
      </c>
      <c r="F4334">
        <v>28</v>
      </c>
    </row>
    <row r="4335" spans="1:6">
      <c r="A4335" s="10" t="str">
        <f t="shared" si="81"/>
        <v>Bladder - C6713Male</v>
      </c>
      <c r="B4335" s="10" t="s">
        <v>332</v>
      </c>
      <c r="C4335" t="s">
        <v>1</v>
      </c>
      <c r="D4335" t="s">
        <v>30</v>
      </c>
      <c r="E4335">
        <v>13</v>
      </c>
      <c r="F4335">
        <v>12</v>
      </c>
    </row>
    <row r="4336" spans="1:6">
      <c r="A4336" s="10" t="str">
        <f t="shared" si="81"/>
        <v>Bladder - C674Male</v>
      </c>
      <c r="B4336" s="10" t="s">
        <v>332</v>
      </c>
      <c r="C4336" t="s">
        <v>1</v>
      </c>
      <c r="D4336" t="s">
        <v>15</v>
      </c>
      <c r="E4336">
        <v>4</v>
      </c>
      <c r="F4336">
        <v>31</v>
      </c>
    </row>
    <row r="4337" spans="1:6">
      <c r="A4337" s="10" t="str">
        <f t="shared" si="81"/>
        <v>Bladder - C679Male</v>
      </c>
      <c r="B4337" s="10" t="s">
        <v>332</v>
      </c>
      <c r="C4337" t="s">
        <v>1</v>
      </c>
      <c r="D4337" t="s">
        <v>369</v>
      </c>
      <c r="E4337">
        <v>9</v>
      </c>
      <c r="F4337">
        <v>9</v>
      </c>
    </row>
    <row r="4338" spans="1:6">
      <c r="A4338" s="10" t="str">
        <f t="shared" si="81"/>
        <v>Bladder - C6714Male</v>
      </c>
      <c r="B4338" s="10" t="s">
        <v>332</v>
      </c>
      <c r="C4338" t="s">
        <v>1</v>
      </c>
      <c r="D4338" t="s">
        <v>23</v>
      </c>
      <c r="E4338">
        <v>14</v>
      </c>
      <c r="F4338">
        <v>8</v>
      </c>
    </row>
    <row r="4339" spans="1:6">
      <c r="A4339" s="10" t="str">
        <f t="shared" si="81"/>
        <v>Bladder - C676Male</v>
      </c>
      <c r="B4339" s="10" t="s">
        <v>332</v>
      </c>
      <c r="C4339" t="s">
        <v>1</v>
      </c>
      <c r="D4339" t="s">
        <v>17</v>
      </c>
      <c r="E4339">
        <v>6</v>
      </c>
      <c r="F4339">
        <v>5</v>
      </c>
    </row>
    <row r="4340" spans="1:6">
      <c r="A4340" s="10" t="str">
        <f t="shared" si="81"/>
        <v>Bladder - C6711Male</v>
      </c>
      <c r="B4340" s="10" t="s">
        <v>332</v>
      </c>
      <c r="C4340" t="s">
        <v>1</v>
      </c>
      <c r="D4340" t="s">
        <v>21</v>
      </c>
      <c r="E4340">
        <v>11</v>
      </c>
      <c r="F4340">
        <v>11</v>
      </c>
    </row>
    <row r="4341" spans="1:6">
      <c r="A4341" s="10" t="str">
        <f t="shared" si="81"/>
        <v>Bladder - C6716Male</v>
      </c>
      <c r="B4341" s="10" t="s">
        <v>332</v>
      </c>
      <c r="C4341" t="s">
        <v>1</v>
      </c>
      <c r="D4341" t="s">
        <v>25</v>
      </c>
      <c r="E4341">
        <v>16</v>
      </c>
      <c r="F4341">
        <v>7</v>
      </c>
    </row>
    <row r="4342" spans="1:6">
      <c r="A4342" s="10" t="str">
        <f t="shared" si="81"/>
        <v>Bladder - C671Male</v>
      </c>
      <c r="B4342" s="10" t="s">
        <v>332</v>
      </c>
      <c r="C4342" t="s">
        <v>1</v>
      </c>
      <c r="D4342" t="s">
        <v>12</v>
      </c>
      <c r="E4342">
        <v>1</v>
      </c>
      <c r="F4342">
        <v>7</v>
      </c>
    </row>
    <row r="4343" spans="1:6">
      <c r="A4343" s="10" t="str">
        <f t="shared" si="81"/>
        <v>Bladder - C6799Male</v>
      </c>
      <c r="B4343" s="10" t="s">
        <v>332</v>
      </c>
      <c r="C4343" t="s">
        <v>1</v>
      </c>
      <c r="D4343" t="s">
        <v>370</v>
      </c>
      <c r="E4343">
        <v>99</v>
      </c>
      <c r="F4343">
        <v>0</v>
      </c>
    </row>
    <row r="4344" spans="1:6">
      <c r="A4344" s="10" t="str">
        <f t="shared" si="81"/>
        <v>Bladder - C6719Male</v>
      </c>
      <c r="B4344" s="10" t="s">
        <v>332</v>
      </c>
      <c r="C4344" t="s">
        <v>1</v>
      </c>
      <c r="D4344" t="s">
        <v>28</v>
      </c>
      <c r="E4344">
        <v>19</v>
      </c>
      <c r="F4344">
        <v>5</v>
      </c>
    </row>
    <row r="4345" spans="1:6">
      <c r="A4345" s="10" t="str">
        <f t="shared" si="81"/>
        <v>Bladder - C6720Male</v>
      </c>
      <c r="B4345" s="10" t="s">
        <v>332</v>
      </c>
      <c r="C4345" t="s">
        <v>1</v>
      </c>
      <c r="D4345" t="s">
        <v>29</v>
      </c>
      <c r="E4345">
        <v>20</v>
      </c>
      <c r="F4345">
        <v>11</v>
      </c>
    </row>
    <row r="4346" spans="1:6">
      <c r="A4346" s="10" t="str">
        <f t="shared" si="81"/>
        <v>Bladder - C678Male</v>
      </c>
      <c r="B4346" s="10" t="s">
        <v>332</v>
      </c>
      <c r="C4346" t="s">
        <v>1</v>
      </c>
      <c r="D4346" t="s">
        <v>19</v>
      </c>
      <c r="E4346">
        <v>8</v>
      </c>
      <c r="F4346">
        <v>2</v>
      </c>
    </row>
    <row r="4347" spans="1:6">
      <c r="A4347" s="10" t="str">
        <f t="shared" si="81"/>
        <v>Bladder - C6710Male</v>
      </c>
      <c r="B4347" s="10" t="s">
        <v>332</v>
      </c>
      <c r="C4347" t="s">
        <v>1</v>
      </c>
      <c r="D4347" t="s">
        <v>20</v>
      </c>
      <c r="E4347">
        <v>10</v>
      </c>
      <c r="F4347">
        <v>13</v>
      </c>
    </row>
    <row r="4348" spans="1:6">
      <c r="A4348" s="10" t="str">
        <f t="shared" si="81"/>
        <v>Bladder - C675Male</v>
      </c>
      <c r="B4348" s="10" t="s">
        <v>332</v>
      </c>
      <c r="C4348" t="s">
        <v>1</v>
      </c>
      <c r="D4348" t="s">
        <v>16</v>
      </c>
      <c r="E4348">
        <v>5</v>
      </c>
      <c r="F4348">
        <v>25</v>
      </c>
    </row>
    <row r="4349" spans="1:6">
      <c r="A4349" s="10" t="str">
        <f t="shared" si="81"/>
        <v>Bladder - C6715Male</v>
      </c>
      <c r="B4349" s="10" t="s">
        <v>332</v>
      </c>
      <c r="C4349" t="s">
        <v>1</v>
      </c>
      <c r="D4349" t="s">
        <v>24</v>
      </c>
      <c r="E4349">
        <v>15</v>
      </c>
      <c r="F4349">
        <v>4</v>
      </c>
    </row>
    <row r="4350" spans="1:6">
      <c r="A4350" s="10" t="str">
        <f t="shared" si="81"/>
        <v>Bladder - C672Male</v>
      </c>
      <c r="B4350" s="10" t="s">
        <v>332</v>
      </c>
      <c r="C4350" t="s">
        <v>1</v>
      </c>
      <c r="D4350" t="s">
        <v>13</v>
      </c>
      <c r="E4350">
        <v>2</v>
      </c>
      <c r="F4350">
        <v>31</v>
      </c>
    </row>
    <row r="4351" spans="1:6">
      <c r="A4351" s="10" t="str">
        <f t="shared" si="81"/>
        <v>Bladder - C6717Male</v>
      </c>
      <c r="B4351" s="10" t="s">
        <v>332</v>
      </c>
      <c r="C4351" t="s">
        <v>1</v>
      </c>
      <c r="D4351" t="s">
        <v>26</v>
      </c>
      <c r="E4351">
        <v>17</v>
      </c>
      <c r="F4351">
        <v>1</v>
      </c>
    </row>
    <row r="4352" spans="1:6">
      <c r="A4352" s="10" t="str">
        <f t="shared" si="81"/>
        <v>Bladder - C6712Male</v>
      </c>
      <c r="B4352" s="10" t="s">
        <v>332</v>
      </c>
      <c r="C4352" t="s">
        <v>1</v>
      </c>
      <c r="D4352" t="s">
        <v>22</v>
      </c>
      <c r="E4352">
        <v>12</v>
      </c>
      <c r="F4352">
        <v>6</v>
      </c>
    </row>
    <row r="4353" spans="1:6">
      <c r="A4353" s="10" t="str">
        <f t="shared" si="81"/>
        <v>Other urinary organs - C683Female</v>
      </c>
      <c r="B4353" s="10" t="s">
        <v>333</v>
      </c>
      <c r="C4353" t="s">
        <v>0</v>
      </c>
      <c r="D4353" t="s">
        <v>14</v>
      </c>
      <c r="E4353">
        <v>3</v>
      </c>
      <c r="F4353">
        <v>0</v>
      </c>
    </row>
    <row r="4354" spans="1:6">
      <c r="A4354" s="10" t="str">
        <f t="shared" si="81"/>
        <v>Other urinary organs - C687Female</v>
      </c>
      <c r="B4354" s="10" t="s">
        <v>333</v>
      </c>
      <c r="C4354" t="s">
        <v>0</v>
      </c>
      <c r="D4354" t="s">
        <v>18</v>
      </c>
      <c r="E4354">
        <v>7</v>
      </c>
      <c r="F4354">
        <v>2</v>
      </c>
    </row>
    <row r="4355" spans="1:6">
      <c r="A4355" s="10" t="str">
        <f t="shared" si="81"/>
        <v>Other urinary organs - C6818Female</v>
      </c>
      <c r="B4355" s="10" t="s">
        <v>333</v>
      </c>
      <c r="C4355" t="s">
        <v>0</v>
      </c>
      <c r="D4355" t="s">
        <v>27</v>
      </c>
      <c r="E4355">
        <v>18</v>
      </c>
      <c r="F4355">
        <v>0</v>
      </c>
    </row>
    <row r="4356" spans="1:6">
      <c r="A4356" s="10" t="str">
        <f t="shared" si="81"/>
        <v>Other urinary organs - C6813Female</v>
      </c>
      <c r="B4356" s="10" t="s">
        <v>333</v>
      </c>
      <c r="C4356" t="s">
        <v>0</v>
      </c>
      <c r="D4356" t="s">
        <v>30</v>
      </c>
      <c r="E4356">
        <v>13</v>
      </c>
      <c r="F4356">
        <v>0</v>
      </c>
    </row>
    <row r="4357" spans="1:6">
      <c r="A4357" s="10" t="str">
        <f t="shared" si="81"/>
        <v>Other urinary organs - C684Female</v>
      </c>
      <c r="B4357" s="10" t="s">
        <v>333</v>
      </c>
      <c r="C4357" t="s">
        <v>0</v>
      </c>
      <c r="D4357" t="s">
        <v>15</v>
      </c>
      <c r="E4357">
        <v>4</v>
      </c>
      <c r="F4357">
        <v>0</v>
      </c>
    </row>
    <row r="4358" spans="1:6">
      <c r="A4358" s="10" t="str">
        <f t="shared" si="81"/>
        <v>Other urinary organs - C689Female</v>
      </c>
      <c r="B4358" s="10" t="s">
        <v>333</v>
      </c>
      <c r="C4358" t="s">
        <v>0</v>
      </c>
      <c r="D4358" t="s">
        <v>369</v>
      </c>
      <c r="E4358">
        <v>9</v>
      </c>
      <c r="F4358">
        <v>0</v>
      </c>
    </row>
    <row r="4359" spans="1:6">
      <c r="A4359" s="10" t="str">
        <f t="shared" si="81"/>
        <v>Other urinary organs - C6814Female</v>
      </c>
      <c r="B4359" s="10" t="s">
        <v>333</v>
      </c>
      <c r="C4359" t="s">
        <v>0</v>
      </c>
      <c r="D4359" t="s">
        <v>23</v>
      </c>
      <c r="E4359">
        <v>14</v>
      </c>
      <c r="F4359">
        <v>0</v>
      </c>
    </row>
    <row r="4360" spans="1:6">
      <c r="A4360" s="10" t="str">
        <f t="shared" si="81"/>
        <v>Other urinary organs - C686Female</v>
      </c>
      <c r="B4360" s="10" t="s">
        <v>333</v>
      </c>
      <c r="C4360" t="s">
        <v>0</v>
      </c>
      <c r="D4360" t="s">
        <v>17</v>
      </c>
      <c r="E4360">
        <v>6</v>
      </c>
      <c r="F4360">
        <v>0</v>
      </c>
    </row>
    <row r="4361" spans="1:6">
      <c r="A4361" s="10" t="str">
        <f t="shared" si="81"/>
        <v>Other urinary organs - C6811Female</v>
      </c>
      <c r="B4361" s="10" t="s">
        <v>333</v>
      </c>
      <c r="C4361" t="s">
        <v>0</v>
      </c>
      <c r="D4361" t="s">
        <v>21</v>
      </c>
      <c r="E4361">
        <v>11</v>
      </c>
      <c r="F4361">
        <v>1</v>
      </c>
    </row>
    <row r="4362" spans="1:6">
      <c r="A4362" s="10" t="str">
        <f t="shared" si="81"/>
        <v>Other urinary organs - C6816Female</v>
      </c>
      <c r="B4362" s="10" t="s">
        <v>333</v>
      </c>
      <c r="C4362" t="s">
        <v>0</v>
      </c>
      <c r="D4362" t="s">
        <v>25</v>
      </c>
      <c r="E4362">
        <v>16</v>
      </c>
      <c r="F4362">
        <v>0</v>
      </c>
    </row>
    <row r="4363" spans="1:6">
      <c r="A4363" s="10" t="str">
        <f t="shared" si="81"/>
        <v>Other urinary organs - C681Female</v>
      </c>
      <c r="B4363" s="10" t="s">
        <v>333</v>
      </c>
      <c r="C4363" t="s">
        <v>0</v>
      </c>
      <c r="D4363" t="s">
        <v>12</v>
      </c>
      <c r="E4363">
        <v>1</v>
      </c>
      <c r="F4363">
        <v>0</v>
      </c>
    </row>
    <row r="4364" spans="1:6">
      <c r="A4364" s="10" t="str">
        <f t="shared" si="81"/>
        <v>Other urinary organs - C6899Female</v>
      </c>
      <c r="B4364" s="10" t="s">
        <v>333</v>
      </c>
      <c r="C4364" t="s">
        <v>0</v>
      </c>
      <c r="D4364" t="s">
        <v>370</v>
      </c>
      <c r="E4364">
        <v>99</v>
      </c>
      <c r="F4364">
        <v>0</v>
      </c>
    </row>
    <row r="4365" spans="1:6">
      <c r="A4365" s="10" t="str">
        <f t="shared" si="81"/>
        <v>Other urinary organs - C6819Female</v>
      </c>
      <c r="B4365" s="10" t="s">
        <v>333</v>
      </c>
      <c r="C4365" t="s">
        <v>0</v>
      </c>
      <c r="D4365" t="s">
        <v>28</v>
      </c>
      <c r="E4365">
        <v>19</v>
      </c>
      <c r="F4365">
        <v>0</v>
      </c>
    </row>
    <row r="4366" spans="1:6">
      <c r="A4366" s="10" t="str">
        <f t="shared" si="81"/>
        <v>Other urinary organs - C6820Female</v>
      </c>
      <c r="B4366" s="10" t="s">
        <v>333</v>
      </c>
      <c r="C4366" t="s">
        <v>0</v>
      </c>
      <c r="D4366" t="s">
        <v>29</v>
      </c>
      <c r="E4366">
        <v>20</v>
      </c>
      <c r="F4366">
        <v>1</v>
      </c>
    </row>
    <row r="4367" spans="1:6">
      <c r="A4367" s="10" t="str">
        <f t="shared" si="81"/>
        <v>Other urinary organs - C688Female</v>
      </c>
      <c r="B4367" s="10" t="s">
        <v>333</v>
      </c>
      <c r="C4367" t="s">
        <v>0</v>
      </c>
      <c r="D4367" t="s">
        <v>19</v>
      </c>
      <c r="E4367">
        <v>8</v>
      </c>
      <c r="F4367">
        <v>0</v>
      </c>
    </row>
    <row r="4368" spans="1:6">
      <c r="A4368" s="10" t="str">
        <f t="shared" si="81"/>
        <v>Other urinary organs - C6810Female</v>
      </c>
      <c r="B4368" s="10" t="s">
        <v>333</v>
      </c>
      <c r="C4368" t="s">
        <v>0</v>
      </c>
      <c r="D4368" t="s">
        <v>20</v>
      </c>
      <c r="E4368">
        <v>10</v>
      </c>
      <c r="F4368">
        <v>1</v>
      </c>
    </row>
    <row r="4369" spans="1:6">
      <c r="A4369" s="10" t="str">
        <f t="shared" si="81"/>
        <v>Other urinary organs - C685Female</v>
      </c>
      <c r="B4369" s="10" t="s">
        <v>333</v>
      </c>
      <c r="C4369" t="s">
        <v>0</v>
      </c>
      <c r="D4369" t="s">
        <v>16</v>
      </c>
      <c r="E4369">
        <v>5</v>
      </c>
      <c r="F4369">
        <v>2</v>
      </c>
    </row>
    <row r="4370" spans="1:6">
      <c r="A4370" s="10" t="str">
        <f t="shared" si="81"/>
        <v>Other urinary organs - C6815Female</v>
      </c>
      <c r="B4370" s="10" t="s">
        <v>333</v>
      </c>
      <c r="C4370" t="s">
        <v>0</v>
      </c>
      <c r="D4370" t="s">
        <v>24</v>
      </c>
      <c r="E4370">
        <v>15</v>
      </c>
      <c r="F4370">
        <v>0</v>
      </c>
    </row>
    <row r="4371" spans="1:6">
      <c r="A4371" s="10" t="str">
        <f t="shared" si="81"/>
        <v>Other urinary organs - C682Female</v>
      </c>
      <c r="B4371" s="10" t="s">
        <v>333</v>
      </c>
      <c r="C4371" t="s">
        <v>0</v>
      </c>
      <c r="D4371" t="s">
        <v>13</v>
      </c>
      <c r="E4371">
        <v>2</v>
      </c>
      <c r="F4371">
        <v>0</v>
      </c>
    </row>
    <row r="4372" spans="1:6">
      <c r="A4372" s="10" t="str">
        <f t="shared" si="81"/>
        <v>Other urinary organs - C6817Female</v>
      </c>
      <c r="B4372" s="10" t="s">
        <v>333</v>
      </c>
      <c r="C4372" t="s">
        <v>0</v>
      </c>
      <c r="D4372" t="s">
        <v>26</v>
      </c>
      <c r="E4372">
        <v>17</v>
      </c>
      <c r="F4372">
        <v>0</v>
      </c>
    </row>
    <row r="4373" spans="1:6">
      <c r="A4373" s="10" t="str">
        <f t="shared" si="81"/>
        <v>Other urinary organs - C6812Female</v>
      </c>
      <c r="B4373" s="10" t="s">
        <v>333</v>
      </c>
      <c r="C4373" t="s">
        <v>0</v>
      </c>
      <c r="D4373" t="s">
        <v>22</v>
      </c>
      <c r="E4373">
        <v>12</v>
      </c>
      <c r="F4373">
        <v>0</v>
      </c>
    </row>
    <row r="4374" spans="1:6">
      <c r="A4374" s="10" t="str">
        <f t="shared" si="81"/>
        <v>Other urinary organs - C683Male</v>
      </c>
      <c r="B4374" s="10" t="s">
        <v>333</v>
      </c>
      <c r="C4374" t="s">
        <v>1</v>
      </c>
      <c r="D4374" t="s">
        <v>14</v>
      </c>
      <c r="E4374">
        <v>3</v>
      </c>
      <c r="F4374">
        <v>0</v>
      </c>
    </row>
    <row r="4375" spans="1:6">
      <c r="A4375" s="10" t="str">
        <f t="shared" si="81"/>
        <v>Other urinary organs - C687Male</v>
      </c>
      <c r="B4375" s="10" t="s">
        <v>333</v>
      </c>
      <c r="C4375" t="s">
        <v>1</v>
      </c>
      <c r="D4375" t="s">
        <v>18</v>
      </c>
      <c r="E4375">
        <v>7</v>
      </c>
      <c r="F4375">
        <v>1</v>
      </c>
    </row>
    <row r="4376" spans="1:6">
      <c r="A4376" s="10" t="str">
        <f t="shared" si="81"/>
        <v>Other urinary organs - C6818Male</v>
      </c>
      <c r="B4376" s="10" t="s">
        <v>333</v>
      </c>
      <c r="C4376" t="s">
        <v>1</v>
      </c>
      <c r="D4376" t="s">
        <v>27</v>
      </c>
      <c r="E4376">
        <v>18</v>
      </c>
      <c r="F4376">
        <v>5</v>
      </c>
    </row>
    <row r="4377" spans="1:6">
      <c r="A4377" s="10" t="str">
        <f t="shared" si="81"/>
        <v>Other urinary organs - C6813Male</v>
      </c>
      <c r="B4377" s="10" t="s">
        <v>333</v>
      </c>
      <c r="C4377" t="s">
        <v>1</v>
      </c>
      <c r="D4377" t="s">
        <v>30</v>
      </c>
      <c r="E4377">
        <v>13</v>
      </c>
      <c r="F4377">
        <v>0</v>
      </c>
    </row>
    <row r="4378" spans="1:6">
      <c r="A4378" s="10" t="str">
        <f t="shared" si="81"/>
        <v>Other urinary organs - C684Male</v>
      </c>
      <c r="B4378" s="10" t="s">
        <v>333</v>
      </c>
      <c r="C4378" t="s">
        <v>1</v>
      </c>
      <c r="D4378" t="s">
        <v>15</v>
      </c>
      <c r="E4378">
        <v>4</v>
      </c>
      <c r="F4378">
        <v>1</v>
      </c>
    </row>
    <row r="4379" spans="1:6">
      <c r="A4379" s="10" t="str">
        <f t="shared" si="81"/>
        <v>Other urinary organs - C689Male</v>
      </c>
      <c r="B4379" s="10" t="s">
        <v>333</v>
      </c>
      <c r="C4379" t="s">
        <v>1</v>
      </c>
      <c r="D4379" t="s">
        <v>369</v>
      </c>
      <c r="E4379">
        <v>9</v>
      </c>
      <c r="F4379">
        <v>1</v>
      </c>
    </row>
    <row r="4380" spans="1:6">
      <c r="A4380" s="10" t="str">
        <f t="shared" si="81"/>
        <v>Other urinary organs - C6814Male</v>
      </c>
      <c r="B4380" s="10" t="s">
        <v>333</v>
      </c>
      <c r="C4380" t="s">
        <v>1</v>
      </c>
      <c r="D4380" t="s">
        <v>23</v>
      </c>
      <c r="E4380">
        <v>14</v>
      </c>
      <c r="F4380">
        <v>0</v>
      </c>
    </row>
    <row r="4381" spans="1:6">
      <c r="A4381" s="10" t="str">
        <f t="shared" si="81"/>
        <v>Other urinary organs - C686Male</v>
      </c>
      <c r="B4381" s="10" t="s">
        <v>333</v>
      </c>
      <c r="C4381" t="s">
        <v>1</v>
      </c>
      <c r="D4381" t="s">
        <v>17</v>
      </c>
      <c r="E4381">
        <v>6</v>
      </c>
      <c r="F4381">
        <v>0</v>
      </c>
    </row>
    <row r="4382" spans="1:6">
      <c r="A4382" s="10" t="str">
        <f t="shared" si="81"/>
        <v>Other urinary organs - C6811Male</v>
      </c>
      <c r="B4382" s="10" t="s">
        <v>333</v>
      </c>
      <c r="C4382" t="s">
        <v>1</v>
      </c>
      <c r="D4382" t="s">
        <v>21</v>
      </c>
      <c r="E4382">
        <v>11</v>
      </c>
      <c r="F4382">
        <v>0</v>
      </c>
    </row>
    <row r="4383" spans="1:6">
      <c r="A4383" s="10" t="str">
        <f t="shared" si="81"/>
        <v>Other urinary organs - C6816Male</v>
      </c>
      <c r="B4383" s="10" t="s">
        <v>333</v>
      </c>
      <c r="C4383" t="s">
        <v>1</v>
      </c>
      <c r="D4383" t="s">
        <v>25</v>
      </c>
      <c r="E4383">
        <v>16</v>
      </c>
      <c r="F4383">
        <v>0</v>
      </c>
    </row>
    <row r="4384" spans="1:6">
      <c r="A4384" s="10" t="str">
        <f t="shared" si="81"/>
        <v>Other urinary organs - C681Male</v>
      </c>
      <c r="B4384" s="10" t="s">
        <v>333</v>
      </c>
      <c r="C4384" t="s">
        <v>1</v>
      </c>
      <c r="D4384" t="s">
        <v>12</v>
      </c>
      <c r="E4384">
        <v>1</v>
      </c>
      <c r="F4384">
        <v>0</v>
      </c>
    </row>
    <row r="4385" spans="1:6">
      <c r="A4385" s="10" t="str">
        <f t="shared" si="81"/>
        <v>Other urinary organs - C6899Male</v>
      </c>
      <c r="B4385" s="10" t="s">
        <v>333</v>
      </c>
      <c r="C4385" t="s">
        <v>1</v>
      </c>
      <c r="D4385" t="s">
        <v>370</v>
      </c>
      <c r="E4385">
        <v>99</v>
      </c>
      <c r="F4385">
        <v>1</v>
      </c>
    </row>
    <row r="4386" spans="1:6">
      <c r="A4386" s="10" t="str">
        <f t="shared" si="81"/>
        <v>Other urinary organs - C6819Male</v>
      </c>
      <c r="B4386" s="10" t="s">
        <v>333</v>
      </c>
      <c r="C4386" t="s">
        <v>1</v>
      </c>
      <c r="D4386" t="s">
        <v>28</v>
      </c>
      <c r="E4386">
        <v>19</v>
      </c>
      <c r="F4386">
        <v>0</v>
      </c>
    </row>
    <row r="4387" spans="1:6">
      <c r="A4387" s="10" t="str">
        <f t="shared" si="81"/>
        <v>Other urinary organs - C6820Male</v>
      </c>
      <c r="B4387" s="10" t="s">
        <v>333</v>
      </c>
      <c r="C4387" t="s">
        <v>1</v>
      </c>
      <c r="D4387" t="s">
        <v>29</v>
      </c>
      <c r="E4387">
        <v>20</v>
      </c>
      <c r="F4387">
        <v>0</v>
      </c>
    </row>
    <row r="4388" spans="1:6">
      <c r="A4388" s="10" t="str">
        <f t="shared" ref="A4388:A4451" si="82">B4388&amp;E4388&amp;C4388</f>
        <v>Other urinary organs - C688Male</v>
      </c>
      <c r="B4388" s="10" t="s">
        <v>333</v>
      </c>
      <c r="C4388" t="s">
        <v>1</v>
      </c>
      <c r="D4388" t="s">
        <v>19</v>
      </c>
      <c r="E4388">
        <v>8</v>
      </c>
      <c r="F4388">
        <v>0</v>
      </c>
    </row>
    <row r="4389" spans="1:6">
      <c r="A4389" s="10" t="str">
        <f t="shared" si="82"/>
        <v>Other urinary organs - C6810Male</v>
      </c>
      <c r="B4389" s="10" t="s">
        <v>333</v>
      </c>
      <c r="C4389" t="s">
        <v>1</v>
      </c>
      <c r="D4389" t="s">
        <v>20</v>
      </c>
      <c r="E4389">
        <v>10</v>
      </c>
      <c r="F4389">
        <v>0</v>
      </c>
    </row>
    <row r="4390" spans="1:6">
      <c r="A4390" s="10" t="str">
        <f t="shared" si="82"/>
        <v>Other urinary organs - C685Male</v>
      </c>
      <c r="B4390" s="10" t="s">
        <v>333</v>
      </c>
      <c r="C4390" t="s">
        <v>1</v>
      </c>
      <c r="D4390" t="s">
        <v>16</v>
      </c>
      <c r="E4390">
        <v>5</v>
      </c>
      <c r="F4390">
        <v>3</v>
      </c>
    </row>
    <row r="4391" spans="1:6">
      <c r="A4391" s="10" t="str">
        <f t="shared" si="82"/>
        <v>Other urinary organs - C6815Male</v>
      </c>
      <c r="B4391" s="10" t="s">
        <v>333</v>
      </c>
      <c r="C4391" t="s">
        <v>1</v>
      </c>
      <c r="D4391" t="s">
        <v>24</v>
      </c>
      <c r="E4391">
        <v>15</v>
      </c>
      <c r="F4391">
        <v>0</v>
      </c>
    </row>
    <row r="4392" spans="1:6">
      <c r="A4392" s="10" t="str">
        <f t="shared" si="82"/>
        <v>Other urinary organs - C682Male</v>
      </c>
      <c r="B4392" s="10" t="s">
        <v>333</v>
      </c>
      <c r="C4392" t="s">
        <v>1</v>
      </c>
      <c r="D4392" t="s">
        <v>13</v>
      </c>
      <c r="E4392">
        <v>2</v>
      </c>
      <c r="F4392">
        <v>2</v>
      </c>
    </row>
    <row r="4393" spans="1:6">
      <c r="A4393" s="10" t="str">
        <f t="shared" si="82"/>
        <v>Other urinary organs - C6817Male</v>
      </c>
      <c r="B4393" s="10" t="s">
        <v>333</v>
      </c>
      <c r="C4393" t="s">
        <v>1</v>
      </c>
      <c r="D4393" t="s">
        <v>26</v>
      </c>
      <c r="E4393">
        <v>17</v>
      </c>
      <c r="F4393">
        <v>0</v>
      </c>
    </row>
    <row r="4394" spans="1:6">
      <c r="A4394" s="10" t="str">
        <f t="shared" si="82"/>
        <v>Other urinary organs - C6812Male</v>
      </c>
      <c r="B4394" s="10" t="s">
        <v>333</v>
      </c>
      <c r="C4394" t="s">
        <v>1</v>
      </c>
      <c r="D4394" t="s">
        <v>22</v>
      </c>
      <c r="E4394">
        <v>12</v>
      </c>
      <c r="F4394">
        <v>0</v>
      </c>
    </row>
    <row r="4395" spans="1:6">
      <c r="A4395" s="10" t="str">
        <f t="shared" si="82"/>
        <v>Eye - C693Female</v>
      </c>
      <c r="B4395" s="10" t="s">
        <v>334</v>
      </c>
      <c r="C4395" t="s">
        <v>0</v>
      </c>
      <c r="D4395" t="s">
        <v>14</v>
      </c>
      <c r="E4395">
        <v>3</v>
      </c>
      <c r="F4395">
        <v>5</v>
      </c>
    </row>
    <row r="4396" spans="1:6">
      <c r="A4396" s="10" t="str">
        <f t="shared" si="82"/>
        <v>Eye - C697Female</v>
      </c>
      <c r="B4396" s="10" t="s">
        <v>334</v>
      </c>
      <c r="C4396" t="s">
        <v>0</v>
      </c>
      <c r="D4396" t="s">
        <v>18</v>
      </c>
      <c r="E4396">
        <v>7</v>
      </c>
      <c r="F4396">
        <v>3</v>
      </c>
    </row>
    <row r="4397" spans="1:6">
      <c r="A4397" s="10" t="str">
        <f t="shared" si="82"/>
        <v>Eye - C6918Female</v>
      </c>
      <c r="B4397" s="10" t="s">
        <v>334</v>
      </c>
      <c r="C4397" t="s">
        <v>0</v>
      </c>
      <c r="D4397" t="s">
        <v>27</v>
      </c>
      <c r="E4397">
        <v>18</v>
      </c>
      <c r="F4397">
        <v>4</v>
      </c>
    </row>
    <row r="4398" spans="1:6">
      <c r="A4398" s="10" t="str">
        <f t="shared" si="82"/>
        <v>Eye - C6913Female</v>
      </c>
      <c r="B4398" s="10" t="s">
        <v>334</v>
      </c>
      <c r="C4398" t="s">
        <v>0</v>
      </c>
      <c r="D4398" t="s">
        <v>30</v>
      </c>
      <c r="E4398">
        <v>13</v>
      </c>
      <c r="F4398">
        <v>2</v>
      </c>
    </row>
    <row r="4399" spans="1:6">
      <c r="A4399" s="10" t="str">
        <f t="shared" si="82"/>
        <v>Eye - C694Female</v>
      </c>
      <c r="B4399" s="10" t="s">
        <v>334</v>
      </c>
      <c r="C4399" t="s">
        <v>0</v>
      </c>
      <c r="D4399" t="s">
        <v>15</v>
      </c>
      <c r="E4399">
        <v>4</v>
      </c>
      <c r="F4399">
        <v>2</v>
      </c>
    </row>
    <row r="4400" spans="1:6">
      <c r="A4400" s="10" t="str">
        <f t="shared" si="82"/>
        <v>Eye - C699Female</v>
      </c>
      <c r="B4400" s="10" t="s">
        <v>334</v>
      </c>
      <c r="C4400" t="s">
        <v>0</v>
      </c>
      <c r="D4400" t="s">
        <v>369</v>
      </c>
      <c r="E4400">
        <v>9</v>
      </c>
      <c r="F4400">
        <v>1</v>
      </c>
    </row>
    <row r="4401" spans="1:6">
      <c r="A4401" s="10" t="str">
        <f t="shared" si="82"/>
        <v>Eye - C6914Female</v>
      </c>
      <c r="B4401" s="10" t="s">
        <v>334</v>
      </c>
      <c r="C4401" t="s">
        <v>0</v>
      </c>
      <c r="D4401" t="s">
        <v>23</v>
      </c>
      <c r="E4401">
        <v>14</v>
      </c>
      <c r="F4401">
        <v>0</v>
      </c>
    </row>
    <row r="4402" spans="1:6">
      <c r="A4402" s="10" t="str">
        <f t="shared" si="82"/>
        <v>Eye - C696Female</v>
      </c>
      <c r="B4402" s="10" t="s">
        <v>334</v>
      </c>
      <c r="C4402" t="s">
        <v>0</v>
      </c>
      <c r="D4402" t="s">
        <v>17</v>
      </c>
      <c r="E4402">
        <v>6</v>
      </c>
      <c r="F4402">
        <v>1</v>
      </c>
    </row>
    <row r="4403" spans="1:6">
      <c r="A4403" s="10" t="str">
        <f t="shared" si="82"/>
        <v>Eye - C6911Female</v>
      </c>
      <c r="B4403" s="10" t="s">
        <v>334</v>
      </c>
      <c r="C4403" t="s">
        <v>0</v>
      </c>
      <c r="D4403" t="s">
        <v>21</v>
      </c>
      <c r="E4403">
        <v>11</v>
      </c>
      <c r="F4403">
        <v>0</v>
      </c>
    </row>
    <row r="4404" spans="1:6">
      <c r="A4404" s="10" t="str">
        <f t="shared" si="82"/>
        <v>Eye - C6916Female</v>
      </c>
      <c r="B4404" s="10" t="s">
        <v>334</v>
      </c>
      <c r="C4404" t="s">
        <v>0</v>
      </c>
      <c r="D4404" t="s">
        <v>25</v>
      </c>
      <c r="E4404">
        <v>16</v>
      </c>
      <c r="F4404">
        <v>1</v>
      </c>
    </row>
    <row r="4405" spans="1:6">
      <c r="A4405" s="10" t="str">
        <f t="shared" si="82"/>
        <v>Eye - C691Female</v>
      </c>
      <c r="B4405" s="10" t="s">
        <v>334</v>
      </c>
      <c r="C4405" t="s">
        <v>0</v>
      </c>
      <c r="D4405" t="s">
        <v>12</v>
      </c>
      <c r="E4405">
        <v>1</v>
      </c>
      <c r="F4405">
        <v>1</v>
      </c>
    </row>
    <row r="4406" spans="1:6">
      <c r="A4406" s="10" t="str">
        <f t="shared" si="82"/>
        <v>Eye - C6999Female</v>
      </c>
      <c r="B4406" s="10" t="s">
        <v>334</v>
      </c>
      <c r="C4406" t="s">
        <v>0</v>
      </c>
      <c r="D4406" t="s">
        <v>370</v>
      </c>
      <c r="E4406">
        <v>99</v>
      </c>
      <c r="F4406">
        <v>0</v>
      </c>
    </row>
    <row r="4407" spans="1:6">
      <c r="A4407" s="10" t="str">
        <f t="shared" si="82"/>
        <v>Eye - C6919Female</v>
      </c>
      <c r="B4407" s="10" t="s">
        <v>334</v>
      </c>
      <c r="C4407" t="s">
        <v>0</v>
      </c>
      <c r="D4407" t="s">
        <v>28</v>
      </c>
      <c r="E4407">
        <v>19</v>
      </c>
      <c r="F4407">
        <v>0</v>
      </c>
    </row>
    <row r="4408" spans="1:6">
      <c r="A4408" s="10" t="str">
        <f t="shared" si="82"/>
        <v>Eye - C6920Female</v>
      </c>
      <c r="B4408" s="10" t="s">
        <v>334</v>
      </c>
      <c r="C4408" t="s">
        <v>0</v>
      </c>
      <c r="D4408" t="s">
        <v>29</v>
      </c>
      <c r="E4408">
        <v>20</v>
      </c>
      <c r="F4408">
        <v>6</v>
      </c>
    </row>
    <row r="4409" spans="1:6">
      <c r="A4409" s="10" t="str">
        <f t="shared" si="82"/>
        <v>Eye - C698Female</v>
      </c>
      <c r="B4409" s="10" t="s">
        <v>334</v>
      </c>
      <c r="C4409" t="s">
        <v>0</v>
      </c>
      <c r="D4409" t="s">
        <v>19</v>
      </c>
      <c r="E4409">
        <v>8</v>
      </c>
      <c r="F4409">
        <v>0</v>
      </c>
    </row>
    <row r="4410" spans="1:6">
      <c r="A4410" s="10" t="str">
        <f t="shared" si="82"/>
        <v>Eye - C6910Female</v>
      </c>
      <c r="B4410" s="10" t="s">
        <v>334</v>
      </c>
      <c r="C4410" t="s">
        <v>0</v>
      </c>
      <c r="D4410" t="s">
        <v>20</v>
      </c>
      <c r="E4410">
        <v>10</v>
      </c>
      <c r="F4410">
        <v>2</v>
      </c>
    </row>
    <row r="4411" spans="1:6">
      <c r="A4411" s="10" t="str">
        <f t="shared" si="82"/>
        <v>Eye - C695Female</v>
      </c>
      <c r="B4411" s="10" t="s">
        <v>334</v>
      </c>
      <c r="C4411" t="s">
        <v>0</v>
      </c>
      <c r="D4411" t="s">
        <v>16</v>
      </c>
      <c r="E4411">
        <v>5</v>
      </c>
      <c r="F4411">
        <v>2</v>
      </c>
    </row>
    <row r="4412" spans="1:6">
      <c r="A4412" s="10" t="str">
        <f t="shared" si="82"/>
        <v>Eye - C6915Female</v>
      </c>
      <c r="B4412" s="10" t="s">
        <v>334</v>
      </c>
      <c r="C4412" t="s">
        <v>0</v>
      </c>
      <c r="D4412" t="s">
        <v>24</v>
      </c>
      <c r="E4412">
        <v>15</v>
      </c>
      <c r="F4412">
        <v>0</v>
      </c>
    </row>
    <row r="4413" spans="1:6">
      <c r="A4413" s="10" t="str">
        <f t="shared" si="82"/>
        <v>Eye - C692Female</v>
      </c>
      <c r="B4413" s="10" t="s">
        <v>334</v>
      </c>
      <c r="C4413" t="s">
        <v>0</v>
      </c>
      <c r="D4413" t="s">
        <v>13</v>
      </c>
      <c r="E4413">
        <v>2</v>
      </c>
      <c r="F4413">
        <v>3</v>
      </c>
    </row>
    <row r="4414" spans="1:6">
      <c r="A4414" s="10" t="str">
        <f t="shared" si="82"/>
        <v>Eye - C6917Female</v>
      </c>
      <c r="B4414" s="10" t="s">
        <v>334</v>
      </c>
      <c r="C4414" t="s">
        <v>0</v>
      </c>
      <c r="D4414" t="s">
        <v>26</v>
      </c>
      <c r="E4414">
        <v>17</v>
      </c>
      <c r="F4414">
        <v>0</v>
      </c>
    </row>
    <row r="4415" spans="1:6">
      <c r="A4415" s="10" t="str">
        <f t="shared" si="82"/>
        <v>Eye - C6912Female</v>
      </c>
      <c r="B4415" s="10" t="s">
        <v>334</v>
      </c>
      <c r="C4415" t="s">
        <v>0</v>
      </c>
      <c r="D4415" t="s">
        <v>22</v>
      </c>
      <c r="E4415">
        <v>12</v>
      </c>
      <c r="F4415">
        <v>1</v>
      </c>
    </row>
    <row r="4416" spans="1:6">
      <c r="A4416" s="10" t="str">
        <f t="shared" si="82"/>
        <v>Eye - C693Male</v>
      </c>
      <c r="B4416" s="10" t="s">
        <v>334</v>
      </c>
      <c r="C4416" t="s">
        <v>1</v>
      </c>
      <c r="D4416" t="s">
        <v>14</v>
      </c>
      <c r="E4416">
        <v>3</v>
      </c>
      <c r="F4416">
        <v>3</v>
      </c>
    </row>
    <row r="4417" spans="1:6">
      <c r="A4417" s="10" t="str">
        <f t="shared" si="82"/>
        <v>Eye - C697Male</v>
      </c>
      <c r="B4417" s="10" t="s">
        <v>334</v>
      </c>
      <c r="C4417" t="s">
        <v>1</v>
      </c>
      <c r="D4417" t="s">
        <v>18</v>
      </c>
      <c r="E4417">
        <v>7</v>
      </c>
      <c r="F4417">
        <v>2</v>
      </c>
    </row>
    <row r="4418" spans="1:6">
      <c r="A4418" s="10" t="str">
        <f t="shared" si="82"/>
        <v>Eye - C6918Male</v>
      </c>
      <c r="B4418" s="10" t="s">
        <v>334</v>
      </c>
      <c r="C4418" t="s">
        <v>1</v>
      </c>
      <c r="D4418" t="s">
        <v>27</v>
      </c>
      <c r="E4418">
        <v>18</v>
      </c>
      <c r="F4418">
        <v>7</v>
      </c>
    </row>
    <row r="4419" spans="1:6">
      <c r="A4419" s="10" t="str">
        <f t="shared" si="82"/>
        <v>Eye - C6913Male</v>
      </c>
      <c r="B4419" s="10" t="s">
        <v>334</v>
      </c>
      <c r="C4419" t="s">
        <v>1</v>
      </c>
      <c r="D4419" t="s">
        <v>30</v>
      </c>
      <c r="E4419">
        <v>13</v>
      </c>
      <c r="F4419">
        <v>4</v>
      </c>
    </row>
    <row r="4420" spans="1:6">
      <c r="A4420" s="10" t="str">
        <f t="shared" si="82"/>
        <v>Eye - C694Male</v>
      </c>
      <c r="B4420" s="10" t="s">
        <v>334</v>
      </c>
      <c r="C4420" t="s">
        <v>1</v>
      </c>
      <c r="D4420" t="s">
        <v>15</v>
      </c>
      <c r="E4420">
        <v>4</v>
      </c>
      <c r="F4420">
        <v>3</v>
      </c>
    </row>
    <row r="4421" spans="1:6">
      <c r="A4421" s="10" t="str">
        <f t="shared" si="82"/>
        <v>Eye - C699Male</v>
      </c>
      <c r="B4421" s="10" t="s">
        <v>334</v>
      </c>
      <c r="C4421" t="s">
        <v>1</v>
      </c>
      <c r="D4421" t="s">
        <v>369</v>
      </c>
      <c r="E4421">
        <v>9</v>
      </c>
      <c r="F4421">
        <v>0</v>
      </c>
    </row>
    <row r="4422" spans="1:6">
      <c r="A4422" s="10" t="str">
        <f t="shared" si="82"/>
        <v>Eye - C6914Male</v>
      </c>
      <c r="B4422" s="10" t="s">
        <v>334</v>
      </c>
      <c r="C4422" t="s">
        <v>1</v>
      </c>
      <c r="D4422" t="s">
        <v>23</v>
      </c>
      <c r="E4422">
        <v>14</v>
      </c>
      <c r="F4422">
        <v>1</v>
      </c>
    </row>
    <row r="4423" spans="1:6">
      <c r="A4423" s="10" t="str">
        <f t="shared" si="82"/>
        <v>Eye - C696Male</v>
      </c>
      <c r="B4423" s="10" t="s">
        <v>334</v>
      </c>
      <c r="C4423" t="s">
        <v>1</v>
      </c>
      <c r="D4423" t="s">
        <v>17</v>
      </c>
      <c r="E4423">
        <v>6</v>
      </c>
      <c r="F4423">
        <v>3</v>
      </c>
    </row>
    <row r="4424" spans="1:6">
      <c r="A4424" s="10" t="str">
        <f t="shared" si="82"/>
        <v>Eye - C6911Male</v>
      </c>
      <c r="B4424" s="10" t="s">
        <v>334</v>
      </c>
      <c r="C4424" t="s">
        <v>1</v>
      </c>
      <c r="D4424" t="s">
        <v>21</v>
      </c>
      <c r="E4424">
        <v>11</v>
      </c>
      <c r="F4424">
        <v>1</v>
      </c>
    </row>
    <row r="4425" spans="1:6">
      <c r="A4425" s="10" t="str">
        <f t="shared" si="82"/>
        <v>Eye - C6916Male</v>
      </c>
      <c r="B4425" s="10" t="s">
        <v>334</v>
      </c>
      <c r="C4425" t="s">
        <v>1</v>
      </c>
      <c r="D4425" t="s">
        <v>25</v>
      </c>
      <c r="E4425">
        <v>16</v>
      </c>
      <c r="F4425">
        <v>0</v>
      </c>
    </row>
    <row r="4426" spans="1:6">
      <c r="A4426" s="10" t="str">
        <f t="shared" si="82"/>
        <v>Eye - C691Male</v>
      </c>
      <c r="B4426" s="10" t="s">
        <v>334</v>
      </c>
      <c r="C4426" t="s">
        <v>1</v>
      </c>
      <c r="D4426" t="s">
        <v>12</v>
      </c>
      <c r="E4426">
        <v>1</v>
      </c>
      <c r="F4426">
        <v>2</v>
      </c>
    </row>
    <row r="4427" spans="1:6">
      <c r="A4427" s="10" t="str">
        <f t="shared" si="82"/>
        <v>Eye - C6999Male</v>
      </c>
      <c r="B4427" s="10" t="s">
        <v>334</v>
      </c>
      <c r="C4427" t="s">
        <v>1</v>
      </c>
      <c r="D4427" t="s">
        <v>370</v>
      </c>
      <c r="E4427">
        <v>99</v>
      </c>
      <c r="F4427">
        <v>0</v>
      </c>
    </row>
    <row r="4428" spans="1:6">
      <c r="A4428" s="10" t="str">
        <f t="shared" si="82"/>
        <v>Eye - C6919Male</v>
      </c>
      <c r="B4428" s="10" t="s">
        <v>334</v>
      </c>
      <c r="C4428" t="s">
        <v>1</v>
      </c>
      <c r="D4428" t="s">
        <v>28</v>
      </c>
      <c r="E4428">
        <v>19</v>
      </c>
      <c r="F4428">
        <v>1</v>
      </c>
    </row>
    <row r="4429" spans="1:6">
      <c r="A4429" s="10" t="str">
        <f t="shared" si="82"/>
        <v>Eye - C6920Male</v>
      </c>
      <c r="B4429" s="10" t="s">
        <v>334</v>
      </c>
      <c r="C4429" t="s">
        <v>1</v>
      </c>
      <c r="D4429" t="s">
        <v>29</v>
      </c>
      <c r="E4429">
        <v>20</v>
      </c>
      <c r="F4429">
        <v>0</v>
      </c>
    </row>
    <row r="4430" spans="1:6">
      <c r="A4430" s="10" t="str">
        <f t="shared" si="82"/>
        <v>Eye - C698Male</v>
      </c>
      <c r="B4430" s="10" t="s">
        <v>334</v>
      </c>
      <c r="C4430" t="s">
        <v>1</v>
      </c>
      <c r="D4430" t="s">
        <v>19</v>
      </c>
      <c r="E4430">
        <v>8</v>
      </c>
      <c r="F4430">
        <v>1</v>
      </c>
    </row>
    <row r="4431" spans="1:6">
      <c r="A4431" s="10" t="str">
        <f t="shared" si="82"/>
        <v>Eye - C6910Male</v>
      </c>
      <c r="B4431" s="10" t="s">
        <v>334</v>
      </c>
      <c r="C4431" t="s">
        <v>1</v>
      </c>
      <c r="D4431" t="s">
        <v>20</v>
      </c>
      <c r="E4431">
        <v>10</v>
      </c>
      <c r="F4431">
        <v>1</v>
      </c>
    </row>
    <row r="4432" spans="1:6">
      <c r="A4432" s="10" t="str">
        <f t="shared" si="82"/>
        <v>Eye - C695Male</v>
      </c>
      <c r="B4432" s="10" t="s">
        <v>334</v>
      </c>
      <c r="C4432" t="s">
        <v>1</v>
      </c>
      <c r="D4432" t="s">
        <v>16</v>
      </c>
      <c r="E4432">
        <v>5</v>
      </c>
      <c r="F4432">
        <v>2</v>
      </c>
    </row>
    <row r="4433" spans="1:6">
      <c r="A4433" s="10" t="str">
        <f t="shared" si="82"/>
        <v>Eye - C6915Male</v>
      </c>
      <c r="B4433" s="10" t="s">
        <v>334</v>
      </c>
      <c r="C4433" t="s">
        <v>1</v>
      </c>
      <c r="D4433" t="s">
        <v>24</v>
      </c>
      <c r="E4433">
        <v>15</v>
      </c>
      <c r="F4433">
        <v>0</v>
      </c>
    </row>
    <row r="4434" spans="1:6">
      <c r="A4434" s="10" t="str">
        <f t="shared" si="82"/>
        <v>Eye - C692Male</v>
      </c>
      <c r="B4434" s="10" t="s">
        <v>334</v>
      </c>
      <c r="C4434" t="s">
        <v>1</v>
      </c>
      <c r="D4434" t="s">
        <v>13</v>
      </c>
      <c r="E4434">
        <v>2</v>
      </c>
      <c r="F4434">
        <v>5</v>
      </c>
    </row>
    <row r="4435" spans="1:6">
      <c r="A4435" s="10" t="str">
        <f t="shared" si="82"/>
        <v>Eye - C6917Male</v>
      </c>
      <c r="B4435" s="10" t="s">
        <v>334</v>
      </c>
      <c r="C4435" t="s">
        <v>1</v>
      </c>
      <c r="D4435" t="s">
        <v>26</v>
      </c>
      <c r="E4435">
        <v>17</v>
      </c>
      <c r="F4435">
        <v>0</v>
      </c>
    </row>
    <row r="4436" spans="1:6">
      <c r="A4436" s="10" t="str">
        <f t="shared" si="82"/>
        <v>Eye - C6912Male</v>
      </c>
      <c r="B4436" s="10" t="s">
        <v>334</v>
      </c>
      <c r="C4436" t="s">
        <v>1</v>
      </c>
      <c r="D4436" t="s">
        <v>22</v>
      </c>
      <c r="E4436">
        <v>12</v>
      </c>
      <c r="F4436">
        <v>0</v>
      </c>
    </row>
    <row r="4437" spans="1:6">
      <c r="A4437" s="10" t="str">
        <f t="shared" si="82"/>
        <v>Meninges - C703Female</v>
      </c>
      <c r="B4437" s="10" t="s">
        <v>335</v>
      </c>
      <c r="C4437" t="s">
        <v>0</v>
      </c>
      <c r="D4437" t="s">
        <v>14</v>
      </c>
      <c r="E4437">
        <v>3</v>
      </c>
      <c r="F4437">
        <v>0</v>
      </c>
    </row>
    <row r="4438" spans="1:6">
      <c r="A4438" s="10" t="str">
        <f t="shared" si="82"/>
        <v>Meninges - C707Female</v>
      </c>
      <c r="B4438" s="10" t="s">
        <v>335</v>
      </c>
      <c r="C4438" t="s">
        <v>0</v>
      </c>
      <c r="D4438" t="s">
        <v>18</v>
      </c>
      <c r="E4438">
        <v>7</v>
      </c>
      <c r="F4438">
        <v>0</v>
      </c>
    </row>
    <row r="4439" spans="1:6">
      <c r="A4439" s="10" t="str">
        <f t="shared" si="82"/>
        <v>Meninges - C7018Female</v>
      </c>
      <c r="B4439" s="10" t="s">
        <v>335</v>
      </c>
      <c r="C4439" t="s">
        <v>0</v>
      </c>
      <c r="D4439" t="s">
        <v>27</v>
      </c>
      <c r="E4439">
        <v>18</v>
      </c>
      <c r="F4439">
        <v>0</v>
      </c>
    </row>
    <row r="4440" spans="1:6">
      <c r="A4440" s="10" t="str">
        <f t="shared" si="82"/>
        <v>Meninges - C7013Female</v>
      </c>
      <c r="B4440" s="10" t="s">
        <v>335</v>
      </c>
      <c r="C4440" t="s">
        <v>0</v>
      </c>
      <c r="D4440" t="s">
        <v>30</v>
      </c>
      <c r="E4440">
        <v>13</v>
      </c>
      <c r="F4440">
        <v>0</v>
      </c>
    </row>
    <row r="4441" spans="1:6">
      <c r="A4441" s="10" t="str">
        <f t="shared" si="82"/>
        <v>Meninges - C704Female</v>
      </c>
      <c r="B4441" s="10" t="s">
        <v>335</v>
      </c>
      <c r="C4441" t="s">
        <v>0</v>
      </c>
      <c r="D4441" t="s">
        <v>15</v>
      </c>
      <c r="E4441">
        <v>4</v>
      </c>
      <c r="F4441">
        <v>0</v>
      </c>
    </row>
    <row r="4442" spans="1:6">
      <c r="A4442" s="10" t="str">
        <f t="shared" si="82"/>
        <v>Meninges - C709Female</v>
      </c>
      <c r="B4442" s="10" t="s">
        <v>335</v>
      </c>
      <c r="C4442" t="s">
        <v>0</v>
      </c>
      <c r="D4442" t="s">
        <v>369</v>
      </c>
      <c r="E4442">
        <v>9</v>
      </c>
      <c r="F4442">
        <v>1</v>
      </c>
    </row>
    <row r="4443" spans="1:6">
      <c r="A4443" s="10" t="str">
        <f t="shared" si="82"/>
        <v>Meninges - C7014Female</v>
      </c>
      <c r="B4443" s="10" t="s">
        <v>335</v>
      </c>
      <c r="C4443" t="s">
        <v>0</v>
      </c>
      <c r="D4443" t="s">
        <v>23</v>
      </c>
      <c r="E4443">
        <v>14</v>
      </c>
      <c r="F4443">
        <v>0</v>
      </c>
    </row>
    <row r="4444" spans="1:6">
      <c r="A4444" s="10" t="str">
        <f t="shared" si="82"/>
        <v>Meninges - C706Female</v>
      </c>
      <c r="B4444" s="10" t="s">
        <v>335</v>
      </c>
      <c r="C4444" t="s">
        <v>0</v>
      </c>
      <c r="D4444" t="s">
        <v>17</v>
      </c>
      <c r="E4444">
        <v>6</v>
      </c>
      <c r="F4444">
        <v>0</v>
      </c>
    </row>
    <row r="4445" spans="1:6">
      <c r="A4445" s="10" t="str">
        <f t="shared" si="82"/>
        <v>Meninges - C7011Female</v>
      </c>
      <c r="B4445" s="10" t="s">
        <v>335</v>
      </c>
      <c r="C4445" t="s">
        <v>0</v>
      </c>
      <c r="D4445" t="s">
        <v>21</v>
      </c>
      <c r="E4445">
        <v>11</v>
      </c>
      <c r="F4445">
        <v>1</v>
      </c>
    </row>
    <row r="4446" spans="1:6">
      <c r="A4446" s="10" t="str">
        <f t="shared" si="82"/>
        <v>Meninges - C7016Female</v>
      </c>
      <c r="B4446" s="10" t="s">
        <v>335</v>
      </c>
      <c r="C4446" t="s">
        <v>0</v>
      </c>
      <c r="D4446" t="s">
        <v>25</v>
      </c>
      <c r="E4446">
        <v>16</v>
      </c>
      <c r="F4446">
        <v>0</v>
      </c>
    </row>
    <row r="4447" spans="1:6">
      <c r="A4447" s="10" t="str">
        <f t="shared" si="82"/>
        <v>Meninges - C701Female</v>
      </c>
      <c r="B4447" s="10" t="s">
        <v>335</v>
      </c>
      <c r="C4447" t="s">
        <v>0</v>
      </c>
      <c r="D4447" t="s">
        <v>12</v>
      </c>
      <c r="E4447">
        <v>1</v>
      </c>
      <c r="F4447">
        <v>0</v>
      </c>
    </row>
    <row r="4448" spans="1:6">
      <c r="A4448" s="10" t="str">
        <f t="shared" si="82"/>
        <v>Meninges - C7099Female</v>
      </c>
      <c r="B4448" s="10" t="s">
        <v>335</v>
      </c>
      <c r="C4448" t="s">
        <v>0</v>
      </c>
      <c r="D4448" t="s">
        <v>370</v>
      </c>
      <c r="E4448">
        <v>99</v>
      </c>
      <c r="F4448">
        <v>0</v>
      </c>
    </row>
    <row r="4449" spans="1:6">
      <c r="A4449" s="10" t="str">
        <f t="shared" si="82"/>
        <v>Meninges - C7019Female</v>
      </c>
      <c r="B4449" s="10" t="s">
        <v>335</v>
      </c>
      <c r="C4449" t="s">
        <v>0</v>
      </c>
      <c r="D4449" t="s">
        <v>28</v>
      </c>
      <c r="E4449">
        <v>19</v>
      </c>
      <c r="F4449">
        <v>0</v>
      </c>
    </row>
    <row r="4450" spans="1:6">
      <c r="A4450" s="10" t="str">
        <f t="shared" si="82"/>
        <v>Meninges - C7020Female</v>
      </c>
      <c r="B4450" s="10" t="s">
        <v>335</v>
      </c>
      <c r="C4450" t="s">
        <v>0</v>
      </c>
      <c r="D4450" t="s">
        <v>29</v>
      </c>
      <c r="E4450">
        <v>20</v>
      </c>
      <c r="F4450">
        <v>0</v>
      </c>
    </row>
    <row r="4451" spans="1:6">
      <c r="A4451" s="10" t="str">
        <f t="shared" si="82"/>
        <v>Meninges - C708Female</v>
      </c>
      <c r="B4451" s="10" t="s">
        <v>335</v>
      </c>
      <c r="C4451" t="s">
        <v>0</v>
      </c>
      <c r="D4451" t="s">
        <v>19</v>
      </c>
      <c r="E4451">
        <v>8</v>
      </c>
      <c r="F4451">
        <v>0</v>
      </c>
    </row>
    <row r="4452" spans="1:6">
      <c r="A4452" s="10" t="str">
        <f t="shared" ref="A4452:A4515" si="83">B4452&amp;E4452&amp;C4452</f>
        <v>Meninges - C7010Female</v>
      </c>
      <c r="B4452" s="10" t="s">
        <v>335</v>
      </c>
      <c r="C4452" t="s">
        <v>0</v>
      </c>
      <c r="D4452" t="s">
        <v>20</v>
      </c>
      <c r="E4452">
        <v>10</v>
      </c>
      <c r="F4452">
        <v>0</v>
      </c>
    </row>
    <row r="4453" spans="1:6">
      <c r="A4453" s="10" t="str">
        <f t="shared" si="83"/>
        <v>Meninges - C705Female</v>
      </c>
      <c r="B4453" s="10" t="s">
        <v>335</v>
      </c>
      <c r="C4453" t="s">
        <v>0</v>
      </c>
      <c r="D4453" t="s">
        <v>16</v>
      </c>
      <c r="E4453">
        <v>5</v>
      </c>
      <c r="F4453">
        <v>0</v>
      </c>
    </row>
    <row r="4454" spans="1:6">
      <c r="A4454" s="10" t="str">
        <f t="shared" si="83"/>
        <v>Meninges - C7015Female</v>
      </c>
      <c r="B4454" s="10" t="s">
        <v>335</v>
      </c>
      <c r="C4454" t="s">
        <v>0</v>
      </c>
      <c r="D4454" t="s">
        <v>24</v>
      </c>
      <c r="E4454">
        <v>15</v>
      </c>
      <c r="F4454">
        <v>0</v>
      </c>
    </row>
    <row r="4455" spans="1:6">
      <c r="A4455" s="10" t="str">
        <f t="shared" si="83"/>
        <v>Meninges - C702Female</v>
      </c>
      <c r="B4455" s="10" t="s">
        <v>335</v>
      </c>
      <c r="C4455" t="s">
        <v>0</v>
      </c>
      <c r="D4455" t="s">
        <v>13</v>
      </c>
      <c r="E4455">
        <v>2</v>
      </c>
      <c r="F4455">
        <v>1</v>
      </c>
    </row>
    <row r="4456" spans="1:6">
      <c r="A4456" s="10" t="str">
        <f t="shared" si="83"/>
        <v>Meninges - C7017Female</v>
      </c>
      <c r="B4456" s="10" t="s">
        <v>335</v>
      </c>
      <c r="C4456" t="s">
        <v>0</v>
      </c>
      <c r="D4456" t="s">
        <v>26</v>
      </c>
      <c r="E4456">
        <v>17</v>
      </c>
      <c r="F4456">
        <v>0</v>
      </c>
    </row>
    <row r="4457" spans="1:6">
      <c r="A4457" s="10" t="str">
        <f t="shared" si="83"/>
        <v>Meninges - C7012Female</v>
      </c>
      <c r="B4457" s="10" t="s">
        <v>335</v>
      </c>
      <c r="C4457" t="s">
        <v>0</v>
      </c>
      <c r="D4457" t="s">
        <v>22</v>
      </c>
      <c r="E4457">
        <v>12</v>
      </c>
      <c r="F4457">
        <v>0</v>
      </c>
    </row>
    <row r="4458" spans="1:6">
      <c r="A4458" s="10" t="str">
        <f t="shared" si="83"/>
        <v>Meninges - C703Male</v>
      </c>
      <c r="B4458" s="10" t="s">
        <v>335</v>
      </c>
      <c r="C4458" t="s">
        <v>1</v>
      </c>
      <c r="D4458" t="s">
        <v>14</v>
      </c>
      <c r="E4458">
        <v>3</v>
      </c>
      <c r="F4458">
        <v>0</v>
      </c>
    </row>
    <row r="4459" spans="1:6">
      <c r="A4459" s="10" t="str">
        <f t="shared" si="83"/>
        <v>Meninges - C707Male</v>
      </c>
      <c r="B4459" s="10" t="s">
        <v>335</v>
      </c>
      <c r="C4459" t="s">
        <v>1</v>
      </c>
      <c r="D4459" t="s">
        <v>18</v>
      </c>
      <c r="E4459">
        <v>7</v>
      </c>
      <c r="F4459">
        <v>0</v>
      </c>
    </row>
    <row r="4460" spans="1:6">
      <c r="A4460" s="10" t="str">
        <f t="shared" si="83"/>
        <v>Meninges - C7018Male</v>
      </c>
      <c r="B4460" s="10" t="s">
        <v>335</v>
      </c>
      <c r="C4460" t="s">
        <v>1</v>
      </c>
      <c r="D4460" t="s">
        <v>27</v>
      </c>
      <c r="E4460">
        <v>18</v>
      </c>
      <c r="F4460">
        <v>2</v>
      </c>
    </row>
    <row r="4461" spans="1:6">
      <c r="A4461" s="10" t="str">
        <f t="shared" si="83"/>
        <v>Meninges - C7013Male</v>
      </c>
      <c r="B4461" s="10" t="s">
        <v>335</v>
      </c>
      <c r="C4461" t="s">
        <v>1</v>
      </c>
      <c r="D4461" t="s">
        <v>30</v>
      </c>
      <c r="E4461">
        <v>13</v>
      </c>
      <c r="F4461">
        <v>0</v>
      </c>
    </row>
    <row r="4462" spans="1:6">
      <c r="A4462" s="10" t="str">
        <f t="shared" si="83"/>
        <v>Meninges - C704Male</v>
      </c>
      <c r="B4462" s="10" t="s">
        <v>335</v>
      </c>
      <c r="C4462" t="s">
        <v>1</v>
      </c>
      <c r="D4462" t="s">
        <v>15</v>
      </c>
      <c r="E4462">
        <v>4</v>
      </c>
      <c r="F4462">
        <v>0</v>
      </c>
    </row>
    <row r="4463" spans="1:6">
      <c r="A4463" s="10" t="str">
        <f t="shared" si="83"/>
        <v>Meninges - C709Male</v>
      </c>
      <c r="B4463" s="10" t="s">
        <v>335</v>
      </c>
      <c r="C4463" t="s">
        <v>1</v>
      </c>
      <c r="D4463" t="s">
        <v>369</v>
      </c>
      <c r="E4463">
        <v>9</v>
      </c>
      <c r="F4463">
        <v>0</v>
      </c>
    </row>
    <row r="4464" spans="1:6">
      <c r="A4464" s="10" t="str">
        <f t="shared" si="83"/>
        <v>Meninges - C7014Male</v>
      </c>
      <c r="B4464" s="10" t="s">
        <v>335</v>
      </c>
      <c r="C4464" t="s">
        <v>1</v>
      </c>
      <c r="D4464" t="s">
        <v>23</v>
      </c>
      <c r="E4464">
        <v>14</v>
      </c>
      <c r="F4464">
        <v>0</v>
      </c>
    </row>
    <row r="4465" spans="1:6">
      <c r="A4465" s="10" t="str">
        <f t="shared" si="83"/>
        <v>Meninges - C706Male</v>
      </c>
      <c r="B4465" s="10" t="s">
        <v>335</v>
      </c>
      <c r="C4465" t="s">
        <v>1</v>
      </c>
      <c r="D4465" t="s">
        <v>17</v>
      </c>
      <c r="E4465">
        <v>6</v>
      </c>
      <c r="F4465">
        <v>0</v>
      </c>
    </row>
    <row r="4466" spans="1:6">
      <c r="A4466" s="10" t="str">
        <f t="shared" si="83"/>
        <v>Meninges - C7011Male</v>
      </c>
      <c r="B4466" s="10" t="s">
        <v>335</v>
      </c>
      <c r="C4466" t="s">
        <v>1</v>
      </c>
      <c r="D4466" t="s">
        <v>21</v>
      </c>
      <c r="E4466">
        <v>11</v>
      </c>
      <c r="F4466">
        <v>0</v>
      </c>
    </row>
    <row r="4467" spans="1:6">
      <c r="A4467" s="10" t="str">
        <f t="shared" si="83"/>
        <v>Meninges - C7016Male</v>
      </c>
      <c r="B4467" s="10" t="s">
        <v>335</v>
      </c>
      <c r="C4467" t="s">
        <v>1</v>
      </c>
      <c r="D4467" t="s">
        <v>25</v>
      </c>
      <c r="E4467">
        <v>16</v>
      </c>
      <c r="F4467">
        <v>0</v>
      </c>
    </row>
    <row r="4468" spans="1:6">
      <c r="A4468" s="10" t="str">
        <f t="shared" si="83"/>
        <v>Meninges - C701Male</v>
      </c>
      <c r="B4468" s="10" t="s">
        <v>335</v>
      </c>
      <c r="C4468" t="s">
        <v>1</v>
      </c>
      <c r="D4468" t="s">
        <v>12</v>
      </c>
      <c r="E4468">
        <v>1</v>
      </c>
      <c r="F4468">
        <v>0</v>
      </c>
    </row>
    <row r="4469" spans="1:6">
      <c r="A4469" s="10" t="str">
        <f t="shared" si="83"/>
        <v>Meninges - C7099Male</v>
      </c>
      <c r="B4469" s="10" t="s">
        <v>335</v>
      </c>
      <c r="C4469" t="s">
        <v>1</v>
      </c>
      <c r="D4469" t="s">
        <v>370</v>
      </c>
      <c r="E4469">
        <v>99</v>
      </c>
      <c r="F4469">
        <v>0</v>
      </c>
    </row>
    <row r="4470" spans="1:6">
      <c r="A4470" s="10" t="str">
        <f t="shared" si="83"/>
        <v>Meninges - C7019Male</v>
      </c>
      <c r="B4470" s="10" t="s">
        <v>335</v>
      </c>
      <c r="C4470" t="s">
        <v>1</v>
      </c>
      <c r="D4470" t="s">
        <v>28</v>
      </c>
      <c r="E4470">
        <v>19</v>
      </c>
      <c r="F4470">
        <v>0</v>
      </c>
    </row>
    <row r="4471" spans="1:6">
      <c r="A4471" s="10" t="str">
        <f t="shared" si="83"/>
        <v>Meninges - C7020Male</v>
      </c>
      <c r="B4471" s="10" t="s">
        <v>335</v>
      </c>
      <c r="C4471" t="s">
        <v>1</v>
      </c>
      <c r="D4471" t="s">
        <v>29</v>
      </c>
      <c r="E4471">
        <v>20</v>
      </c>
      <c r="F4471">
        <v>0</v>
      </c>
    </row>
    <row r="4472" spans="1:6">
      <c r="A4472" s="10" t="str">
        <f t="shared" si="83"/>
        <v>Meninges - C708Male</v>
      </c>
      <c r="B4472" s="10" t="s">
        <v>335</v>
      </c>
      <c r="C4472" t="s">
        <v>1</v>
      </c>
      <c r="D4472" t="s">
        <v>19</v>
      </c>
      <c r="E4472">
        <v>8</v>
      </c>
      <c r="F4472">
        <v>0</v>
      </c>
    </row>
    <row r="4473" spans="1:6">
      <c r="A4473" s="10" t="str">
        <f t="shared" si="83"/>
        <v>Meninges - C7010Male</v>
      </c>
      <c r="B4473" s="10" t="s">
        <v>335</v>
      </c>
      <c r="C4473" t="s">
        <v>1</v>
      </c>
      <c r="D4473" t="s">
        <v>20</v>
      </c>
      <c r="E4473">
        <v>10</v>
      </c>
      <c r="F4473">
        <v>0</v>
      </c>
    </row>
    <row r="4474" spans="1:6">
      <c r="A4474" s="10" t="str">
        <f t="shared" si="83"/>
        <v>Meninges - C705Male</v>
      </c>
      <c r="B4474" s="10" t="s">
        <v>335</v>
      </c>
      <c r="C4474" t="s">
        <v>1</v>
      </c>
      <c r="D4474" t="s">
        <v>16</v>
      </c>
      <c r="E4474">
        <v>5</v>
      </c>
      <c r="F4474">
        <v>0</v>
      </c>
    </row>
    <row r="4475" spans="1:6">
      <c r="A4475" s="10" t="str">
        <f t="shared" si="83"/>
        <v>Meninges - C7015Male</v>
      </c>
      <c r="B4475" s="10" t="s">
        <v>335</v>
      </c>
      <c r="C4475" t="s">
        <v>1</v>
      </c>
      <c r="D4475" t="s">
        <v>24</v>
      </c>
      <c r="E4475">
        <v>15</v>
      </c>
      <c r="F4475">
        <v>0</v>
      </c>
    </row>
    <row r="4476" spans="1:6">
      <c r="A4476" s="10" t="str">
        <f t="shared" si="83"/>
        <v>Meninges - C702Male</v>
      </c>
      <c r="B4476" s="10" t="s">
        <v>335</v>
      </c>
      <c r="C4476" t="s">
        <v>1</v>
      </c>
      <c r="D4476" t="s">
        <v>13</v>
      </c>
      <c r="E4476">
        <v>2</v>
      </c>
      <c r="F4476">
        <v>0</v>
      </c>
    </row>
    <row r="4477" spans="1:6">
      <c r="A4477" s="10" t="str">
        <f t="shared" si="83"/>
        <v>Meninges - C7017Male</v>
      </c>
      <c r="B4477" s="10" t="s">
        <v>335</v>
      </c>
      <c r="C4477" t="s">
        <v>1</v>
      </c>
      <c r="D4477" t="s">
        <v>26</v>
      </c>
      <c r="E4477">
        <v>17</v>
      </c>
      <c r="F4477">
        <v>0</v>
      </c>
    </row>
    <row r="4478" spans="1:6">
      <c r="A4478" s="10" t="str">
        <f t="shared" si="83"/>
        <v>Meninges - C7012Male</v>
      </c>
      <c r="B4478" s="10" t="s">
        <v>335</v>
      </c>
      <c r="C4478" t="s">
        <v>1</v>
      </c>
      <c r="D4478" t="s">
        <v>22</v>
      </c>
      <c r="E4478">
        <v>12</v>
      </c>
      <c r="F4478">
        <v>0</v>
      </c>
    </row>
    <row r="4479" spans="1:6">
      <c r="A4479" s="10" t="str">
        <f t="shared" si="83"/>
        <v>Brain - C713Female</v>
      </c>
      <c r="B4479" s="10" t="s">
        <v>336</v>
      </c>
      <c r="C4479" t="s">
        <v>0</v>
      </c>
      <c r="D4479" t="s">
        <v>14</v>
      </c>
      <c r="E4479">
        <v>3</v>
      </c>
      <c r="F4479">
        <v>10</v>
      </c>
    </row>
    <row r="4480" spans="1:6">
      <c r="A4480" s="10" t="str">
        <f t="shared" si="83"/>
        <v>Brain - C717Female</v>
      </c>
      <c r="B4480" s="10" t="s">
        <v>336</v>
      </c>
      <c r="C4480" t="s">
        <v>0</v>
      </c>
      <c r="D4480" t="s">
        <v>18</v>
      </c>
      <c r="E4480">
        <v>7</v>
      </c>
      <c r="F4480">
        <v>9</v>
      </c>
    </row>
    <row r="4481" spans="1:6">
      <c r="A4481" s="10" t="str">
        <f t="shared" si="83"/>
        <v>Brain - C7118Female</v>
      </c>
      <c r="B4481" s="10" t="s">
        <v>336</v>
      </c>
      <c r="C4481" t="s">
        <v>0</v>
      </c>
      <c r="D4481" t="s">
        <v>27</v>
      </c>
      <c r="E4481">
        <v>18</v>
      </c>
      <c r="F4481">
        <v>16</v>
      </c>
    </row>
    <row r="4482" spans="1:6">
      <c r="A4482" s="10" t="str">
        <f t="shared" si="83"/>
        <v>Brain - C7113Female</v>
      </c>
      <c r="B4482" s="10" t="s">
        <v>336</v>
      </c>
      <c r="C4482" t="s">
        <v>0</v>
      </c>
      <c r="D4482" t="s">
        <v>30</v>
      </c>
      <c r="E4482">
        <v>13</v>
      </c>
      <c r="F4482">
        <v>7</v>
      </c>
    </row>
    <row r="4483" spans="1:6">
      <c r="A4483" s="10" t="str">
        <f t="shared" si="83"/>
        <v>Brain - C714Female</v>
      </c>
      <c r="B4483" s="10" t="s">
        <v>336</v>
      </c>
      <c r="C4483" t="s">
        <v>0</v>
      </c>
      <c r="D4483" t="s">
        <v>15</v>
      </c>
      <c r="E4483">
        <v>4</v>
      </c>
      <c r="F4483">
        <v>10</v>
      </c>
    </row>
    <row r="4484" spans="1:6">
      <c r="A4484" s="10" t="str">
        <f t="shared" si="83"/>
        <v>Brain - C719Female</v>
      </c>
      <c r="B4484" s="10" t="s">
        <v>336</v>
      </c>
      <c r="C4484" t="s">
        <v>0</v>
      </c>
      <c r="D4484" t="s">
        <v>369</v>
      </c>
      <c r="E4484">
        <v>9</v>
      </c>
      <c r="F4484">
        <v>5</v>
      </c>
    </row>
    <row r="4485" spans="1:6">
      <c r="A4485" s="10" t="str">
        <f t="shared" si="83"/>
        <v>Brain - C7114Female</v>
      </c>
      <c r="B4485" s="10" t="s">
        <v>336</v>
      </c>
      <c r="C4485" t="s">
        <v>0</v>
      </c>
      <c r="D4485" t="s">
        <v>23</v>
      </c>
      <c r="E4485">
        <v>14</v>
      </c>
      <c r="F4485">
        <v>3</v>
      </c>
    </row>
    <row r="4486" spans="1:6">
      <c r="A4486" s="10" t="str">
        <f t="shared" si="83"/>
        <v>Brain - C716Female</v>
      </c>
      <c r="B4486" s="10" t="s">
        <v>336</v>
      </c>
      <c r="C4486" t="s">
        <v>0</v>
      </c>
      <c r="D4486" t="s">
        <v>17</v>
      </c>
      <c r="E4486">
        <v>6</v>
      </c>
      <c r="F4486">
        <v>4</v>
      </c>
    </row>
    <row r="4487" spans="1:6">
      <c r="A4487" s="10" t="str">
        <f t="shared" si="83"/>
        <v>Brain - C7111Female</v>
      </c>
      <c r="B4487" s="10" t="s">
        <v>336</v>
      </c>
      <c r="C4487" t="s">
        <v>0</v>
      </c>
      <c r="D4487" t="s">
        <v>21</v>
      </c>
      <c r="E4487">
        <v>11</v>
      </c>
      <c r="F4487">
        <v>3</v>
      </c>
    </row>
    <row r="4488" spans="1:6">
      <c r="A4488" s="10" t="str">
        <f t="shared" si="83"/>
        <v>Brain - C7116Female</v>
      </c>
      <c r="B4488" s="10" t="s">
        <v>336</v>
      </c>
      <c r="C4488" t="s">
        <v>0</v>
      </c>
      <c r="D4488" t="s">
        <v>25</v>
      </c>
      <c r="E4488">
        <v>16</v>
      </c>
      <c r="F4488">
        <v>7</v>
      </c>
    </row>
    <row r="4489" spans="1:6">
      <c r="A4489" s="10" t="str">
        <f t="shared" si="83"/>
        <v>Brain - C711Female</v>
      </c>
      <c r="B4489" s="10" t="s">
        <v>336</v>
      </c>
      <c r="C4489" t="s">
        <v>0</v>
      </c>
      <c r="D4489" t="s">
        <v>12</v>
      </c>
      <c r="E4489">
        <v>1</v>
      </c>
      <c r="F4489">
        <v>7</v>
      </c>
    </row>
    <row r="4490" spans="1:6">
      <c r="A4490" s="10" t="str">
        <f t="shared" si="83"/>
        <v>Brain - C7199Female</v>
      </c>
      <c r="B4490" s="10" t="s">
        <v>336</v>
      </c>
      <c r="C4490" t="s">
        <v>0</v>
      </c>
      <c r="D4490" t="s">
        <v>370</v>
      </c>
      <c r="E4490">
        <v>99</v>
      </c>
      <c r="F4490">
        <v>2</v>
      </c>
    </row>
    <row r="4491" spans="1:6">
      <c r="A4491" s="10" t="str">
        <f t="shared" si="83"/>
        <v>Brain - C7119Female</v>
      </c>
      <c r="B4491" s="10" t="s">
        <v>336</v>
      </c>
      <c r="C4491" t="s">
        <v>0</v>
      </c>
      <c r="D4491" t="s">
        <v>28</v>
      </c>
      <c r="E4491">
        <v>19</v>
      </c>
      <c r="F4491">
        <v>2</v>
      </c>
    </row>
    <row r="4492" spans="1:6">
      <c r="A4492" s="10" t="str">
        <f t="shared" si="83"/>
        <v>Brain - C7120Female</v>
      </c>
      <c r="B4492" s="10" t="s">
        <v>336</v>
      </c>
      <c r="C4492" t="s">
        <v>0</v>
      </c>
      <c r="D4492" t="s">
        <v>29</v>
      </c>
      <c r="E4492">
        <v>20</v>
      </c>
      <c r="F4492">
        <v>12</v>
      </c>
    </row>
    <row r="4493" spans="1:6">
      <c r="A4493" s="10" t="str">
        <f t="shared" si="83"/>
        <v>Brain - C718Female</v>
      </c>
      <c r="B4493" s="10" t="s">
        <v>336</v>
      </c>
      <c r="C4493" t="s">
        <v>0</v>
      </c>
      <c r="D4493" t="s">
        <v>19</v>
      </c>
      <c r="E4493">
        <v>8</v>
      </c>
      <c r="F4493">
        <v>1</v>
      </c>
    </row>
    <row r="4494" spans="1:6">
      <c r="A4494" s="10" t="str">
        <f t="shared" si="83"/>
        <v>Brain - C7110Female</v>
      </c>
      <c r="B4494" s="10" t="s">
        <v>336</v>
      </c>
      <c r="C4494" t="s">
        <v>0</v>
      </c>
      <c r="D4494" t="s">
        <v>20</v>
      </c>
      <c r="E4494">
        <v>10</v>
      </c>
      <c r="F4494">
        <v>5</v>
      </c>
    </row>
    <row r="4495" spans="1:6">
      <c r="A4495" s="10" t="str">
        <f t="shared" si="83"/>
        <v>Brain - C715Female</v>
      </c>
      <c r="B4495" s="10" t="s">
        <v>336</v>
      </c>
      <c r="C4495" t="s">
        <v>0</v>
      </c>
      <c r="D4495" t="s">
        <v>16</v>
      </c>
      <c r="E4495">
        <v>5</v>
      </c>
      <c r="F4495">
        <v>12</v>
      </c>
    </row>
    <row r="4496" spans="1:6">
      <c r="A4496" s="10" t="str">
        <f t="shared" si="83"/>
        <v>Brain - C7115Female</v>
      </c>
      <c r="B4496" s="10" t="s">
        <v>336</v>
      </c>
      <c r="C4496" t="s">
        <v>0</v>
      </c>
      <c r="D4496" t="s">
        <v>24</v>
      </c>
      <c r="E4496">
        <v>15</v>
      </c>
      <c r="F4496">
        <v>1</v>
      </c>
    </row>
    <row r="4497" spans="1:6">
      <c r="A4497" s="10" t="str">
        <f t="shared" si="83"/>
        <v>Brain - C712Female</v>
      </c>
      <c r="B4497" s="10" t="s">
        <v>336</v>
      </c>
      <c r="C4497" t="s">
        <v>0</v>
      </c>
      <c r="D4497" t="s">
        <v>13</v>
      </c>
      <c r="E4497">
        <v>2</v>
      </c>
      <c r="F4497">
        <v>19</v>
      </c>
    </row>
    <row r="4498" spans="1:6">
      <c r="A4498" s="10" t="str">
        <f t="shared" si="83"/>
        <v>Brain - C7117Female</v>
      </c>
      <c r="B4498" s="10" t="s">
        <v>336</v>
      </c>
      <c r="C4498" t="s">
        <v>0</v>
      </c>
      <c r="D4498" t="s">
        <v>26</v>
      </c>
      <c r="E4498">
        <v>17</v>
      </c>
      <c r="F4498">
        <v>1</v>
      </c>
    </row>
    <row r="4499" spans="1:6">
      <c r="A4499" s="10" t="str">
        <f t="shared" si="83"/>
        <v>Brain - C7112Female</v>
      </c>
      <c r="B4499" s="10" t="s">
        <v>336</v>
      </c>
      <c r="C4499" t="s">
        <v>0</v>
      </c>
      <c r="D4499" t="s">
        <v>22</v>
      </c>
      <c r="E4499">
        <v>12</v>
      </c>
      <c r="F4499">
        <v>1</v>
      </c>
    </row>
    <row r="4500" spans="1:6">
      <c r="A4500" s="10" t="str">
        <f t="shared" si="83"/>
        <v>Brain - C713Male</v>
      </c>
      <c r="B4500" s="10" t="s">
        <v>336</v>
      </c>
      <c r="C4500" t="s">
        <v>1</v>
      </c>
      <c r="D4500" t="s">
        <v>14</v>
      </c>
      <c r="E4500">
        <v>3</v>
      </c>
      <c r="F4500">
        <v>24</v>
      </c>
    </row>
    <row r="4501" spans="1:6">
      <c r="A4501" s="10" t="str">
        <f t="shared" si="83"/>
        <v>Brain - C717Male</v>
      </c>
      <c r="B4501" s="10" t="s">
        <v>336</v>
      </c>
      <c r="C4501" t="s">
        <v>1</v>
      </c>
      <c r="D4501" t="s">
        <v>18</v>
      </c>
      <c r="E4501">
        <v>7</v>
      </c>
      <c r="F4501">
        <v>13</v>
      </c>
    </row>
    <row r="4502" spans="1:6">
      <c r="A4502" s="10" t="str">
        <f t="shared" si="83"/>
        <v>Brain - C7118Male</v>
      </c>
      <c r="B4502" s="10" t="s">
        <v>336</v>
      </c>
      <c r="C4502" t="s">
        <v>1</v>
      </c>
      <c r="D4502" t="s">
        <v>27</v>
      </c>
      <c r="E4502">
        <v>18</v>
      </c>
      <c r="F4502">
        <v>19</v>
      </c>
    </row>
    <row r="4503" spans="1:6">
      <c r="A4503" s="10" t="str">
        <f t="shared" si="83"/>
        <v>Brain - C7113Male</v>
      </c>
      <c r="B4503" s="10" t="s">
        <v>336</v>
      </c>
      <c r="C4503" t="s">
        <v>1</v>
      </c>
      <c r="D4503" t="s">
        <v>30</v>
      </c>
      <c r="E4503">
        <v>13</v>
      </c>
      <c r="F4503">
        <v>10</v>
      </c>
    </row>
    <row r="4504" spans="1:6">
      <c r="A4504" s="10" t="str">
        <f t="shared" si="83"/>
        <v>Brain - C714Male</v>
      </c>
      <c r="B4504" s="10" t="s">
        <v>336</v>
      </c>
      <c r="C4504" t="s">
        <v>1</v>
      </c>
      <c r="D4504" t="s">
        <v>15</v>
      </c>
      <c r="E4504">
        <v>4</v>
      </c>
      <c r="F4504">
        <v>12</v>
      </c>
    </row>
    <row r="4505" spans="1:6">
      <c r="A4505" s="10" t="str">
        <f t="shared" si="83"/>
        <v>Brain - C719Male</v>
      </c>
      <c r="B4505" s="10" t="s">
        <v>336</v>
      </c>
      <c r="C4505" t="s">
        <v>1</v>
      </c>
      <c r="D4505" t="s">
        <v>369</v>
      </c>
      <c r="E4505">
        <v>9</v>
      </c>
      <c r="F4505">
        <v>10</v>
      </c>
    </row>
    <row r="4506" spans="1:6">
      <c r="A4506" s="10" t="str">
        <f t="shared" si="83"/>
        <v>Brain - C7114Male</v>
      </c>
      <c r="B4506" s="10" t="s">
        <v>336</v>
      </c>
      <c r="C4506" t="s">
        <v>1</v>
      </c>
      <c r="D4506" t="s">
        <v>23</v>
      </c>
      <c r="E4506">
        <v>14</v>
      </c>
      <c r="F4506">
        <v>5</v>
      </c>
    </row>
    <row r="4507" spans="1:6">
      <c r="A4507" s="10" t="str">
        <f t="shared" si="83"/>
        <v>Brain - C716Male</v>
      </c>
      <c r="B4507" s="10" t="s">
        <v>336</v>
      </c>
      <c r="C4507" t="s">
        <v>1</v>
      </c>
      <c r="D4507" t="s">
        <v>17</v>
      </c>
      <c r="E4507">
        <v>6</v>
      </c>
      <c r="F4507">
        <v>3</v>
      </c>
    </row>
    <row r="4508" spans="1:6">
      <c r="A4508" s="10" t="str">
        <f t="shared" si="83"/>
        <v>Brain - C7111Male</v>
      </c>
      <c r="B4508" s="10" t="s">
        <v>336</v>
      </c>
      <c r="C4508" t="s">
        <v>1</v>
      </c>
      <c r="D4508" t="s">
        <v>21</v>
      </c>
      <c r="E4508">
        <v>11</v>
      </c>
      <c r="F4508">
        <v>7</v>
      </c>
    </row>
    <row r="4509" spans="1:6">
      <c r="A4509" s="10" t="str">
        <f t="shared" si="83"/>
        <v>Brain - C7116Male</v>
      </c>
      <c r="B4509" s="10" t="s">
        <v>336</v>
      </c>
      <c r="C4509" t="s">
        <v>1</v>
      </c>
      <c r="D4509" t="s">
        <v>25</v>
      </c>
      <c r="E4509">
        <v>16</v>
      </c>
      <c r="F4509">
        <v>6</v>
      </c>
    </row>
    <row r="4510" spans="1:6">
      <c r="A4510" s="10" t="str">
        <f t="shared" si="83"/>
        <v>Brain - C711Male</v>
      </c>
      <c r="B4510" s="10" t="s">
        <v>336</v>
      </c>
      <c r="C4510" t="s">
        <v>1</v>
      </c>
      <c r="D4510" t="s">
        <v>12</v>
      </c>
      <c r="E4510">
        <v>1</v>
      </c>
      <c r="F4510">
        <v>3</v>
      </c>
    </row>
    <row r="4511" spans="1:6">
      <c r="A4511" s="10" t="str">
        <f t="shared" si="83"/>
        <v>Brain - C7199Male</v>
      </c>
      <c r="B4511" s="10" t="s">
        <v>336</v>
      </c>
      <c r="C4511" t="s">
        <v>1</v>
      </c>
      <c r="D4511" t="s">
        <v>370</v>
      </c>
      <c r="E4511">
        <v>99</v>
      </c>
      <c r="F4511">
        <v>1</v>
      </c>
    </row>
    <row r="4512" spans="1:6">
      <c r="A4512" s="10" t="str">
        <f t="shared" si="83"/>
        <v>Brain - C7119Male</v>
      </c>
      <c r="B4512" s="10" t="s">
        <v>336</v>
      </c>
      <c r="C4512" t="s">
        <v>1</v>
      </c>
      <c r="D4512" t="s">
        <v>28</v>
      </c>
      <c r="E4512">
        <v>19</v>
      </c>
      <c r="F4512">
        <v>0</v>
      </c>
    </row>
    <row r="4513" spans="1:6">
      <c r="A4513" s="10" t="str">
        <f t="shared" si="83"/>
        <v>Brain - C7120Male</v>
      </c>
      <c r="B4513" s="10" t="s">
        <v>336</v>
      </c>
      <c r="C4513" t="s">
        <v>1</v>
      </c>
      <c r="D4513" t="s">
        <v>29</v>
      </c>
      <c r="E4513">
        <v>20</v>
      </c>
      <c r="F4513">
        <v>17</v>
      </c>
    </row>
    <row r="4514" spans="1:6">
      <c r="A4514" s="10" t="str">
        <f t="shared" si="83"/>
        <v>Brain - C718Male</v>
      </c>
      <c r="B4514" s="10" t="s">
        <v>336</v>
      </c>
      <c r="C4514" t="s">
        <v>1</v>
      </c>
      <c r="D4514" t="s">
        <v>19</v>
      </c>
      <c r="E4514">
        <v>8</v>
      </c>
      <c r="F4514">
        <v>1</v>
      </c>
    </row>
    <row r="4515" spans="1:6">
      <c r="A4515" s="10" t="str">
        <f t="shared" si="83"/>
        <v>Brain - C7110Male</v>
      </c>
      <c r="B4515" s="10" t="s">
        <v>336</v>
      </c>
      <c r="C4515" t="s">
        <v>1</v>
      </c>
      <c r="D4515" t="s">
        <v>20</v>
      </c>
      <c r="E4515">
        <v>10</v>
      </c>
      <c r="F4515">
        <v>5</v>
      </c>
    </row>
    <row r="4516" spans="1:6">
      <c r="A4516" s="10" t="str">
        <f t="shared" ref="A4516:A4579" si="84">B4516&amp;E4516&amp;C4516</f>
        <v>Brain - C715Male</v>
      </c>
      <c r="B4516" s="10" t="s">
        <v>336</v>
      </c>
      <c r="C4516" t="s">
        <v>1</v>
      </c>
      <c r="D4516" t="s">
        <v>16</v>
      </c>
      <c r="E4516">
        <v>5</v>
      </c>
      <c r="F4516">
        <v>17</v>
      </c>
    </row>
    <row r="4517" spans="1:6">
      <c r="A4517" s="10" t="str">
        <f t="shared" si="84"/>
        <v>Brain - C7115Male</v>
      </c>
      <c r="B4517" s="10" t="s">
        <v>336</v>
      </c>
      <c r="C4517" t="s">
        <v>1</v>
      </c>
      <c r="D4517" t="s">
        <v>24</v>
      </c>
      <c r="E4517">
        <v>15</v>
      </c>
      <c r="F4517">
        <v>4</v>
      </c>
    </row>
    <row r="4518" spans="1:6">
      <c r="A4518" s="10" t="str">
        <f t="shared" si="84"/>
        <v>Brain - C712Male</v>
      </c>
      <c r="B4518" s="10" t="s">
        <v>336</v>
      </c>
      <c r="C4518" t="s">
        <v>1</v>
      </c>
      <c r="D4518" t="s">
        <v>13</v>
      </c>
      <c r="E4518">
        <v>2</v>
      </c>
      <c r="F4518">
        <v>21</v>
      </c>
    </row>
    <row r="4519" spans="1:6">
      <c r="A4519" s="10" t="str">
        <f t="shared" si="84"/>
        <v>Brain - C7117Male</v>
      </c>
      <c r="B4519" s="10" t="s">
        <v>336</v>
      </c>
      <c r="C4519" t="s">
        <v>1</v>
      </c>
      <c r="D4519" t="s">
        <v>26</v>
      </c>
      <c r="E4519">
        <v>17</v>
      </c>
      <c r="F4519">
        <v>3</v>
      </c>
    </row>
    <row r="4520" spans="1:6">
      <c r="A4520" s="10" t="str">
        <f t="shared" si="84"/>
        <v>Brain - C7112Male</v>
      </c>
      <c r="B4520" s="10" t="s">
        <v>336</v>
      </c>
      <c r="C4520" t="s">
        <v>1</v>
      </c>
      <c r="D4520" t="s">
        <v>22</v>
      </c>
      <c r="E4520">
        <v>12</v>
      </c>
      <c r="F4520">
        <v>4</v>
      </c>
    </row>
    <row r="4521" spans="1:6">
      <c r="A4521" s="10" t="str">
        <f t="shared" si="84"/>
        <v>Other central nervous system - C723Female</v>
      </c>
      <c r="B4521" s="10" t="s">
        <v>337</v>
      </c>
      <c r="C4521" t="s">
        <v>0</v>
      </c>
      <c r="D4521" t="s">
        <v>14</v>
      </c>
      <c r="E4521">
        <v>3</v>
      </c>
      <c r="F4521">
        <v>1</v>
      </c>
    </row>
    <row r="4522" spans="1:6">
      <c r="A4522" s="10" t="str">
        <f t="shared" si="84"/>
        <v>Other central nervous system - C727Female</v>
      </c>
      <c r="B4522" s="10" t="s">
        <v>337</v>
      </c>
      <c r="C4522" t="s">
        <v>0</v>
      </c>
      <c r="D4522" t="s">
        <v>18</v>
      </c>
      <c r="E4522">
        <v>7</v>
      </c>
      <c r="F4522">
        <v>0</v>
      </c>
    </row>
    <row r="4523" spans="1:6">
      <c r="A4523" s="10" t="str">
        <f t="shared" si="84"/>
        <v>Other central nervous system - C7218Female</v>
      </c>
      <c r="B4523" s="10" t="s">
        <v>337</v>
      </c>
      <c r="C4523" t="s">
        <v>0</v>
      </c>
      <c r="D4523" t="s">
        <v>27</v>
      </c>
      <c r="E4523">
        <v>18</v>
      </c>
      <c r="F4523">
        <v>0</v>
      </c>
    </row>
    <row r="4524" spans="1:6">
      <c r="A4524" s="10" t="str">
        <f t="shared" si="84"/>
        <v>Other central nervous system - C7213Female</v>
      </c>
      <c r="B4524" s="10" t="s">
        <v>337</v>
      </c>
      <c r="C4524" t="s">
        <v>0</v>
      </c>
      <c r="D4524" t="s">
        <v>30</v>
      </c>
      <c r="E4524">
        <v>13</v>
      </c>
      <c r="F4524">
        <v>0</v>
      </c>
    </row>
    <row r="4525" spans="1:6">
      <c r="A4525" s="10" t="str">
        <f t="shared" si="84"/>
        <v>Other central nervous system - C724Female</v>
      </c>
      <c r="B4525" s="10" t="s">
        <v>337</v>
      </c>
      <c r="C4525" t="s">
        <v>0</v>
      </c>
      <c r="D4525" t="s">
        <v>15</v>
      </c>
      <c r="E4525">
        <v>4</v>
      </c>
      <c r="F4525">
        <v>0</v>
      </c>
    </row>
    <row r="4526" spans="1:6">
      <c r="A4526" s="10" t="str">
        <f t="shared" si="84"/>
        <v>Other central nervous system - C729Female</v>
      </c>
      <c r="B4526" s="10" t="s">
        <v>337</v>
      </c>
      <c r="C4526" t="s">
        <v>0</v>
      </c>
      <c r="D4526" t="s">
        <v>369</v>
      </c>
      <c r="E4526">
        <v>9</v>
      </c>
      <c r="F4526">
        <v>0</v>
      </c>
    </row>
    <row r="4527" spans="1:6">
      <c r="A4527" s="10" t="str">
        <f t="shared" si="84"/>
        <v>Other central nervous system - C7214Female</v>
      </c>
      <c r="B4527" s="10" t="s">
        <v>337</v>
      </c>
      <c r="C4527" t="s">
        <v>0</v>
      </c>
      <c r="D4527" t="s">
        <v>23</v>
      </c>
      <c r="E4527">
        <v>14</v>
      </c>
      <c r="F4527">
        <v>0</v>
      </c>
    </row>
    <row r="4528" spans="1:6">
      <c r="A4528" s="10" t="str">
        <f t="shared" si="84"/>
        <v>Other central nervous system - C726Female</v>
      </c>
      <c r="B4528" s="10" t="s">
        <v>337</v>
      </c>
      <c r="C4528" t="s">
        <v>0</v>
      </c>
      <c r="D4528" t="s">
        <v>17</v>
      </c>
      <c r="E4528">
        <v>6</v>
      </c>
      <c r="F4528">
        <v>0</v>
      </c>
    </row>
    <row r="4529" spans="1:6">
      <c r="A4529" s="10" t="str">
        <f t="shared" si="84"/>
        <v>Other central nervous system - C7211Female</v>
      </c>
      <c r="B4529" s="10" t="s">
        <v>337</v>
      </c>
      <c r="C4529" t="s">
        <v>0</v>
      </c>
      <c r="D4529" t="s">
        <v>21</v>
      </c>
      <c r="E4529">
        <v>11</v>
      </c>
      <c r="F4529">
        <v>0</v>
      </c>
    </row>
    <row r="4530" spans="1:6">
      <c r="A4530" s="10" t="str">
        <f t="shared" si="84"/>
        <v>Other central nervous system - C7216Female</v>
      </c>
      <c r="B4530" s="10" t="s">
        <v>337</v>
      </c>
      <c r="C4530" t="s">
        <v>0</v>
      </c>
      <c r="D4530" t="s">
        <v>25</v>
      </c>
      <c r="E4530">
        <v>16</v>
      </c>
      <c r="F4530">
        <v>0</v>
      </c>
    </row>
    <row r="4531" spans="1:6">
      <c r="A4531" s="10" t="str">
        <f t="shared" si="84"/>
        <v>Other central nervous system - C721Female</v>
      </c>
      <c r="B4531" s="10" t="s">
        <v>337</v>
      </c>
      <c r="C4531" t="s">
        <v>0</v>
      </c>
      <c r="D4531" t="s">
        <v>12</v>
      </c>
      <c r="E4531">
        <v>1</v>
      </c>
      <c r="F4531">
        <v>2</v>
      </c>
    </row>
    <row r="4532" spans="1:6">
      <c r="A4532" s="10" t="str">
        <f t="shared" si="84"/>
        <v>Other central nervous system - C7299Female</v>
      </c>
      <c r="B4532" s="10" t="s">
        <v>337</v>
      </c>
      <c r="C4532" t="s">
        <v>0</v>
      </c>
      <c r="D4532" t="s">
        <v>370</v>
      </c>
      <c r="E4532">
        <v>99</v>
      </c>
      <c r="F4532">
        <v>0</v>
      </c>
    </row>
    <row r="4533" spans="1:6">
      <c r="A4533" s="10" t="str">
        <f t="shared" si="84"/>
        <v>Other central nervous system - C7219Female</v>
      </c>
      <c r="B4533" s="10" t="s">
        <v>337</v>
      </c>
      <c r="C4533" t="s">
        <v>0</v>
      </c>
      <c r="D4533" t="s">
        <v>28</v>
      </c>
      <c r="E4533">
        <v>19</v>
      </c>
      <c r="F4533">
        <v>0</v>
      </c>
    </row>
    <row r="4534" spans="1:6">
      <c r="A4534" s="10" t="str">
        <f t="shared" si="84"/>
        <v>Other central nervous system - C7220Female</v>
      </c>
      <c r="B4534" s="10" t="s">
        <v>337</v>
      </c>
      <c r="C4534" t="s">
        <v>0</v>
      </c>
      <c r="D4534" t="s">
        <v>29</v>
      </c>
      <c r="E4534">
        <v>20</v>
      </c>
      <c r="F4534">
        <v>0</v>
      </c>
    </row>
    <row r="4535" spans="1:6">
      <c r="A4535" s="10" t="str">
        <f t="shared" si="84"/>
        <v>Other central nervous system - C728Female</v>
      </c>
      <c r="B4535" s="10" t="s">
        <v>337</v>
      </c>
      <c r="C4535" t="s">
        <v>0</v>
      </c>
      <c r="D4535" t="s">
        <v>19</v>
      </c>
      <c r="E4535">
        <v>8</v>
      </c>
      <c r="F4535">
        <v>0</v>
      </c>
    </row>
    <row r="4536" spans="1:6">
      <c r="A4536" s="10" t="str">
        <f t="shared" si="84"/>
        <v>Other central nervous system - C7210Female</v>
      </c>
      <c r="B4536" s="10" t="s">
        <v>337</v>
      </c>
      <c r="C4536" t="s">
        <v>0</v>
      </c>
      <c r="D4536" t="s">
        <v>20</v>
      </c>
      <c r="E4536">
        <v>10</v>
      </c>
      <c r="F4536">
        <v>0</v>
      </c>
    </row>
    <row r="4537" spans="1:6">
      <c r="A4537" s="10" t="str">
        <f t="shared" si="84"/>
        <v>Other central nervous system - C725Female</v>
      </c>
      <c r="B4537" s="10" t="s">
        <v>337</v>
      </c>
      <c r="C4537" t="s">
        <v>0</v>
      </c>
      <c r="D4537" t="s">
        <v>16</v>
      </c>
      <c r="E4537">
        <v>5</v>
      </c>
      <c r="F4537">
        <v>1</v>
      </c>
    </row>
    <row r="4538" spans="1:6">
      <c r="A4538" s="10" t="str">
        <f t="shared" si="84"/>
        <v>Other central nervous system - C7215Female</v>
      </c>
      <c r="B4538" s="10" t="s">
        <v>337</v>
      </c>
      <c r="C4538" t="s">
        <v>0</v>
      </c>
      <c r="D4538" t="s">
        <v>24</v>
      </c>
      <c r="E4538">
        <v>15</v>
      </c>
      <c r="F4538">
        <v>0</v>
      </c>
    </row>
    <row r="4539" spans="1:6">
      <c r="A4539" s="10" t="str">
        <f t="shared" si="84"/>
        <v>Other central nervous system - C722Female</v>
      </c>
      <c r="B4539" s="10" t="s">
        <v>337</v>
      </c>
      <c r="C4539" t="s">
        <v>0</v>
      </c>
      <c r="D4539" t="s">
        <v>13</v>
      </c>
      <c r="E4539">
        <v>2</v>
      </c>
      <c r="F4539">
        <v>0</v>
      </c>
    </row>
    <row r="4540" spans="1:6">
      <c r="A4540" s="10" t="str">
        <f t="shared" si="84"/>
        <v>Other central nervous system - C7217Female</v>
      </c>
      <c r="B4540" s="10" t="s">
        <v>337</v>
      </c>
      <c r="C4540" t="s">
        <v>0</v>
      </c>
      <c r="D4540" t="s">
        <v>26</v>
      </c>
      <c r="E4540">
        <v>17</v>
      </c>
      <c r="F4540">
        <v>0</v>
      </c>
    </row>
    <row r="4541" spans="1:6">
      <c r="A4541" s="10" t="str">
        <f t="shared" si="84"/>
        <v>Other central nervous system - C7212Female</v>
      </c>
      <c r="B4541" s="10" t="s">
        <v>337</v>
      </c>
      <c r="C4541" t="s">
        <v>0</v>
      </c>
      <c r="D4541" t="s">
        <v>22</v>
      </c>
      <c r="E4541">
        <v>12</v>
      </c>
      <c r="F4541">
        <v>0</v>
      </c>
    </row>
    <row r="4542" spans="1:6">
      <c r="A4542" s="10" t="str">
        <f t="shared" si="84"/>
        <v>Other central nervous system - C723Male</v>
      </c>
      <c r="B4542" s="10" t="s">
        <v>337</v>
      </c>
      <c r="C4542" t="s">
        <v>1</v>
      </c>
      <c r="D4542" t="s">
        <v>14</v>
      </c>
      <c r="E4542">
        <v>3</v>
      </c>
      <c r="F4542">
        <v>0</v>
      </c>
    </row>
    <row r="4543" spans="1:6">
      <c r="A4543" s="10" t="str">
        <f t="shared" si="84"/>
        <v>Other central nervous system - C727Male</v>
      </c>
      <c r="B4543" s="10" t="s">
        <v>337</v>
      </c>
      <c r="C4543" t="s">
        <v>1</v>
      </c>
      <c r="D4543" t="s">
        <v>18</v>
      </c>
      <c r="E4543">
        <v>7</v>
      </c>
      <c r="F4543">
        <v>1</v>
      </c>
    </row>
    <row r="4544" spans="1:6">
      <c r="A4544" s="10" t="str">
        <f t="shared" si="84"/>
        <v>Other central nervous system - C7218Male</v>
      </c>
      <c r="B4544" s="10" t="s">
        <v>337</v>
      </c>
      <c r="C4544" t="s">
        <v>1</v>
      </c>
      <c r="D4544" t="s">
        <v>27</v>
      </c>
      <c r="E4544">
        <v>18</v>
      </c>
      <c r="F4544">
        <v>0</v>
      </c>
    </row>
    <row r="4545" spans="1:6">
      <c r="A4545" s="10" t="str">
        <f t="shared" si="84"/>
        <v>Other central nervous system - C7213Male</v>
      </c>
      <c r="B4545" s="10" t="s">
        <v>337</v>
      </c>
      <c r="C4545" t="s">
        <v>1</v>
      </c>
      <c r="D4545" t="s">
        <v>30</v>
      </c>
      <c r="E4545">
        <v>13</v>
      </c>
      <c r="F4545">
        <v>1</v>
      </c>
    </row>
    <row r="4546" spans="1:6">
      <c r="A4546" s="10" t="str">
        <f t="shared" si="84"/>
        <v>Other central nervous system - C724Male</v>
      </c>
      <c r="B4546" s="10" t="s">
        <v>337</v>
      </c>
      <c r="C4546" t="s">
        <v>1</v>
      </c>
      <c r="D4546" t="s">
        <v>15</v>
      </c>
      <c r="E4546">
        <v>4</v>
      </c>
      <c r="F4546">
        <v>0</v>
      </c>
    </row>
    <row r="4547" spans="1:6">
      <c r="A4547" s="10" t="str">
        <f t="shared" si="84"/>
        <v>Other central nervous system - C729Male</v>
      </c>
      <c r="B4547" s="10" t="s">
        <v>337</v>
      </c>
      <c r="C4547" t="s">
        <v>1</v>
      </c>
      <c r="D4547" t="s">
        <v>369</v>
      </c>
      <c r="E4547">
        <v>9</v>
      </c>
      <c r="F4547">
        <v>1</v>
      </c>
    </row>
    <row r="4548" spans="1:6">
      <c r="A4548" s="10" t="str">
        <f t="shared" si="84"/>
        <v>Other central nervous system - C7214Male</v>
      </c>
      <c r="B4548" s="10" t="s">
        <v>337</v>
      </c>
      <c r="C4548" t="s">
        <v>1</v>
      </c>
      <c r="D4548" t="s">
        <v>23</v>
      </c>
      <c r="E4548">
        <v>14</v>
      </c>
      <c r="F4548">
        <v>0</v>
      </c>
    </row>
    <row r="4549" spans="1:6">
      <c r="A4549" s="10" t="str">
        <f t="shared" si="84"/>
        <v>Other central nervous system - C726Male</v>
      </c>
      <c r="B4549" s="10" t="s">
        <v>337</v>
      </c>
      <c r="C4549" t="s">
        <v>1</v>
      </c>
      <c r="D4549" t="s">
        <v>17</v>
      </c>
      <c r="E4549">
        <v>6</v>
      </c>
      <c r="F4549">
        <v>0</v>
      </c>
    </row>
    <row r="4550" spans="1:6">
      <c r="A4550" s="10" t="str">
        <f t="shared" si="84"/>
        <v>Other central nervous system - C7211Male</v>
      </c>
      <c r="B4550" s="10" t="s">
        <v>337</v>
      </c>
      <c r="C4550" t="s">
        <v>1</v>
      </c>
      <c r="D4550" t="s">
        <v>21</v>
      </c>
      <c r="E4550">
        <v>11</v>
      </c>
      <c r="F4550">
        <v>0</v>
      </c>
    </row>
    <row r="4551" spans="1:6">
      <c r="A4551" s="10" t="str">
        <f t="shared" si="84"/>
        <v>Other central nervous system - C7216Male</v>
      </c>
      <c r="B4551" s="10" t="s">
        <v>337</v>
      </c>
      <c r="C4551" t="s">
        <v>1</v>
      </c>
      <c r="D4551" t="s">
        <v>25</v>
      </c>
      <c r="E4551">
        <v>16</v>
      </c>
      <c r="F4551">
        <v>1</v>
      </c>
    </row>
    <row r="4552" spans="1:6">
      <c r="A4552" s="10" t="str">
        <f t="shared" si="84"/>
        <v>Other central nervous system - C721Male</v>
      </c>
      <c r="B4552" s="10" t="s">
        <v>337</v>
      </c>
      <c r="C4552" t="s">
        <v>1</v>
      </c>
      <c r="D4552" t="s">
        <v>12</v>
      </c>
      <c r="E4552">
        <v>1</v>
      </c>
      <c r="F4552">
        <v>0</v>
      </c>
    </row>
    <row r="4553" spans="1:6">
      <c r="A4553" s="10" t="str">
        <f t="shared" si="84"/>
        <v>Other central nervous system - C7299Male</v>
      </c>
      <c r="B4553" s="10" t="s">
        <v>337</v>
      </c>
      <c r="C4553" t="s">
        <v>1</v>
      </c>
      <c r="D4553" t="s">
        <v>370</v>
      </c>
      <c r="E4553">
        <v>99</v>
      </c>
      <c r="F4553">
        <v>0</v>
      </c>
    </row>
    <row r="4554" spans="1:6">
      <c r="A4554" s="10" t="str">
        <f t="shared" si="84"/>
        <v>Other central nervous system - C7219Male</v>
      </c>
      <c r="B4554" s="10" t="s">
        <v>337</v>
      </c>
      <c r="C4554" t="s">
        <v>1</v>
      </c>
      <c r="D4554" t="s">
        <v>28</v>
      </c>
      <c r="E4554">
        <v>19</v>
      </c>
      <c r="F4554">
        <v>0</v>
      </c>
    </row>
    <row r="4555" spans="1:6">
      <c r="A4555" s="10" t="str">
        <f t="shared" si="84"/>
        <v>Other central nervous system - C7220Male</v>
      </c>
      <c r="B4555" s="10" t="s">
        <v>337</v>
      </c>
      <c r="C4555" t="s">
        <v>1</v>
      </c>
      <c r="D4555" t="s">
        <v>29</v>
      </c>
      <c r="E4555">
        <v>20</v>
      </c>
      <c r="F4555">
        <v>1</v>
      </c>
    </row>
    <row r="4556" spans="1:6">
      <c r="A4556" s="10" t="str">
        <f t="shared" si="84"/>
        <v>Other central nervous system - C728Male</v>
      </c>
      <c r="B4556" s="10" t="s">
        <v>337</v>
      </c>
      <c r="C4556" t="s">
        <v>1</v>
      </c>
      <c r="D4556" t="s">
        <v>19</v>
      </c>
      <c r="E4556">
        <v>8</v>
      </c>
      <c r="F4556">
        <v>0</v>
      </c>
    </row>
    <row r="4557" spans="1:6">
      <c r="A4557" s="10" t="str">
        <f t="shared" si="84"/>
        <v>Other central nervous system - C7210Male</v>
      </c>
      <c r="B4557" s="10" t="s">
        <v>337</v>
      </c>
      <c r="C4557" t="s">
        <v>1</v>
      </c>
      <c r="D4557" t="s">
        <v>20</v>
      </c>
      <c r="E4557">
        <v>10</v>
      </c>
      <c r="F4557">
        <v>0</v>
      </c>
    </row>
    <row r="4558" spans="1:6">
      <c r="A4558" s="10" t="str">
        <f t="shared" si="84"/>
        <v>Other central nervous system - C725Male</v>
      </c>
      <c r="B4558" s="10" t="s">
        <v>337</v>
      </c>
      <c r="C4558" t="s">
        <v>1</v>
      </c>
      <c r="D4558" t="s">
        <v>16</v>
      </c>
      <c r="E4558">
        <v>5</v>
      </c>
      <c r="F4558">
        <v>0</v>
      </c>
    </row>
    <row r="4559" spans="1:6">
      <c r="A4559" s="10" t="str">
        <f t="shared" si="84"/>
        <v>Other central nervous system - C7215Male</v>
      </c>
      <c r="B4559" s="10" t="s">
        <v>337</v>
      </c>
      <c r="C4559" t="s">
        <v>1</v>
      </c>
      <c r="D4559" t="s">
        <v>24</v>
      </c>
      <c r="E4559">
        <v>15</v>
      </c>
      <c r="F4559">
        <v>0</v>
      </c>
    </row>
    <row r="4560" spans="1:6">
      <c r="A4560" s="10" t="str">
        <f t="shared" si="84"/>
        <v>Other central nervous system - C722Male</v>
      </c>
      <c r="B4560" s="10" t="s">
        <v>337</v>
      </c>
      <c r="C4560" t="s">
        <v>1</v>
      </c>
      <c r="D4560" t="s">
        <v>13</v>
      </c>
      <c r="E4560">
        <v>2</v>
      </c>
      <c r="F4560">
        <v>0</v>
      </c>
    </row>
    <row r="4561" spans="1:6">
      <c r="A4561" s="10" t="str">
        <f t="shared" si="84"/>
        <v>Other central nervous system - C7217Male</v>
      </c>
      <c r="B4561" s="10" t="s">
        <v>337</v>
      </c>
      <c r="C4561" t="s">
        <v>1</v>
      </c>
      <c r="D4561" t="s">
        <v>26</v>
      </c>
      <c r="E4561">
        <v>17</v>
      </c>
      <c r="F4561">
        <v>0</v>
      </c>
    </row>
    <row r="4562" spans="1:6">
      <c r="A4562" s="10" t="str">
        <f t="shared" si="84"/>
        <v>Other central nervous system - C7212Male</v>
      </c>
      <c r="B4562" s="10" t="s">
        <v>337</v>
      </c>
      <c r="C4562" t="s">
        <v>1</v>
      </c>
      <c r="D4562" t="s">
        <v>22</v>
      </c>
      <c r="E4562">
        <v>12</v>
      </c>
      <c r="F4562">
        <v>0</v>
      </c>
    </row>
    <row r="4563" spans="1:6">
      <c r="A4563" s="10" t="str">
        <f t="shared" si="84"/>
        <v>Thyroid - C733Female</v>
      </c>
      <c r="B4563" s="10" t="s">
        <v>338</v>
      </c>
      <c r="C4563" t="s">
        <v>0</v>
      </c>
      <c r="D4563" t="s">
        <v>14</v>
      </c>
      <c r="E4563">
        <v>3</v>
      </c>
      <c r="F4563">
        <v>30</v>
      </c>
    </row>
    <row r="4564" spans="1:6">
      <c r="A4564" s="10" t="str">
        <f t="shared" si="84"/>
        <v>Thyroid - C737Female</v>
      </c>
      <c r="B4564" s="10" t="s">
        <v>338</v>
      </c>
      <c r="C4564" t="s">
        <v>0</v>
      </c>
      <c r="D4564" t="s">
        <v>18</v>
      </c>
      <c r="E4564">
        <v>7</v>
      </c>
      <c r="F4564">
        <v>9</v>
      </c>
    </row>
    <row r="4565" spans="1:6">
      <c r="A4565" s="10" t="str">
        <f t="shared" si="84"/>
        <v>Thyroid - C7318Female</v>
      </c>
      <c r="B4565" s="10" t="s">
        <v>338</v>
      </c>
      <c r="C4565" t="s">
        <v>0</v>
      </c>
      <c r="D4565" t="s">
        <v>27</v>
      </c>
      <c r="E4565">
        <v>18</v>
      </c>
      <c r="F4565">
        <v>15</v>
      </c>
    </row>
    <row r="4566" spans="1:6">
      <c r="A4566" s="10" t="str">
        <f t="shared" si="84"/>
        <v>Thyroid - C7313Female</v>
      </c>
      <c r="B4566" s="10" t="s">
        <v>338</v>
      </c>
      <c r="C4566" t="s">
        <v>0</v>
      </c>
      <c r="D4566" t="s">
        <v>30</v>
      </c>
      <c r="E4566">
        <v>13</v>
      </c>
      <c r="F4566">
        <v>10</v>
      </c>
    </row>
    <row r="4567" spans="1:6">
      <c r="A4567" s="10" t="str">
        <f t="shared" si="84"/>
        <v>Thyroid - C734Female</v>
      </c>
      <c r="B4567" s="10" t="s">
        <v>338</v>
      </c>
      <c r="C4567" t="s">
        <v>0</v>
      </c>
      <c r="D4567" t="s">
        <v>15</v>
      </c>
      <c r="E4567">
        <v>4</v>
      </c>
      <c r="F4567">
        <v>25</v>
      </c>
    </row>
    <row r="4568" spans="1:6">
      <c r="A4568" s="10" t="str">
        <f t="shared" si="84"/>
        <v>Thyroid - C739Female</v>
      </c>
      <c r="B4568" s="10" t="s">
        <v>338</v>
      </c>
      <c r="C4568" t="s">
        <v>0</v>
      </c>
      <c r="D4568" t="s">
        <v>369</v>
      </c>
      <c r="E4568">
        <v>9</v>
      </c>
      <c r="F4568">
        <v>14</v>
      </c>
    </row>
    <row r="4569" spans="1:6">
      <c r="A4569" s="10" t="str">
        <f t="shared" si="84"/>
        <v>Thyroid - C7314Female</v>
      </c>
      <c r="B4569" s="10" t="s">
        <v>338</v>
      </c>
      <c r="C4569" t="s">
        <v>0</v>
      </c>
      <c r="D4569" t="s">
        <v>23</v>
      </c>
      <c r="E4569">
        <v>14</v>
      </c>
      <c r="F4569">
        <v>5</v>
      </c>
    </row>
    <row r="4570" spans="1:6">
      <c r="A4570" s="10" t="str">
        <f t="shared" si="84"/>
        <v>Thyroid - C736Female</v>
      </c>
      <c r="B4570" s="10" t="s">
        <v>338</v>
      </c>
      <c r="C4570" t="s">
        <v>0</v>
      </c>
      <c r="D4570" t="s">
        <v>17</v>
      </c>
      <c r="E4570">
        <v>6</v>
      </c>
      <c r="F4570">
        <v>6</v>
      </c>
    </row>
    <row r="4571" spans="1:6">
      <c r="A4571" s="10" t="str">
        <f t="shared" si="84"/>
        <v>Thyroid - C7311Female</v>
      </c>
      <c r="B4571" s="10" t="s">
        <v>338</v>
      </c>
      <c r="C4571" t="s">
        <v>0</v>
      </c>
      <c r="D4571" t="s">
        <v>21</v>
      </c>
      <c r="E4571">
        <v>11</v>
      </c>
      <c r="F4571">
        <v>7</v>
      </c>
    </row>
    <row r="4572" spans="1:6">
      <c r="A4572" s="10" t="str">
        <f t="shared" si="84"/>
        <v>Thyroid - C7316Female</v>
      </c>
      <c r="B4572" s="10" t="s">
        <v>338</v>
      </c>
      <c r="C4572" t="s">
        <v>0</v>
      </c>
      <c r="D4572" t="s">
        <v>25</v>
      </c>
      <c r="E4572">
        <v>16</v>
      </c>
      <c r="F4572">
        <v>1</v>
      </c>
    </row>
    <row r="4573" spans="1:6">
      <c r="A4573" s="10" t="str">
        <f t="shared" si="84"/>
        <v>Thyroid - C731Female</v>
      </c>
      <c r="B4573" s="10" t="s">
        <v>338</v>
      </c>
      <c r="C4573" t="s">
        <v>0</v>
      </c>
      <c r="D4573" t="s">
        <v>12</v>
      </c>
      <c r="E4573">
        <v>1</v>
      </c>
      <c r="F4573">
        <v>12</v>
      </c>
    </row>
    <row r="4574" spans="1:6">
      <c r="A4574" s="10" t="str">
        <f t="shared" si="84"/>
        <v>Thyroid - C7399Female</v>
      </c>
      <c r="B4574" s="10" t="s">
        <v>338</v>
      </c>
      <c r="C4574" t="s">
        <v>0</v>
      </c>
      <c r="D4574" t="s">
        <v>370</v>
      </c>
      <c r="E4574">
        <v>99</v>
      </c>
      <c r="F4574">
        <v>1</v>
      </c>
    </row>
    <row r="4575" spans="1:6">
      <c r="A4575" s="10" t="str">
        <f t="shared" si="84"/>
        <v>Thyroid - C7319Female</v>
      </c>
      <c r="B4575" s="10" t="s">
        <v>338</v>
      </c>
      <c r="C4575" t="s">
        <v>0</v>
      </c>
      <c r="D4575" t="s">
        <v>28</v>
      </c>
      <c r="E4575">
        <v>19</v>
      </c>
      <c r="F4575">
        <v>4</v>
      </c>
    </row>
    <row r="4576" spans="1:6">
      <c r="A4576" s="10" t="str">
        <f t="shared" si="84"/>
        <v>Thyroid - C7320Female</v>
      </c>
      <c r="B4576" s="10" t="s">
        <v>338</v>
      </c>
      <c r="C4576" t="s">
        <v>0</v>
      </c>
      <c r="D4576" t="s">
        <v>29</v>
      </c>
      <c r="E4576">
        <v>20</v>
      </c>
      <c r="F4576">
        <v>7</v>
      </c>
    </row>
    <row r="4577" spans="1:6">
      <c r="A4577" s="10" t="str">
        <f t="shared" si="84"/>
        <v>Thyroid - C738Female</v>
      </c>
      <c r="B4577" s="10" t="s">
        <v>338</v>
      </c>
      <c r="C4577" t="s">
        <v>0</v>
      </c>
      <c r="D4577" t="s">
        <v>19</v>
      </c>
      <c r="E4577">
        <v>8</v>
      </c>
      <c r="F4577">
        <v>6</v>
      </c>
    </row>
    <row r="4578" spans="1:6">
      <c r="A4578" s="10" t="str">
        <f t="shared" si="84"/>
        <v>Thyroid - C7310Female</v>
      </c>
      <c r="B4578" s="10" t="s">
        <v>338</v>
      </c>
      <c r="C4578" t="s">
        <v>0</v>
      </c>
      <c r="D4578" t="s">
        <v>20</v>
      </c>
      <c r="E4578">
        <v>10</v>
      </c>
      <c r="F4578">
        <v>6</v>
      </c>
    </row>
    <row r="4579" spans="1:6">
      <c r="A4579" s="10" t="str">
        <f t="shared" si="84"/>
        <v>Thyroid - C735Female</v>
      </c>
      <c r="B4579" s="10" t="s">
        <v>338</v>
      </c>
      <c r="C4579" t="s">
        <v>0</v>
      </c>
      <c r="D4579" t="s">
        <v>16</v>
      </c>
      <c r="E4579">
        <v>5</v>
      </c>
      <c r="F4579">
        <v>19</v>
      </c>
    </row>
    <row r="4580" spans="1:6">
      <c r="A4580" s="10" t="str">
        <f t="shared" ref="A4580:A4643" si="85">B4580&amp;E4580&amp;C4580</f>
        <v>Thyroid - C7315Female</v>
      </c>
      <c r="B4580" s="10" t="s">
        <v>338</v>
      </c>
      <c r="C4580" t="s">
        <v>0</v>
      </c>
      <c r="D4580" t="s">
        <v>24</v>
      </c>
      <c r="E4580">
        <v>15</v>
      </c>
      <c r="F4580">
        <v>2</v>
      </c>
    </row>
    <row r="4581" spans="1:6">
      <c r="A4581" s="10" t="str">
        <f t="shared" si="85"/>
        <v>Thyroid - C732Female</v>
      </c>
      <c r="B4581" s="10" t="s">
        <v>338</v>
      </c>
      <c r="C4581" t="s">
        <v>0</v>
      </c>
      <c r="D4581" t="s">
        <v>13</v>
      </c>
      <c r="E4581">
        <v>2</v>
      </c>
      <c r="F4581">
        <v>28</v>
      </c>
    </row>
    <row r="4582" spans="1:6">
      <c r="A4582" s="10" t="str">
        <f t="shared" si="85"/>
        <v>Thyroid - C7317Female</v>
      </c>
      <c r="B4582" s="10" t="s">
        <v>338</v>
      </c>
      <c r="C4582" t="s">
        <v>0</v>
      </c>
      <c r="D4582" t="s">
        <v>26</v>
      </c>
      <c r="E4582">
        <v>17</v>
      </c>
      <c r="F4582">
        <v>0</v>
      </c>
    </row>
    <row r="4583" spans="1:6">
      <c r="A4583" s="10" t="str">
        <f t="shared" si="85"/>
        <v>Thyroid - C7312Female</v>
      </c>
      <c r="B4583" s="10" t="s">
        <v>338</v>
      </c>
      <c r="C4583" t="s">
        <v>0</v>
      </c>
      <c r="D4583" t="s">
        <v>22</v>
      </c>
      <c r="E4583">
        <v>12</v>
      </c>
      <c r="F4583">
        <v>6</v>
      </c>
    </row>
    <row r="4584" spans="1:6">
      <c r="A4584" s="10" t="str">
        <f t="shared" si="85"/>
        <v>Thyroid - C733Male</v>
      </c>
      <c r="B4584" s="10" t="s">
        <v>338</v>
      </c>
      <c r="C4584" t="s">
        <v>1</v>
      </c>
      <c r="D4584" t="s">
        <v>14</v>
      </c>
      <c r="E4584">
        <v>3</v>
      </c>
      <c r="F4584">
        <v>7</v>
      </c>
    </row>
    <row r="4585" spans="1:6">
      <c r="A4585" s="10" t="str">
        <f t="shared" si="85"/>
        <v>Thyroid - C737Male</v>
      </c>
      <c r="B4585" s="10" t="s">
        <v>338</v>
      </c>
      <c r="C4585" t="s">
        <v>1</v>
      </c>
      <c r="D4585" t="s">
        <v>18</v>
      </c>
      <c r="E4585">
        <v>7</v>
      </c>
      <c r="F4585">
        <v>7</v>
      </c>
    </row>
    <row r="4586" spans="1:6">
      <c r="A4586" s="10" t="str">
        <f t="shared" si="85"/>
        <v>Thyroid - C7318Male</v>
      </c>
      <c r="B4586" s="10" t="s">
        <v>338</v>
      </c>
      <c r="C4586" t="s">
        <v>1</v>
      </c>
      <c r="D4586" t="s">
        <v>27</v>
      </c>
      <c r="E4586">
        <v>18</v>
      </c>
      <c r="F4586">
        <v>3</v>
      </c>
    </row>
    <row r="4587" spans="1:6">
      <c r="A4587" s="10" t="str">
        <f t="shared" si="85"/>
        <v>Thyroid - C7313Male</v>
      </c>
      <c r="B4587" s="10" t="s">
        <v>338</v>
      </c>
      <c r="C4587" t="s">
        <v>1</v>
      </c>
      <c r="D4587" t="s">
        <v>30</v>
      </c>
      <c r="E4587">
        <v>13</v>
      </c>
      <c r="F4587">
        <v>6</v>
      </c>
    </row>
    <row r="4588" spans="1:6">
      <c r="A4588" s="10" t="str">
        <f t="shared" si="85"/>
        <v>Thyroid - C734Male</v>
      </c>
      <c r="B4588" s="10" t="s">
        <v>338</v>
      </c>
      <c r="C4588" t="s">
        <v>1</v>
      </c>
      <c r="D4588" t="s">
        <v>15</v>
      </c>
      <c r="E4588">
        <v>4</v>
      </c>
      <c r="F4588">
        <v>11</v>
      </c>
    </row>
    <row r="4589" spans="1:6">
      <c r="A4589" s="10" t="str">
        <f t="shared" si="85"/>
        <v>Thyroid - C739Male</v>
      </c>
      <c r="B4589" s="10" t="s">
        <v>338</v>
      </c>
      <c r="C4589" t="s">
        <v>1</v>
      </c>
      <c r="D4589" t="s">
        <v>369</v>
      </c>
      <c r="E4589">
        <v>9</v>
      </c>
      <c r="F4589">
        <v>5</v>
      </c>
    </row>
    <row r="4590" spans="1:6">
      <c r="A4590" s="10" t="str">
        <f t="shared" si="85"/>
        <v>Thyroid - C7314Male</v>
      </c>
      <c r="B4590" s="10" t="s">
        <v>338</v>
      </c>
      <c r="C4590" t="s">
        <v>1</v>
      </c>
      <c r="D4590" t="s">
        <v>23</v>
      </c>
      <c r="E4590">
        <v>14</v>
      </c>
      <c r="F4590">
        <v>0</v>
      </c>
    </row>
    <row r="4591" spans="1:6">
      <c r="A4591" s="10" t="str">
        <f t="shared" si="85"/>
        <v>Thyroid - C736Male</v>
      </c>
      <c r="B4591" s="10" t="s">
        <v>338</v>
      </c>
      <c r="C4591" t="s">
        <v>1</v>
      </c>
      <c r="D4591" t="s">
        <v>17</v>
      </c>
      <c r="E4591">
        <v>6</v>
      </c>
      <c r="F4591">
        <v>4</v>
      </c>
    </row>
    <row r="4592" spans="1:6">
      <c r="A4592" s="10" t="str">
        <f t="shared" si="85"/>
        <v>Thyroid - C7311Male</v>
      </c>
      <c r="B4592" s="10" t="s">
        <v>338</v>
      </c>
      <c r="C4592" t="s">
        <v>1</v>
      </c>
      <c r="D4592" t="s">
        <v>21</v>
      </c>
      <c r="E4592">
        <v>11</v>
      </c>
      <c r="F4592">
        <v>6</v>
      </c>
    </row>
    <row r="4593" spans="1:6">
      <c r="A4593" s="10" t="str">
        <f t="shared" si="85"/>
        <v>Thyroid - C7316Male</v>
      </c>
      <c r="B4593" s="10" t="s">
        <v>338</v>
      </c>
      <c r="C4593" t="s">
        <v>1</v>
      </c>
      <c r="D4593" t="s">
        <v>25</v>
      </c>
      <c r="E4593">
        <v>16</v>
      </c>
      <c r="F4593">
        <v>0</v>
      </c>
    </row>
    <row r="4594" spans="1:6">
      <c r="A4594" s="10" t="str">
        <f t="shared" si="85"/>
        <v>Thyroid - C731Male</v>
      </c>
      <c r="B4594" s="10" t="s">
        <v>338</v>
      </c>
      <c r="C4594" t="s">
        <v>1</v>
      </c>
      <c r="D4594" t="s">
        <v>12</v>
      </c>
      <c r="E4594">
        <v>1</v>
      </c>
      <c r="F4594">
        <v>5</v>
      </c>
    </row>
    <row r="4595" spans="1:6">
      <c r="A4595" s="10" t="str">
        <f t="shared" si="85"/>
        <v>Thyroid - C7399Male</v>
      </c>
      <c r="B4595" s="10" t="s">
        <v>338</v>
      </c>
      <c r="C4595" t="s">
        <v>1</v>
      </c>
      <c r="D4595" t="s">
        <v>370</v>
      </c>
      <c r="E4595">
        <v>99</v>
      </c>
      <c r="F4595">
        <v>1</v>
      </c>
    </row>
    <row r="4596" spans="1:6">
      <c r="A4596" s="10" t="str">
        <f t="shared" si="85"/>
        <v>Thyroid - C7319Male</v>
      </c>
      <c r="B4596" s="10" t="s">
        <v>338</v>
      </c>
      <c r="C4596" t="s">
        <v>1</v>
      </c>
      <c r="D4596" t="s">
        <v>28</v>
      </c>
      <c r="E4596">
        <v>19</v>
      </c>
      <c r="F4596">
        <v>1</v>
      </c>
    </row>
    <row r="4597" spans="1:6">
      <c r="A4597" s="10" t="str">
        <f t="shared" si="85"/>
        <v>Thyroid - C7320Male</v>
      </c>
      <c r="B4597" s="10" t="s">
        <v>338</v>
      </c>
      <c r="C4597" t="s">
        <v>1</v>
      </c>
      <c r="D4597" t="s">
        <v>29</v>
      </c>
      <c r="E4597">
        <v>20</v>
      </c>
      <c r="F4597">
        <v>7</v>
      </c>
    </row>
    <row r="4598" spans="1:6">
      <c r="A4598" s="10" t="str">
        <f t="shared" si="85"/>
        <v>Thyroid - C738Male</v>
      </c>
      <c r="B4598" s="10" t="s">
        <v>338</v>
      </c>
      <c r="C4598" t="s">
        <v>1</v>
      </c>
      <c r="D4598" t="s">
        <v>19</v>
      </c>
      <c r="E4598">
        <v>8</v>
      </c>
      <c r="F4598">
        <v>3</v>
      </c>
    </row>
    <row r="4599" spans="1:6">
      <c r="A4599" s="10" t="str">
        <f t="shared" si="85"/>
        <v>Thyroid - C7310Male</v>
      </c>
      <c r="B4599" s="10" t="s">
        <v>338</v>
      </c>
      <c r="C4599" t="s">
        <v>1</v>
      </c>
      <c r="D4599" t="s">
        <v>20</v>
      </c>
      <c r="E4599">
        <v>10</v>
      </c>
      <c r="F4599">
        <v>2</v>
      </c>
    </row>
    <row r="4600" spans="1:6">
      <c r="A4600" s="10" t="str">
        <f t="shared" si="85"/>
        <v>Thyroid - C735Male</v>
      </c>
      <c r="B4600" s="10" t="s">
        <v>338</v>
      </c>
      <c r="C4600" t="s">
        <v>1</v>
      </c>
      <c r="D4600" t="s">
        <v>16</v>
      </c>
      <c r="E4600">
        <v>5</v>
      </c>
      <c r="F4600">
        <v>8</v>
      </c>
    </row>
    <row r="4601" spans="1:6">
      <c r="A4601" s="10" t="str">
        <f t="shared" si="85"/>
        <v>Thyroid - C7315Male</v>
      </c>
      <c r="B4601" s="10" t="s">
        <v>338</v>
      </c>
      <c r="C4601" t="s">
        <v>1</v>
      </c>
      <c r="D4601" t="s">
        <v>24</v>
      </c>
      <c r="E4601">
        <v>15</v>
      </c>
      <c r="F4601">
        <v>0</v>
      </c>
    </row>
    <row r="4602" spans="1:6">
      <c r="A4602" s="10" t="str">
        <f t="shared" si="85"/>
        <v>Thyroid - C732Male</v>
      </c>
      <c r="B4602" s="10" t="s">
        <v>338</v>
      </c>
      <c r="C4602" t="s">
        <v>1</v>
      </c>
      <c r="D4602" t="s">
        <v>13</v>
      </c>
      <c r="E4602">
        <v>2</v>
      </c>
      <c r="F4602">
        <v>8</v>
      </c>
    </row>
    <row r="4603" spans="1:6">
      <c r="A4603" s="10" t="str">
        <f t="shared" si="85"/>
        <v>Thyroid - C7317Male</v>
      </c>
      <c r="B4603" s="10" t="s">
        <v>338</v>
      </c>
      <c r="C4603" t="s">
        <v>1</v>
      </c>
      <c r="D4603" t="s">
        <v>26</v>
      </c>
      <c r="E4603">
        <v>17</v>
      </c>
      <c r="F4603">
        <v>0</v>
      </c>
    </row>
    <row r="4604" spans="1:6">
      <c r="A4604" s="10" t="str">
        <f t="shared" si="85"/>
        <v>Thyroid - C7312Male</v>
      </c>
      <c r="B4604" s="10" t="s">
        <v>338</v>
      </c>
      <c r="C4604" t="s">
        <v>1</v>
      </c>
      <c r="D4604" t="s">
        <v>22</v>
      </c>
      <c r="E4604">
        <v>12</v>
      </c>
      <c r="F4604">
        <v>1</v>
      </c>
    </row>
    <row r="4605" spans="1:6">
      <c r="A4605" s="10" t="str">
        <f t="shared" si="85"/>
        <v>Adrenal gland - C743Female</v>
      </c>
      <c r="B4605" s="10" t="s">
        <v>339</v>
      </c>
      <c r="C4605" t="s">
        <v>0</v>
      </c>
      <c r="D4605" t="s">
        <v>14</v>
      </c>
      <c r="E4605">
        <v>3</v>
      </c>
      <c r="F4605">
        <v>2</v>
      </c>
    </row>
    <row r="4606" spans="1:6">
      <c r="A4606" s="10" t="str">
        <f t="shared" si="85"/>
        <v>Adrenal gland - C747Female</v>
      </c>
      <c r="B4606" s="10" t="s">
        <v>339</v>
      </c>
      <c r="C4606" t="s">
        <v>0</v>
      </c>
      <c r="D4606" t="s">
        <v>18</v>
      </c>
      <c r="E4606">
        <v>7</v>
      </c>
      <c r="F4606">
        <v>0</v>
      </c>
    </row>
    <row r="4607" spans="1:6">
      <c r="A4607" s="10" t="str">
        <f t="shared" si="85"/>
        <v>Adrenal gland - C7418Female</v>
      </c>
      <c r="B4607" s="10" t="s">
        <v>339</v>
      </c>
      <c r="C4607" t="s">
        <v>0</v>
      </c>
      <c r="D4607" t="s">
        <v>27</v>
      </c>
      <c r="E4607">
        <v>18</v>
      </c>
      <c r="F4607">
        <v>1</v>
      </c>
    </row>
    <row r="4608" spans="1:6">
      <c r="A4608" s="10" t="str">
        <f t="shared" si="85"/>
        <v>Adrenal gland - C7413Female</v>
      </c>
      <c r="B4608" s="10" t="s">
        <v>339</v>
      </c>
      <c r="C4608" t="s">
        <v>0</v>
      </c>
      <c r="D4608" t="s">
        <v>30</v>
      </c>
      <c r="E4608">
        <v>13</v>
      </c>
      <c r="F4608">
        <v>0</v>
      </c>
    </row>
    <row r="4609" spans="1:6">
      <c r="A4609" s="10" t="str">
        <f t="shared" si="85"/>
        <v>Adrenal gland - C744Female</v>
      </c>
      <c r="B4609" s="10" t="s">
        <v>339</v>
      </c>
      <c r="C4609" t="s">
        <v>0</v>
      </c>
      <c r="D4609" t="s">
        <v>15</v>
      </c>
      <c r="E4609">
        <v>4</v>
      </c>
      <c r="F4609">
        <v>2</v>
      </c>
    </row>
    <row r="4610" spans="1:6">
      <c r="A4610" s="10" t="str">
        <f t="shared" si="85"/>
        <v>Adrenal gland - C749Female</v>
      </c>
      <c r="B4610" s="10" t="s">
        <v>339</v>
      </c>
      <c r="C4610" t="s">
        <v>0</v>
      </c>
      <c r="D4610" t="s">
        <v>369</v>
      </c>
      <c r="E4610">
        <v>9</v>
      </c>
      <c r="F4610">
        <v>0</v>
      </c>
    </row>
    <row r="4611" spans="1:6">
      <c r="A4611" s="10" t="str">
        <f t="shared" si="85"/>
        <v>Adrenal gland - C7414Female</v>
      </c>
      <c r="B4611" s="10" t="s">
        <v>339</v>
      </c>
      <c r="C4611" t="s">
        <v>0</v>
      </c>
      <c r="D4611" t="s">
        <v>23</v>
      </c>
      <c r="E4611">
        <v>14</v>
      </c>
      <c r="F4611">
        <v>0</v>
      </c>
    </row>
    <row r="4612" spans="1:6">
      <c r="A4612" s="10" t="str">
        <f t="shared" si="85"/>
        <v>Adrenal gland - C746Female</v>
      </c>
      <c r="B4612" s="10" t="s">
        <v>339</v>
      </c>
      <c r="C4612" t="s">
        <v>0</v>
      </c>
      <c r="D4612" t="s">
        <v>17</v>
      </c>
      <c r="E4612">
        <v>6</v>
      </c>
      <c r="F4612">
        <v>1</v>
      </c>
    </row>
    <row r="4613" spans="1:6">
      <c r="A4613" s="10" t="str">
        <f t="shared" si="85"/>
        <v>Adrenal gland - C7411Female</v>
      </c>
      <c r="B4613" s="10" t="s">
        <v>339</v>
      </c>
      <c r="C4613" t="s">
        <v>0</v>
      </c>
      <c r="D4613" t="s">
        <v>21</v>
      </c>
      <c r="E4613">
        <v>11</v>
      </c>
      <c r="F4613">
        <v>1</v>
      </c>
    </row>
    <row r="4614" spans="1:6">
      <c r="A4614" s="10" t="str">
        <f t="shared" si="85"/>
        <v>Adrenal gland - C7416Female</v>
      </c>
      <c r="B4614" s="10" t="s">
        <v>339</v>
      </c>
      <c r="C4614" t="s">
        <v>0</v>
      </c>
      <c r="D4614" t="s">
        <v>25</v>
      </c>
      <c r="E4614">
        <v>16</v>
      </c>
      <c r="F4614">
        <v>1</v>
      </c>
    </row>
    <row r="4615" spans="1:6">
      <c r="A4615" s="10" t="str">
        <f t="shared" si="85"/>
        <v>Adrenal gland - C741Female</v>
      </c>
      <c r="B4615" s="10" t="s">
        <v>339</v>
      </c>
      <c r="C4615" t="s">
        <v>0</v>
      </c>
      <c r="D4615" t="s">
        <v>12</v>
      </c>
      <c r="E4615">
        <v>1</v>
      </c>
      <c r="F4615">
        <v>0</v>
      </c>
    </row>
    <row r="4616" spans="1:6">
      <c r="A4616" s="10" t="str">
        <f t="shared" si="85"/>
        <v>Adrenal gland - C7499Female</v>
      </c>
      <c r="B4616" s="10" t="s">
        <v>339</v>
      </c>
      <c r="C4616" t="s">
        <v>0</v>
      </c>
      <c r="D4616" t="s">
        <v>370</v>
      </c>
      <c r="E4616">
        <v>99</v>
      </c>
      <c r="F4616">
        <v>0</v>
      </c>
    </row>
    <row r="4617" spans="1:6">
      <c r="A4617" s="10" t="str">
        <f t="shared" si="85"/>
        <v>Adrenal gland - C7419Female</v>
      </c>
      <c r="B4617" s="10" t="s">
        <v>339</v>
      </c>
      <c r="C4617" t="s">
        <v>0</v>
      </c>
      <c r="D4617" t="s">
        <v>28</v>
      </c>
      <c r="E4617">
        <v>19</v>
      </c>
      <c r="F4617">
        <v>0</v>
      </c>
    </row>
    <row r="4618" spans="1:6">
      <c r="A4618" s="10" t="str">
        <f t="shared" si="85"/>
        <v>Adrenal gland - C7420Female</v>
      </c>
      <c r="B4618" s="10" t="s">
        <v>339</v>
      </c>
      <c r="C4618" t="s">
        <v>0</v>
      </c>
      <c r="D4618" t="s">
        <v>29</v>
      </c>
      <c r="E4618">
        <v>20</v>
      </c>
      <c r="F4618">
        <v>0</v>
      </c>
    </row>
    <row r="4619" spans="1:6">
      <c r="A4619" s="10" t="str">
        <f t="shared" si="85"/>
        <v>Adrenal gland - C748Female</v>
      </c>
      <c r="B4619" s="10" t="s">
        <v>339</v>
      </c>
      <c r="C4619" t="s">
        <v>0</v>
      </c>
      <c r="D4619" t="s">
        <v>19</v>
      </c>
      <c r="E4619">
        <v>8</v>
      </c>
      <c r="F4619">
        <v>1</v>
      </c>
    </row>
    <row r="4620" spans="1:6">
      <c r="A4620" s="10" t="str">
        <f t="shared" si="85"/>
        <v>Adrenal gland - C7410Female</v>
      </c>
      <c r="B4620" s="10" t="s">
        <v>339</v>
      </c>
      <c r="C4620" t="s">
        <v>0</v>
      </c>
      <c r="D4620" t="s">
        <v>20</v>
      </c>
      <c r="E4620">
        <v>10</v>
      </c>
      <c r="F4620">
        <v>1</v>
      </c>
    </row>
    <row r="4621" spans="1:6">
      <c r="A4621" s="10" t="str">
        <f t="shared" si="85"/>
        <v>Adrenal gland - C745Female</v>
      </c>
      <c r="B4621" s="10" t="s">
        <v>339</v>
      </c>
      <c r="C4621" t="s">
        <v>0</v>
      </c>
      <c r="D4621" t="s">
        <v>16</v>
      </c>
      <c r="E4621">
        <v>5</v>
      </c>
      <c r="F4621">
        <v>1</v>
      </c>
    </row>
    <row r="4622" spans="1:6">
      <c r="A4622" s="10" t="str">
        <f t="shared" si="85"/>
        <v>Adrenal gland - C7415Female</v>
      </c>
      <c r="B4622" s="10" t="s">
        <v>339</v>
      </c>
      <c r="C4622" t="s">
        <v>0</v>
      </c>
      <c r="D4622" t="s">
        <v>24</v>
      </c>
      <c r="E4622">
        <v>15</v>
      </c>
      <c r="F4622">
        <v>0</v>
      </c>
    </row>
    <row r="4623" spans="1:6">
      <c r="A4623" s="10" t="str">
        <f t="shared" si="85"/>
        <v>Adrenal gland - C742Female</v>
      </c>
      <c r="B4623" s="10" t="s">
        <v>339</v>
      </c>
      <c r="C4623" t="s">
        <v>0</v>
      </c>
      <c r="D4623" t="s">
        <v>13</v>
      </c>
      <c r="E4623">
        <v>2</v>
      </c>
      <c r="F4623">
        <v>0</v>
      </c>
    </row>
    <row r="4624" spans="1:6">
      <c r="A4624" s="10" t="str">
        <f t="shared" si="85"/>
        <v>Adrenal gland - C7417Female</v>
      </c>
      <c r="B4624" s="10" t="s">
        <v>339</v>
      </c>
      <c r="C4624" t="s">
        <v>0</v>
      </c>
      <c r="D4624" t="s">
        <v>26</v>
      </c>
      <c r="E4624">
        <v>17</v>
      </c>
      <c r="F4624">
        <v>0</v>
      </c>
    </row>
    <row r="4625" spans="1:6">
      <c r="A4625" s="10" t="str">
        <f t="shared" si="85"/>
        <v>Adrenal gland - C7412Female</v>
      </c>
      <c r="B4625" s="10" t="s">
        <v>339</v>
      </c>
      <c r="C4625" t="s">
        <v>0</v>
      </c>
      <c r="D4625" t="s">
        <v>22</v>
      </c>
      <c r="E4625">
        <v>12</v>
      </c>
      <c r="F4625">
        <v>0</v>
      </c>
    </row>
    <row r="4626" spans="1:6">
      <c r="A4626" s="10" t="str">
        <f t="shared" si="85"/>
        <v>Adrenal gland - C743Male</v>
      </c>
      <c r="B4626" s="10" t="s">
        <v>339</v>
      </c>
      <c r="C4626" t="s">
        <v>1</v>
      </c>
      <c r="D4626" t="s">
        <v>14</v>
      </c>
      <c r="E4626">
        <v>3</v>
      </c>
      <c r="F4626">
        <v>2</v>
      </c>
    </row>
    <row r="4627" spans="1:6">
      <c r="A4627" s="10" t="str">
        <f t="shared" si="85"/>
        <v>Adrenal gland - C747Male</v>
      </c>
      <c r="B4627" s="10" t="s">
        <v>339</v>
      </c>
      <c r="C4627" t="s">
        <v>1</v>
      </c>
      <c r="D4627" t="s">
        <v>18</v>
      </c>
      <c r="E4627">
        <v>7</v>
      </c>
      <c r="F4627">
        <v>1</v>
      </c>
    </row>
    <row r="4628" spans="1:6">
      <c r="A4628" s="10" t="str">
        <f t="shared" si="85"/>
        <v>Adrenal gland - C7418Male</v>
      </c>
      <c r="B4628" s="10" t="s">
        <v>339</v>
      </c>
      <c r="C4628" t="s">
        <v>1</v>
      </c>
      <c r="D4628" t="s">
        <v>27</v>
      </c>
      <c r="E4628">
        <v>18</v>
      </c>
      <c r="F4628">
        <v>1</v>
      </c>
    </row>
    <row r="4629" spans="1:6">
      <c r="A4629" s="10" t="str">
        <f t="shared" si="85"/>
        <v>Adrenal gland - C7413Male</v>
      </c>
      <c r="B4629" s="10" t="s">
        <v>339</v>
      </c>
      <c r="C4629" t="s">
        <v>1</v>
      </c>
      <c r="D4629" t="s">
        <v>30</v>
      </c>
      <c r="E4629">
        <v>13</v>
      </c>
      <c r="F4629">
        <v>0</v>
      </c>
    </row>
    <row r="4630" spans="1:6">
      <c r="A4630" s="10" t="str">
        <f t="shared" si="85"/>
        <v>Adrenal gland - C744Male</v>
      </c>
      <c r="B4630" s="10" t="s">
        <v>339</v>
      </c>
      <c r="C4630" t="s">
        <v>1</v>
      </c>
      <c r="D4630" t="s">
        <v>15</v>
      </c>
      <c r="E4630">
        <v>4</v>
      </c>
      <c r="F4630">
        <v>0</v>
      </c>
    </row>
    <row r="4631" spans="1:6">
      <c r="A4631" s="10" t="str">
        <f t="shared" si="85"/>
        <v>Adrenal gland - C749Male</v>
      </c>
      <c r="B4631" s="10" t="s">
        <v>339</v>
      </c>
      <c r="C4631" t="s">
        <v>1</v>
      </c>
      <c r="D4631" t="s">
        <v>369</v>
      </c>
      <c r="E4631">
        <v>9</v>
      </c>
      <c r="F4631">
        <v>1</v>
      </c>
    </row>
    <row r="4632" spans="1:6">
      <c r="A4632" s="10" t="str">
        <f t="shared" si="85"/>
        <v>Adrenal gland - C7414Male</v>
      </c>
      <c r="B4632" s="10" t="s">
        <v>339</v>
      </c>
      <c r="C4632" t="s">
        <v>1</v>
      </c>
      <c r="D4632" t="s">
        <v>23</v>
      </c>
      <c r="E4632">
        <v>14</v>
      </c>
      <c r="F4632">
        <v>0</v>
      </c>
    </row>
    <row r="4633" spans="1:6">
      <c r="A4633" s="10" t="str">
        <f t="shared" si="85"/>
        <v>Adrenal gland - C746Male</v>
      </c>
      <c r="B4633" s="10" t="s">
        <v>339</v>
      </c>
      <c r="C4633" t="s">
        <v>1</v>
      </c>
      <c r="D4633" t="s">
        <v>17</v>
      </c>
      <c r="E4633">
        <v>6</v>
      </c>
      <c r="F4633">
        <v>0</v>
      </c>
    </row>
    <row r="4634" spans="1:6">
      <c r="A4634" s="10" t="str">
        <f t="shared" si="85"/>
        <v>Adrenal gland - C7411Male</v>
      </c>
      <c r="B4634" s="10" t="s">
        <v>339</v>
      </c>
      <c r="C4634" t="s">
        <v>1</v>
      </c>
      <c r="D4634" t="s">
        <v>21</v>
      </c>
      <c r="E4634">
        <v>11</v>
      </c>
      <c r="F4634">
        <v>0</v>
      </c>
    </row>
    <row r="4635" spans="1:6">
      <c r="A4635" s="10" t="str">
        <f t="shared" si="85"/>
        <v>Adrenal gland - C7416Male</v>
      </c>
      <c r="B4635" s="10" t="s">
        <v>339</v>
      </c>
      <c r="C4635" t="s">
        <v>1</v>
      </c>
      <c r="D4635" t="s">
        <v>25</v>
      </c>
      <c r="E4635">
        <v>16</v>
      </c>
      <c r="F4635">
        <v>0</v>
      </c>
    </row>
    <row r="4636" spans="1:6">
      <c r="A4636" s="10" t="str">
        <f t="shared" si="85"/>
        <v>Adrenal gland - C741Male</v>
      </c>
      <c r="B4636" s="10" t="s">
        <v>339</v>
      </c>
      <c r="C4636" t="s">
        <v>1</v>
      </c>
      <c r="D4636" t="s">
        <v>12</v>
      </c>
      <c r="E4636">
        <v>1</v>
      </c>
      <c r="F4636">
        <v>1</v>
      </c>
    </row>
    <row r="4637" spans="1:6">
      <c r="A4637" s="10" t="str">
        <f t="shared" si="85"/>
        <v>Adrenal gland - C7499Male</v>
      </c>
      <c r="B4637" s="10" t="s">
        <v>339</v>
      </c>
      <c r="C4637" t="s">
        <v>1</v>
      </c>
      <c r="D4637" t="s">
        <v>370</v>
      </c>
      <c r="E4637">
        <v>99</v>
      </c>
      <c r="F4637">
        <v>0</v>
      </c>
    </row>
    <row r="4638" spans="1:6">
      <c r="A4638" s="10" t="str">
        <f t="shared" si="85"/>
        <v>Adrenal gland - C7419Male</v>
      </c>
      <c r="B4638" s="10" t="s">
        <v>339</v>
      </c>
      <c r="C4638" t="s">
        <v>1</v>
      </c>
      <c r="D4638" t="s">
        <v>28</v>
      </c>
      <c r="E4638">
        <v>19</v>
      </c>
      <c r="F4638">
        <v>0</v>
      </c>
    </row>
    <row r="4639" spans="1:6">
      <c r="A4639" s="10" t="str">
        <f t="shared" si="85"/>
        <v>Adrenal gland - C7420Male</v>
      </c>
      <c r="B4639" s="10" t="s">
        <v>339</v>
      </c>
      <c r="C4639" t="s">
        <v>1</v>
      </c>
      <c r="D4639" t="s">
        <v>29</v>
      </c>
      <c r="E4639">
        <v>20</v>
      </c>
      <c r="F4639">
        <v>0</v>
      </c>
    </row>
    <row r="4640" spans="1:6">
      <c r="A4640" s="10" t="str">
        <f t="shared" si="85"/>
        <v>Adrenal gland - C748Male</v>
      </c>
      <c r="B4640" s="10" t="s">
        <v>339</v>
      </c>
      <c r="C4640" t="s">
        <v>1</v>
      </c>
      <c r="D4640" t="s">
        <v>19</v>
      </c>
      <c r="E4640">
        <v>8</v>
      </c>
      <c r="F4640">
        <v>0</v>
      </c>
    </row>
    <row r="4641" spans="1:6">
      <c r="A4641" s="10" t="str">
        <f t="shared" si="85"/>
        <v>Adrenal gland - C7410Male</v>
      </c>
      <c r="B4641" s="10" t="s">
        <v>339</v>
      </c>
      <c r="C4641" t="s">
        <v>1</v>
      </c>
      <c r="D4641" t="s">
        <v>20</v>
      </c>
      <c r="E4641">
        <v>10</v>
      </c>
      <c r="F4641">
        <v>1</v>
      </c>
    </row>
    <row r="4642" spans="1:6">
      <c r="A4642" s="10" t="str">
        <f t="shared" si="85"/>
        <v>Adrenal gland - C745Male</v>
      </c>
      <c r="B4642" s="10" t="s">
        <v>339</v>
      </c>
      <c r="C4642" t="s">
        <v>1</v>
      </c>
      <c r="D4642" t="s">
        <v>16</v>
      </c>
      <c r="E4642">
        <v>5</v>
      </c>
      <c r="F4642">
        <v>2</v>
      </c>
    </row>
    <row r="4643" spans="1:6">
      <c r="A4643" s="10" t="str">
        <f t="shared" si="85"/>
        <v>Adrenal gland - C7415Male</v>
      </c>
      <c r="B4643" s="10" t="s">
        <v>339</v>
      </c>
      <c r="C4643" t="s">
        <v>1</v>
      </c>
      <c r="D4643" t="s">
        <v>24</v>
      </c>
      <c r="E4643">
        <v>15</v>
      </c>
      <c r="F4643">
        <v>0</v>
      </c>
    </row>
    <row r="4644" spans="1:6">
      <c r="A4644" s="10" t="str">
        <f t="shared" ref="A4644:A4707" si="86">B4644&amp;E4644&amp;C4644</f>
        <v>Adrenal gland - C742Male</v>
      </c>
      <c r="B4644" s="10" t="s">
        <v>339</v>
      </c>
      <c r="C4644" t="s">
        <v>1</v>
      </c>
      <c r="D4644" t="s">
        <v>13</v>
      </c>
      <c r="E4644">
        <v>2</v>
      </c>
      <c r="F4644">
        <v>1</v>
      </c>
    </row>
    <row r="4645" spans="1:6">
      <c r="A4645" s="10" t="str">
        <f t="shared" si="86"/>
        <v>Adrenal gland - C7417Male</v>
      </c>
      <c r="B4645" s="10" t="s">
        <v>339</v>
      </c>
      <c r="C4645" t="s">
        <v>1</v>
      </c>
      <c r="D4645" t="s">
        <v>26</v>
      </c>
      <c r="E4645">
        <v>17</v>
      </c>
      <c r="F4645">
        <v>0</v>
      </c>
    </row>
    <row r="4646" spans="1:6">
      <c r="A4646" s="10" t="str">
        <f t="shared" si="86"/>
        <v>Adrenal gland - C7412Male</v>
      </c>
      <c r="B4646" s="10" t="s">
        <v>339</v>
      </c>
      <c r="C4646" t="s">
        <v>1</v>
      </c>
      <c r="D4646" t="s">
        <v>22</v>
      </c>
      <c r="E4646">
        <v>12</v>
      </c>
      <c r="F4646">
        <v>0</v>
      </c>
    </row>
    <row r="4647" spans="1:6">
      <c r="A4647" s="10" t="str">
        <f t="shared" si="86"/>
        <v>Other endocrine glands - C753Female</v>
      </c>
      <c r="B4647" s="10" t="s">
        <v>340</v>
      </c>
      <c r="C4647" t="s">
        <v>0</v>
      </c>
      <c r="D4647" t="s">
        <v>14</v>
      </c>
      <c r="E4647">
        <v>3</v>
      </c>
      <c r="F4647">
        <v>1</v>
      </c>
    </row>
    <row r="4648" spans="1:6">
      <c r="A4648" s="10" t="str">
        <f t="shared" si="86"/>
        <v>Other endocrine glands - C757Female</v>
      </c>
      <c r="B4648" s="10" t="s">
        <v>340</v>
      </c>
      <c r="C4648" t="s">
        <v>0</v>
      </c>
      <c r="D4648" t="s">
        <v>18</v>
      </c>
      <c r="E4648">
        <v>7</v>
      </c>
      <c r="F4648">
        <v>0</v>
      </c>
    </row>
    <row r="4649" spans="1:6">
      <c r="A4649" s="10" t="str">
        <f t="shared" si="86"/>
        <v>Other endocrine glands - C7518Female</v>
      </c>
      <c r="B4649" s="10" t="s">
        <v>340</v>
      </c>
      <c r="C4649" t="s">
        <v>0</v>
      </c>
      <c r="D4649" t="s">
        <v>27</v>
      </c>
      <c r="E4649">
        <v>18</v>
      </c>
      <c r="F4649">
        <v>0</v>
      </c>
    </row>
    <row r="4650" spans="1:6">
      <c r="A4650" s="10" t="str">
        <f t="shared" si="86"/>
        <v>Other endocrine glands - C7513Female</v>
      </c>
      <c r="B4650" s="10" t="s">
        <v>340</v>
      </c>
      <c r="C4650" t="s">
        <v>0</v>
      </c>
      <c r="D4650" t="s">
        <v>30</v>
      </c>
      <c r="E4650">
        <v>13</v>
      </c>
      <c r="F4650">
        <v>1</v>
      </c>
    </row>
    <row r="4651" spans="1:6">
      <c r="A4651" s="10" t="str">
        <f t="shared" si="86"/>
        <v>Other endocrine glands - C754Female</v>
      </c>
      <c r="B4651" s="10" t="s">
        <v>340</v>
      </c>
      <c r="C4651" t="s">
        <v>0</v>
      </c>
      <c r="D4651" t="s">
        <v>15</v>
      </c>
      <c r="E4651">
        <v>4</v>
      </c>
      <c r="F4651">
        <v>0</v>
      </c>
    </row>
    <row r="4652" spans="1:6">
      <c r="A4652" s="10" t="str">
        <f t="shared" si="86"/>
        <v>Other endocrine glands - C759Female</v>
      </c>
      <c r="B4652" s="10" t="s">
        <v>340</v>
      </c>
      <c r="C4652" t="s">
        <v>0</v>
      </c>
      <c r="D4652" t="s">
        <v>369</v>
      </c>
      <c r="E4652">
        <v>9</v>
      </c>
      <c r="F4652">
        <v>0</v>
      </c>
    </row>
    <row r="4653" spans="1:6">
      <c r="A4653" s="10" t="str">
        <f t="shared" si="86"/>
        <v>Other endocrine glands - C7514Female</v>
      </c>
      <c r="B4653" s="10" t="s">
        <v>340</v>
      </c>
      <c r="C4653" t="s">
        <v>0</v>
      </c>
      <c r="D4653" t="s">
        <v>23</v>
      </c>
      <c r="E4653">
        <v>14</v>
      </c>
      <c r="F4653">
        <v>0</v>
      </c>
    </row>
    <row r="4654" spans="1:6">
      <c r="A4654" s="10" t="str">
        <f t="shared" si="86"/>
        <v>Other endocrine glands - C756Female</v>
      </c>
      <c r="B4654" s="10" t="s">
        <v>340</v>
      </c>
      <c r="C4654" t="s">
        <v>0</v>
      </c>
      <c r="D4654" t="s">
        <v>17</v>
      </c>
      <c r="E4654">
        <v>6</v>
      </c>
      <c r="F4654">
        <v>0</v>
      </c>
    </row>
    <row r="4655" spans="1:6">
      <c r="A4655" s="10" t="str">
        <f t="shared" si="86"/>
        <v>Other endocrine glands - C7511Female</v>
      </c>
      <c r="B4655" s="10" t="s">
        <v>340</v>
      </c>
      <c r="C4655" t="s">
        <v>0</v>
      </c>
      <c r="D4655" t="s">
        <v>21</v>
      </c>
      <c r="E4655">
        <v>11</v>
      </c>
      <c r="F4655">
        <v>0</v>
      </c>
    </row>
    <row r="4656" spans="1:6">
      <c r="A4656" s="10" t="str">
        <f t="shared" si="86"/>
        <v>Other endocrine glands - C7516Female</v>
      </c>
      <c r="B4656" s="10" t="s">
        <v>340</v>
      </c>
      <c r="C4656" t="s">
        <v>0</v>
      </c>
      <c r="D4656" t="s">
        <v>25</v>
      </c>
      <c r="E4656">
        <v>16</v>
      </c>
      <c r="F4656">
        <v>0</v>
      </c>
    </row>
    <row r="4657" spans="1:6">
      <c r="A4657" s="10" t="str">
        <f t="shared" si="86"/>
        <v>Other endocrine glands - C751Female</v>
      </c>
      <c r="B4657" s="10" t="s">
        <v>340</v>
      </c>
      <c r="C4657" t="s">
        <v>0</v>
      </c>
      <c r="D4657" t="s">
        <v>12</v>
      </c>
      <c r="E4657">
        <v>1</v>
      </c>
      <c r="F4657">
        <v>0</v>
      </c>
    </row>
    <row r="4658" spans="1:6">
      <c r="A4658" s="10" t="str">
        <f t="shared" si="86"/>
        <v>Other endocrine glands - C7599Female</v>
      </c>
      <c r="B4658" s="10" t="s">
        <v>340</v>
      </c>
      <c r="C4658" t="s">
        <v>0</v>
      </c>
      <c r="D4658" t="s">
        <v>370</v>
      </c>
      <c r="E4658">
        <v>99</v>
      </c>
      <c r="F4658">
        <v>0</v>
      </c>
    </row>
    <row r="4659" spans="1:6">
      <c r="A4659" s="10" t="str">
        <f t="shared" si="86"/>
        <v>Other endocrine glands - C7519Female</v>
      </c>
      <c r="B4659" s="10" t="s">
        <v>340</v>
      </c>
      <c r="C4659" t="s">
        <v>0</v>
      </c>
      <c r="D4659" t="s">
        <v>28</v>
      </c>
      <c r="E4659">
        <v>19</v>
      </c>
      <c r="F4659">
        <v>0</v>
      </c>
    </row>
    <row r="4660" spans="1:6">
      <c r="A4660" s="10" t="str">
        <f t="shared" si="86"/>
        <v>Other endocrine glands - C7520Female</v>
      </c>
      <c r="B4660" s="10" t="s">
        <v>340</v>
      </c>
      <c r="C4660" t="s">
        <v>0</v>
      </c>
      <c r="D4660" t="s">
        <v>29</v>
      </c>
      <c r="E4660">
        <v>20</v>
      </c>
      <c r="F4660">
        <v>0</v>
      </c>
    </row>
    <row r="4661" spans="1:6">
      <c r="A4661" s="10" t="str">
        <f t="shared" si="86"/>
        <v>Other endocrine glands - C758Female</v>
      </c>
      <c r="B4661" s="10" t="s">
        <v>340</v>
      </c>
      <c r="C4661" t="s">
        <v>0</v>
      </c>
      <c r="D4661" t="s">
        <v>19</v>
      </c>
      <c r="E4661">
        <v>8</v>
      </c>
      <c r="F4661">
        <v>0</v>
      </c>
    </row>
    <row r="4662" spans="1:6">
      <c r="A4662" s="10" t="str">
        <f t="shared" si="86"/>
        <v>Other endocrine glands - C7510Female</v>
      </c>
      <c r="B4662" s="10" t="s">
        <v>340</v>
      </c>
      <c r="C4662" t="s">
        <v>0</v>
      </c>
      <c r="D4662" t="s">
        <v>20</v>
      </c>
      <c r="E4662">
        <v>10</v>
      </c>
      <c r="F4662">
        <v>0</v>
      </c>
    </row>
    <row r="4663" spans="1:6">
      <c r="A4663" s="10" t="str">
        <f t="shared" si="86"/>
        <v>Other endocrine glands - C755Female</v>
      </c>
      <c r="B4663" s="10" t="s">
        <v>340</v>
      </c>
      <c r="C4663" t="s">
        <v>0</v>
      </c>
      <c r="D4663" t="s">
        <v>16</v>
      </c>
      <c r="E4663">
        <v>5</v>
      </c>
      <c r="F4663">
        <v>0</v>
      </c>
    </row>
    <row r="4664" spans="1:6">
      <c r="A4664" s="10" t="str">
        <f t="shared" si="86"/>
        <v>Other endocrine glands - C7515Female</v>
      </c>
      <c r="B4664" s="10" t="s">
        <v>340</v>
      </c>
      <c r="C4664" t="s">
        <v>0</v>
      </c>
      <c r="D4664" t="s">
        <v>24</v>
      </c>
      <c r="E4664">
        <v>15</v>
      </c>
      <c r="F4664">
        <v>0</v>
      </c>
    </row>
    <row r="4665" spans="1:6">
      <c r="A4665" s="10" t="str">
        <f t="shared" si="86"/>
        <v>Other endocrine glands - C752Female</v>
      </c>
      <c r="B4665" s="10" t="s">
        <v>340</v>
      </c>
      <c r="C4665" t="s">
        <v>0</v>
      </c>
      <c r="D4665" t="s">
        <v>13</v>
      </c>
      <c r="E4665">
        <v>2</v>
      </c>
      <c r="F4665">
        <v>0</v>
      </c>
    </row>
    <row r="4666" spans="1:6">
      <c r="A4666" s="10" t="str">
        <f t="shared" si="86"/>
        <v>Other endocrine glands - C7517Female</v>
      </c>
      <c r="B4666" s="10" t="s">
        <v>340</v>
      </c>
      <c r="C4666" t="s">
        <v>0</v>
      </c>
      <c r="D4666" t="s">
        <v>26</v>
      </c>
      <c r="E4666">
        <v>17</v>
      </c>
      <c r="F4666">
        <v>0</v>
      </c>
    </row>
    <row r="4667" spans="1:6">
      <c r="A4667" s="10" t="str">
        <f t="shared" si="86"/>
        <v>Other endocrine glands - C7512Female</v>
      </c>
      <c r="B4667" s="10" t="s">
        <v>340</v>
      </c>
      <c r="C4667" t="s">
        <v>0</v>
      </c>
      <c r="D4667" t="s">
        <v>22</v>
      </c>
      <c r="E4667">
        <v>12</v>
      </c>
      <c r="F4667">
        <v>0</v>
      </c>
    </row>
    <row r="4668" spans="1:6">
      <c r="A4668" s="10" t="str">
        <f t="shared" si="86"/>
        <v>Other endocrine glands - C753Male</v>
      </c>
      <c r="B4668" s="10" t="s">
        <v>340</v>
      </c>
      <c r="C4668" t="s">
        <v>1</v>
      </c>
      <c r="D4668" t="s">
        <v>14</v>
      </c>
      <c r="E4668">
        <v>3</v>
      </c>
      <c r="F4668">
        <v>0</v>
      </c>
    </row>
    <row r="4669" spans="1:6">
      <c r="A4669" s="10" t="str">
        <f t="shared" si="86"/>
        <v>Other endocrine glands - C757Male</v>
      </c>
      <c r="B4669" s="10" t="s">
        <v>340</v>
      </c>
      <c r="C4669" t="s">
        <v>1</v>
      </c>
      <c r="D4669" t="s">
        <v>18</v>
      </c>
      <c r="E4669">
        <v>7</v>
      </c>
      <c r="F4669">
        <v>0</v>
      </c>
    </row>
    <row r="4670" spans="1:6">
      <c r="A4670" s="10" t="str">
        <f t="shared" si="86"/>
        <v>Other endocrine glands - C7518Male</v>
      </c>
      <c r="B4670" s="10" t="s">
        <v>340</v>
      </c>
      <c r="C4670" t="s">
        <v>1</v>
      </c>
      <c r="D4670" t="s">
        <v>27</v>
      </c>
      <c r="E4670">
        <v>18</v>
      </c>
      <c r="F4670">
        <v>0</v>
      </c>
    </row>
    <row r="4671" spans="1:6">
      <c r="A4671" s="10" t="str">
        <f t="shared" si="86"/>
        <v>Other endocrine glands - C7513Male</v>
      </c>
      <c r="B4671" s="10" t="s">
        <v>340</v>
      </c>
      <c r="C4671" t="s">
        <v>1</v>
      </c>
      <c r="D4671" t="s">
        <v>30</v>
      </c>
      <c r="E4671">
        <v>13</v>
      </c>
      <c r="F4671">
        <v>1</v>
      </c>
    </row>
    <row r="4672" spans="1:6">
      <c r="A4672" s="10" t="str">
        <f t="shared" si="86"/>
        <v>Other endocrine glands - C754Male</v>
      </c>
      <c r="B4672" s="10" t="s">
        <v>340</v>
      </c>
      <c r="C4672" t="s">
        <v>1</v>
      </c>
      <c r="D4672" t="s">
        <v>15</v>
      </c>
      <c r="E4672">
        <v>4</v>
      </c>
      <c r="F4672">
        <v>1</v>
      </c>
    </row>
    <row r="4673" spans="1:6">
      <c r="A4673" s="10" t="str">
        <f t="shared" si="86"/>
        <v>Other endocrine glands - C759Male</v>
      </c>
      <c r="B4673" s="10" t="s">
        <v>340</v>
      </c>
      <c r="C4673" t="s">
        <v>1</v>
      </c>
      <c r="D4673" t="s">
        <v>369</v>
      </c>
      <c r="E4673">
        <v>9</v>
      </c>
      <c r="F4673">
        <v>0</v>
      </c>
    </row>
    <row r="4674" spans="1:6">
      <c r="A4674" s="10" t="str">
        <f t="shared" si="86"/>
        <v>Other endocrine glands - C7514Male</v>
      </c>
      <c r="B4674" s="10" t="s">
        <v>340</v>
      </c>
      <c r="C4674" t="s">
        <v>1</v>
      </c>
      <c r="D4674" t="s">
        <v>23</v>
      </c>
      <c r="E4674">
        <v>14</v>
      </c>
      <c r="F4674">
        <v>0</v>
      </c>
    </row>
    <row r="4675" spans="1:6">
      <c r="A4675" s="10" t="str">
        <f t="shared" si="86"/>
        <v>Other endocrine glands - C756Male</v>
      </c>
      <c r="B4675" s="10" t="s">
        <v>340</v>
      </c>
      <c r="C4675" t="s">
        <v>1</v>
      </c>
      <c r="D4675" t="s">
        <v>17</v>
      </c>
      <c r="E4675">
        <v>6</v>
      </c>
      <c r="F4675">
        <v>0</v>
      </c>
    </row>
    <row r="4676" spans="1:6">
      <c r="A4676" s="10" t="str">
        <f t="shared" si="86"/>
        <v>Other endocrine glands - C7511Male</v>
      </c>
      <c r="B4676" s="10" t="s">
        <v>340</v>
      </c>
      <c r="C4676" t="s">
        <v>1</v>
      </c>
      <c r="D4676" t="s">
        <v>21</v>
      </c>
      <c r="E4676">
        <v>11</v>
      </c>
      <c r="F4676">
        <v>0</v>
      </c>
    </row>
    <row r="4677" spans="1:6">
      <c r="A4677" s="10" t="str">
        <f t="shared" si="86"/>
        <v>Other endocrine glands - C7516Male</v>
      </c>
      <c r="B4677" s="10" t="s">
        <v>340</v>
      </c>
      <c r="C4677" t="s">
        <v>1</v>
      </c>
      <c r="D4677" t="s">
        <v>25</v>
      </c>
      <c r="E4677">
        <v>16</v>
      </c>
      <c r="F4677">
        <v>0</v>
      </c>
    </row>
    <row r="4678" spans="1:6">
      <c r="A4678" s="10" t="str">
        <f t="shared" si="86"/>
        <v>Other endocrine glands - C751Male</v>
      </c>
      <c r="B4678" s="10" t="s">
        <v>340</v>
      </c>
      <c r="C4678" t="s">
        <v>1</v>
      </c>
      <c r="D4678" t="s">
        <v>12</v>
      </c>
      <c r="E4678">
        <v>1</v>
      </c>
      <c r="F4678">
        <v>0</v>
      </c>
    </row>
    <row r="4679" spans="1:6">
      <c r="A4679" s="10" t="str">
        <f t="shared" si="86"/>
        <v>Other endocrine glands - C7599Male</v>
      </c>
      <c r="B4679" s="10" t="s">
        <v>340</v>
      </c>
      <c r="C4679" t="s">
        <v>1</v>
      </c>
      <c r="D4679" t="s">
        <v>370</v>
      </c>
      <c r="E4679">
        <v>99</v>
      </c>
      <c r="F4679">
        <v>0</v>
      </c>
    </row>
    <row r="4680" spans="1:6">
      <c r="A4680" s="10" t="str">
        <f t="shared" si="86"/>
        <v>Other endocrine glands - C7519Male</v>
      </c>
      <c r="B4680" s="10" t="s">
        <v>340</v>
      </c>
      <c r="C4680" t="s">
        <v>1</v>
      </c>
      <c r="D4680" t="s">
        <v>28</v>
      </c>
      <c r="E4680">
        <v>19</v>
      </c>
      <c r="F4680">
        <v>0</v>
      </c>
    </row>
    <row r="4681" spans="1:6">
      <c r="A4681" s="10" t="str">
        <f t="shared" si="86"/>
        <v>Other endocrine glands - C7520Male</v>
      </c>
      <c r="B4681" s="10" t="s">
        <v>340</v>
      </c>
      <c r="C4681" t="s">
        <v>1</v>
      </c>
      <c r="D4681" t="s">
        <v>29</v>
      </c>
      <c r="E4681">
        <v>20</v>
      </c>
      <c r="F4681">
        <v>0</v>
      </c>
    </row>
    <row r="4682" spans="1:6">
      <c r="A4682" s="10" t="str">
        <f t="shared" si="86"/>
        <v>Other endocrine glands - C758Male</v>
      </c>
      <c r="B4682" s="10" t="s">
        <v>340</v>
      </c>
      <c r="C4682" t="s">
        <v>1</v>
      </c>
      <c r="D4682" t="s">
        <v>19</v>
      </c>
      <c r="E4682">
        <v>8</v>
      </c>
      <c r="F4682">
        <v>0</v>
      </c>
    </row>
    <row r="4683" spans="1:6">
      <c r="A4683" s="10" t="str">
        <f t="shared" si="86"/>
        <v>Other endocrine glands - C7510Male</v>
      </c>
      <c r="B4683" s="10" t="s">
        <v>340</v>
      </c>
      <c r="C4683" t="s">
        <v>1</v>
      </c>
      <c r="D4683" t="s">
        <v>20</v>
      </c>
      <c r="E4683">
        <v>10</v>
      </c>
      <c r="F4683">
        <v>0</v>
      </c>
    </row>
    <row r="4684" spans="1:6">
      <c r="A4684" s="10" t="str">
        <f t="shared" si="86"/>
        <v>Other endocrine glands - C755Male</v>
      </c>
      <c r="B4684" s="10" t="s">
        <v>340</v>
      </c>
      <c r="C4684" t="s">
        <v>1</v>
      </c>
      <c r="D4684" t="s">
        <v>16</v>
      </c>
      <c r="E4684">
        <v>5</v>
      </c>
      <c r="F4684">
        <v>0</v>
      </c>
    </row>
    <row r="4685" spans="1:6">
      <c r="A4685" s="10" t="str">
        <f t="shared" si="86"/>
        <v>Other endocrine glands - C7515Male</v>
      </c>
      <c r="B4685" s="10" t="s">
        <v>340</v>
      </c>
      <c r="C4685" t="s">
        <v>1</v>
      </c>
      <c r="D4685" t="s">
        <v>24</v>
      </c>
      <c r="E4685">
        <v>15</v>
      </c>
      <c r="F4685">
        <v>0</v>
      </c>
    </row>
    <row r="4686" spans="1:6">
      <c r="A4686" s="10" t="str">
        <f t="shared" si="86"/>
        <v>Other endocrine glands - C752Male</v>
      </c>
      <c r="B4686" s="10" t="s">
        <v>340</v>
      </c>
      <c r="C4686" t="s">
        <v>1</v>
      </c>
      <c r="D4686" t="s">
        <v>13</v>
      </c>
      <c r="E4686">
        <v>2</v>
      </c>
      <c r="F4686">
        <v>0</v>
      </c>
    </row>
    <row r="4687" spans="1:6">
      <c r="A4687" s="10" t="str">
        <f t="shared" si="86"/>
        <v>Other endocrine glands - C7517Male</v>
      </c>
      <c r="B4687" s="10" t="s">
        <v>340</v>
      </c>
      <c r="C4687" t="s">
        <v>1</v>
      </c>
      <c r="D4687" t="s">
        <v>26</v>
      </c>
      <c r="E4687">
        <v>17</v>
      </c>
      <c r="F4687">
        <v>0</v>
      </c>
    </row>
    <row r="4688" spans="1:6">
      <c r="A4688" s="10" t="str">
        <f t="shared" si="86"/>
        <v>Other endocrine glands - C7512Male</v>
      </c>
      <c r="B4688" s="10" t="s">
        <v>340</v>
      </c>
      <c r="C4688" t="s">
        <v>1</v>
      </c>
      <c r="D4688" t="s">
        <v>22</v>
      </c>
      <c r="E4688">
        <v>12</v>
      </c>
      <c r="F4688">
        <v>0</v>
      </c>
    </row>
    <row r="4689" spans="1:6">
      <c r="A4689" s="10" t="str">
        <f t="shared" si="86"/>
        <v>Other and ill-defined sites - C763Female</v>
      </c>
      <c r="B4689" s="10" t="s">
        <v>341</v>
      </c>
      <c r="C4689" t="s">
        <v>0</v>
      </c>
      <c r="D4689" t="s">
        <v>14</v>
      </c>
      <c r="E4689">
        <v>3</v>
      </c>
      <c r="F4689">
        <v>0</v>
      </c>
    </row>
    <row r="4690" spans="1:6">
      <c r="A4690" s="10" t="str">
        <f t="shared" si="86"/>
        <v>Other and ill-defined sites - C767Female</v>
      </c>
      <c r="B4690" s="10" t="s">
        <v>341</v>
      </c>
      <c r="C4690" t="s">
        <v>0</v>
      </c>
      <c r="D4690" t="s">
        <v>18</v>
      </c>
      <c r="E4690">
        <v>7</v>
      </c>
      <c r="F4690">
        <v>1</v>
      </c>
    </row>
    <row r="4691" spans="1:6">
      <c r="A4691" s="10" t="str">
        <f t="shared" si="86"/>
        <v>Other and ill-defined sites - C7618Female</v>
      </c>
      <c r="B4691" s="10" t="s">
        <v>341</v>
      </c>
      <c r="C4691" t="s">
        <v>0</v>
      </c>
      <c r="D4691" t="s">
        <v>27</v>
      </c>
      <c r="E4691">
        <v>18</v>
      </c>
      <c r="F4691">
        <v>0</v>
      </c>
    </row>
    <row r="4692" spans="1:6">
      <c r="A4692" s="10" t="str">
        <f t="shared" si="86"/>
        <v>Other and ill-defined sites - C7613Female</v>
      </c>
      <c r="B4692" s="10" t="s">
        <v>341</v>
      </c>
      <c r="C4692" t="s">
        <v>0</v>
      </c>
      <c r="D4692" t="s">
        <v>30</v>
      </c>
      <c r="E4692">
        <v>13</v>
      </c>
      <c r="F4692">
        <v>0</v>
      </c>
    </row>
    <row r="4693" spans="1:6">
      <c r="A4693" s="10" t="str">
        <f t="shared" si="86"/>
        <v>Other and ill-defined sites - C764Female</v>
      </c>
      <c r="B4693" s="10" t="s">
        <v>341</v>
      </c>
      <c r="C4693" t="s">
        <v>0</v>
      </c>
      <c r="D4693" t="s">
        <v>15</v>
      </c>
      <c r="E4693">
        <v>4</v>
      </c>
      <c r="F4693">
        <v>0</v>
      </c>
    </row>
    <row r="4694" spans="1:6">
      <c r="A4694" s="10" t="str">
        <f t="shared" si="86"/>
        <v>Other and ill-defined sites - C769Female</v>
      </c>
      <c r="B4694" s="10" t="s">
        <v>341</v>
      </c>
      <c r="C4694" t="s">
        <v>0</v>
      </c>
      <c r="D4694" t="s">
        <v>369</v>
      </c>
      <c r="E4694">
        <v>9</v>
      </c>
      <c r="F4694">
        <v>1</v>
      </c>
    </row>
    <row r="4695" spans="1:6">
      <c r="A4695" s="10" t="str">
        <f t="shared" si="86"/>
        <v>Other and ill-defined sites - C7614Female</v>
      </c>
      <c r="B4695" s="10" t="s">
        <v>341</v>
      </c>
      <c r="C4695" t="s">
        <v>0</v>
      </c>
      <c r="D4695" t="s">
        <v>23</v>
      </c>
      <c r="E4695">
        <v>14</v>
      </c>
      <c r="F4695">
        <v>0</v>
      </c>
    </row>
    <row r="4696" spans="1:6">
      <c r="A4696" s="10" t="str">
        <f t="shared" si="86"/>
        <v>Other and ill-defined sites - C766Female</v>
      </c>
      <c r="B4696" s="10" t="s">
        <v>341</v>
      </c>
      <c r="C4696" t="s">
        <v>0</v>
      </c>
      <c r="D4696" t="s">
        <v>17</v>
      </c>
      <c r="E4696">
        <v>6</v>
      </c>
      <c r="F4696">
        <v>0</v>
      </c>
    </row>
    <row r="4697" spans="1:6">
      <c r="A4697" s="10" t="str">
        <f t="shared" si="86"/>
        <v>Other and ill-defined sites - C7611Female</v>
      </c>
      <c r="B4697" s="10" t="s">
        <v>341</v>
      </c>
      <c r="C4697" t="s">
        <v>0</v>
      </c>
      <c r="D4697" t="s">
        <v>21</v>
      </c>
      <c r="E4697">
        <v>11</v>
      </c>
      <c r="F4697">
        <v>0</v>
      </c>
    </row>
    <row r="4698" spans="1:6">
      <c r="A4698" s="10" t="str">
        <f t="shared" si="86"/>
        <v>Other and ill-defined sites - C7616Female</v>
      </c>
      <c r="B4698" s="10" t="s">
        <v>341</v>
      </c>
      <c r="C4698" t="s">
        <v>0</v>
      </c>
      <c r="D4698" t="s">
        <v>25</v>
      </c>
      <c r="E4698">
        <v>16</v>
      </c>
      <c r="F4698">
        <v>2</v>
      </c>
    </row>
    <row r="4699" spans="1:6">
      <c r="A4699" s="10" t="str">
        <f t="shared" si="86"/>
        <v>Other and ill-defined sites - C761Female</v>
      </c>
      <c r="B4699" s="10" t="s">
        <v>341</v>
      </c>
      <c r="C4699" t="s">
        <v>0</v>
      </c>
      <c r="D4699" t="s">
        <v>12</v>
      </c>
      <c r="E4699">
        <v>1</v>
      </c>
      <c r="F4699">
        <v>1</v>
      </c>
    </row>
    <row r="4700" spans="1:6">
      <c r="A4700" s="10" t="str">
        <f t="shared" si="86"/>
        <v>Other and ill-defined sites - C7699Female</v>
      </c>
      <c r="B4700" s="10" t="s">
        <v>341</v>
      </c>
      <c r="C4700" t="s">
        <v>0</v>
      </c>
      <c r="D4700" t="s">
        <v>370</v>
      </c>
      <c r="E4700">
        <v>99</v>
      </c>
      <c r="F4700">
        <v>0</v>
      </c>
    </row>
    <row r="4701" spans="1:6">
      <c r="A4701" s="10" t="str">
        <f t="shared" si="86"/>
        <v>Other and ill-defined sites - C7619Female</v>
      </c>
      <c r="B4701" s="10" t="s">
        <v>341</v>
      </c>
      <c r="C4701" t="s">
        <v>0</v>
      </c>
      <c r="D4701" t="s">
        <v>28</v>
      </c>
      <c r="E4701">
        <v>19</v>
      </c>
      <c r="F4701">
        <v>1</v>
      </c>
    </row>
    <row r="4702" spans="1:6">
      <c r="A4702" s="10" t="str">
        <f t="shared" si="86"/>
        <v>Other and ill-defined sites - C7620Female</v>
      </c>
      <c r="B4702" s="10" t="s">
        <v>341</v>
      </c>
      <c r="C4702" t="s">
        <v>0</v>
      </c>
      <c r="D4702" t="s">
        <v>29</v>
      </c>
      <c r="E4702">
        <v>20</v>
      </c>
      <c r="F4702">
        <v>1</v>
      </c>
    </row>
    <row r="4703" spans="1:6">
      <c r="A4703" s="10" t="str">
        <f t="shared" si="86"/>
        <v>Other and ill-defined sites - C768Female</v>
      </c>
      <c r="B4703" s="10" t="s">
        <v>341</v>
      </c>
      <c r="C4703" t="s">
        <v>0</v>
      </c>
      <c r="D4703" t="s">
        <v>19</v>
      </c>
      <c r="E4703">
        <v>8</v>
      </c>
      <c r="F4703">
        <v>0</v>
      </c>
    </row>
    <row r="4704" spans="1:6">
      <c r="A4704" s="10" t="str">
        <f t="shared" si="86"/>
        <v>Other and ill-defined sites - C7610Female</v>
      </c>
      <c r="B4704" s="10" t="s">
        <v>341</v>
      </c>
      <c r="C4704" t="s">
        <v>0</v>
      </c>
      <c r="D4704" t="s">
        <v>20</v>
      </c>
      <c r="E4704">
        <v>10</v>
      </c>
      <c r="F4704">
        <v>1</v>
      </c>
    </row>
    <row r="4705" spans="1:6">
      <c r="A4705" s="10" t="str">
        <f t="shared" si="86"/>
        <v>Other and ill-defined sites - C765Female</v>
      </c>
      <c r="B4705" s="10" t="s">
        <v>341</v>
      </c>
      <c r="C4705" t="s">
        <v>0</v>
      </c>
      <c r="D4705" t="s">
        <v>16</v>
      </c>
      <c r="E4705">
        <v>5</v>
      </c>
      <c r="F4705">
        <v>2</v>
      </c>
    </row>
    <row r="4706" spans="1:6">
      <c r="A4706" s="10" t="str">
        <f t="shared" si="86"/>
        <v>Other and ill-defined sites - C7615Female</v>
      </c>
      <c r="B4706" s="10" t="s">
        <v>341</v>
      </c>
      <c r="C4706" t="s">
        <v>0</v>
      </c>
      <c r="D4706" t="s">
        <v>24</v>
      </c>
      <c r="E4706">
        <v>15</v>
      </c>
      <c r="F4706">
        <v>0</v>
      </c>
    </row>
    <row r="4707" spans="1:6">
      <c r="A4707" s="10" t="str">
        <f t="shared" si="86"/>
        <v>Other and ill-defined sites - C762Female</v>
      </c>
      <c r="B4707" s="10" t="s">
        <v>341</v>
      </c>
      <c r="C4707" t="s">
        <v>0</v>
      </c>
      <c r="D4707" t="s">
        <v>13</v>
      </c>
      <c r="E4707">
        <v>2</v>
      </c>
      <c r="F4707">
        <v>1</v>
      </c>
    </row>
    <row r="4708" spans="1:6">
      <c r="A4708" s="10" t="str">
        <f t="shared" ref="A4708:A4771" si="87">B4708&amp;E4708&amp;C4708</f>
        <v>Other and ill-defined sites - C7617Female</v>
      </c>
      <c r="B4708" s="10" t="s">
        <v>341</v>
      </c>
      <c r="C4708" t="s">
        <v>0</v>
      </c>
      <c r="D4708" t="s">
        <v>26</v>
      </c>
      <c r="E4708">
        <v>17</v>
      </c>
      <c r="F4708">
        <v>0</v>
      </c>
    </row>
    <row r="4709" spans="1:6">
      <c r="A4709" s="10" t="str">
        <f t="shared" si="87"/>
        <v>Other and ill-defined sites - C7612Female</v>
      </c>
      <c r="B4709" s="10" t="s">
        <v>341</v>
      </c>
      <c r="C4709" t="s">
        <v>0</v>
      </c>
      <c r="D4709" t="s">
        <v>22</v>
      </c>
      <c r="E4709">
        <v>12</v>
      </c>
      <c r="F4709">
        <v>0</v>
      </c>
    </row>
    <row r="4710" spans="1:6">
      <c r="A4710" s="10" t="str">
        <f t="shared" si="87"/>
        <v>Other and ill-defined sites - C763Male</v>
      </c>
      <c r="B4710" s="10" t="s">
        <v>341</v>
      </c>
      <c r="C4710" t="s">
        <v>1</v>
      </c>
      <c r="D4710" t="s">
        <v>14</v>
      </c>
      <c r="E4710">
        <v>3</v>
      </c>
      <c r="F4710">
        <v>0</v>
      </c>
    </row>
    <row r="4711" spans="1:6">
      <c r="A4711" s="10" t="str">
        <f t="shared" si="87"/>
        <v>Other and ill-defined sites - C767Male</v>
      </c>
      <c r="B4711" s="10" t="s">
        <v>341</v>
      </c>
      <c r="C4711" t="s">
        <v>1</v>
      </c>
      <c r="D4711" t="s">
        <v>18</v>
      </c>
      <c r="E4711">
        <v>7</v>
      </c>
      <c r="F4711">
        <v>0</v>
      </c>
    </row>
    <row r="4712" spans="1:6">
      <c r="A4712" s="10" t="str">
        <f t="shared" si="87"/>
        <v>Other and ill-defined sites - C7618Male</v>
      </c>
      <c r="B4712" s="10" t="s">
        <v>341</v>
      </c>
      <c r="C4712" t="s">
        <v>1</v>
      </c>
      <c r="D4712" t="s">
        <v>27</v>
      </c>
      <c r="E4712">
        <v>18</v>
      </c>
      <c r="F4712">
        <v>1</v>
      </c>
    </row>
    <row r="4713" spans="1:6">
      <c r="A4713" s="10" t="str">
        <f t="shared" si="87"/>
        <v>Other and ill-defined sites - C7613Male</v>
      </c>
      <c r="B4713" s="10" t="s">
        <v>341</v>
      </c>
      <c r="C4713" t="s">
        <v>1</v>
      </c>
      <c r="D4713" t="s">
        <v>30</v>
      </c>
      <c r="E4713">
        <v>13</v>
      </c>
      <c r="F4713">
        <v>1</v>
      </c>
    </row>
    <row r="4714" spans="1:6">
      <c r="A4714" s="10" t="str">
        <f t="shared" si="87"/>
        <v>Other and ill-defined sites - C764Male</v>
      </c>
      <c r="B4714" s="10" t="s">
        <v>341</v>
      </c>
      <c r="C4714" t="s">
        <v>1</v>
      </c>
      <c r="D4714" t="s">
        <v>15</v>
      </c>
      <c r="E4714">
        <v>4</v>
      </c>
      <c r="F4714">
        <v>1</v>
      </c>
    </row>
    <row r="4715" spans="1:6">
      <c r="A4715" s="10" t="str">
        <f t="shared" si="87"/>
        <v>Other and ill-defined sites - C769Male</v>
      </c>
      <c r="B4715" s="10" t="s">
        <v>341</v>
      </c>
      <c r="C4715" t="s">
        <v>1</v>
      </c>
      <c r="D4715" t="s">
        <v>369</v>
      </c>
      <c r="E4715">
        <v>9</v>
      </c>
      <c r="F4715">
        <v>1</v>
      </c>
    </row>
    <row r="4716" spans="1:6">
      <c r="A4716" s="10" t="str">
        <f t="shared" si="87"/>
        <v>Other and ill-defined sites - C7614Male</v>
      </c>
      <c r="B4716" s="10" t="s">
        <v>341</v>
      </c>
      <c r="C4716" t="s">
        <v>1</v>
      </c>
      <c r="D4716" t="s">
        <v>23</v>
      </c>
      <c r="E4716">
        <v>14</v>
      </c>
      <c r="F4716">
        <v>1</v>
      </c>
    </row>
    <row r="4717" spans="1:6">
      <c r="A4717" s="10" t="str">
        <f t="shared" si="87"/>
        <v>Other and ill-defined sites - C766Male</v>
      </c>
      <c r="B4717" s="10" t="s">
        <v>341</v>
      </c>
      <c r="C4717" t="s">
        <v>1</v>
      </c>
      <c r="D4717" t="s">
        <v>17</v>
      </c>
      <c r="E4717">
        <v>6</v>
      </c>
      <c r="F4717">
        <v>0</v>
      </c>
    </row>
    <row r="4718" spans="1:6">
      <c r="A4718" s="10" t="str">
        <f t="shared" si="87"/>
        <v>Other and ill-defined sites - C7611Male</v>
      </c>
      <c r="B4718" s="10" t="s">
        <v>341</v>
      </c>
      <c r="C4718" t="s">
        <v>1</v>
      </c>
      <c r="D4718" t="s">
        <v>21</v>
      </c>
      <c r="E4718">
        <v>11</v>
      </c>
      <c r="F4718">
        <v>0</v>
      </c>
    </row>
    <row r="4719" spans="1:6">
      <c r="A4719" s="10" t="str">
        <f t="shared" si="87"/>
        <v>Other and ill-defined sites - C7616Male</v>
      </c>
      <c r="B4719" s="10" t="s">
        <v>341</v>
      </c>
      <c r="C4719" t="s">
        <v>1</v>
      </c>
      <c r="D4719" t="s">
        <v>25</v>
      </c>
      <c r="E4719">
        <v>16</v>
      </c>
      <c r="F4719">
        <v>0</v>
      </c>
    </row>
    <row r="4720" spans="1:6">
      <c r="A4720" s="10" t="str">
        <f t="shared" si="87"/>
        <v>Other and ill-defined sites - C761Male</v>
      </c>
      <c r="B4720" s="10" t="s">
        <v>341</v>
      </c>
      <c r="C4720" t="s">
        <v>1</v>
      </c>
      <c r="D4720" t="s">
        <v>12</v>
      </c>
      <c r="E4720">
        <v>1</v>
      </c>
      <c r="F4720">
        <v>1</v>
      </c>
    </row>
    <row r="4721" spans="1:6">
      <c r="A4721" s="10" t="str">
        <f t="shared" si="87"/>
        <v>Other and ill-defined sites - C7699Male</v>
      </c>
      <c r="B4721" s="10" t="s">
        <v>341</v>
      </c>
      <c r="C4721" t="s">
        <v>1</v>
      </c>
      <c r="D4721" t="s">
        <v>370</v>
      </c>
      <c r="E4721">
        <v>99</v>
      </c>
      <c r="F4721">
        <v>0</v>
      </c>
    </row>
    <row r="4722" spans="1:6">
      <c r="A4722" s="10" t="str">
        <f t="shared" si="87"/>
        <v>Other and ill-defined sites - C7619Male</v>
      </c>
      <c r="B4722" s="10" t="s">
        <v>341</v>
      </c>
      <c r="C4722" t="s">
        <v>1</v>
      </c>
      <c r="D4722" t="s">
        <v>28</v>
      </c>
      <c r="E4722">
        <v>19</v>
      </c>
      <c r="F4722">
        <v>0</v>
      </c>
    </row>
    <row r="4723" spans="1:6">
      <c r="A4723" s="10" t="str">
        <f t="shared" si="87"/>
        <v>Other and ill-defined sites - C7620Male</v>
      </c>
      <c r="B4723" s="10" t="s">
        <v>341</v>
      </c>
      <c r="C4723" t="s">
        <v>1</v>
      </c>
      <c r="D4723" t="s">
        <v>29</v>
      </c>
      <c r="E4723">
        <v>20</v>
      </c>
      <c r="F4723">
        <v>0</v>
      </c>
    </row>
    <row r="4724" spans="1:6">
      <c r="A4724" s="10" t="str">
        <f t="shared" si="87"/>
        <v>Other and ill-defined sites - C768Male</v>
      </c>
      <c r="B4724" s="10" t="s">
        <v>341</v>
      </c>
      <c r="C4724" t="s">
        <v>1</v>
      </c>
      <c r="D4724" t="s">
        <v>19</v>
      </c>
      <c r="E4724">
        <v>8</v>
      </c>
      <c r="F4724">
        <v>0</v>
      </c>
    </row>
    <row r="4725" spans="1:6">
      <c r="A4725" s="10" t="str">
        <f t="shared" si="87"/>
        <v>Other and ill-defined sites - C7610Male</v>
      </c>
      <c r="B4725" s="10" t="s">
        <v>341</v>
      </c>
      <c r="C4725" t="s">
        <v>1</v>
      </c>
      <c r="D4725" t="s">
        <v>20</v>
      </c>
      <c r="E4725">
        <v>10</v>
      </c>
      <c r="F4725">
        <v>0</v>
      </c>
    </row>
    <row r="4726" spans="1:6">
      <c r="A4726" s="10" t="str">
        <f t="shared" si="87"/>
        <v>Other and ill-defined sites - C765Male</v>
      </c>
      <c r="B4726" s="10" t="s">
        <v>341</v>
      </c>
      <c r="C4726" t="s">
        <v>1</v>
      </c>
      <c r="D4726" t="s">
        <v>16</v>
      </c>
      <c r="E4726">
        <v>5</v>
      </c>
      <c r="F4726">
        <v>0</v>
      </c>
    </row>
    <row r="4727" spans="1:6">
      <c r="A4727" s="10" t="str">
        <f t="shared" si="87"/>
        <v>Other and ill-defined sites - C7615Male</v>
      </c>
      <c r="B4727" s="10" t="s">
        <v>341</v>
      </c>
      <c r="C4727" t="s">
        <v>1</v>
      </c>
      <c r="D4727" t="s">
        <v>24</v>
      </c>
      <c r="E4727">
        <v>15</v>
      </c>
      <c r="F4727">
        <v>0</v>
      </c>
    </row>
    <row r="4728" spans="1:6">
      <c r="A4728" s="10" t="str">
        <f t="shared" si="87"/>
        <v>Other and ill-defined sites - C762Male</v>
      </c>
      <c r="B4728" s="10" t="s">
        <v>341</v>
      </c>
      <c r="C4728" t="s">
        <v>1</v>
      </c>
      <c r="D4728" t="s">
        <v>13</v>
      </c>
      <c r="E4728">
        <v>2</v>
      </c>
      <c r="F4728">
        <v>0</v>
      </c>
    </row>
    <row r="4729" spans="1:6">
      <c r="A4729" s="10" t="str">
        <f t="shared" si="87"/>
        <v>Other and ill-defined sites - C7617Male</v>
      </c>
      <c r="B4729" s="10" t="s">
        <v>341</v>
      </c>
      <c r="C4729" t="s">
        <v>1</v>
      </c>
      <c r="D4729" t="s">
        <v>26</v>
      </c>
      <c r="E4729">
        <v>17</v>
      </c>
      <c r="F4729">
        <v>0</v>
      </c>
    </row>
    <row r="4730" spans="1:6">
      <c r="A4730" s="10" t="str">
        <f t="shared" si="87"/>
        <v>Other and ill-defined sites - C7612Male</v>
      </c>
      <c r="B4730" s="10" t="s">
        <v>341</v>
      </c>
      <c r="C4730" t="s">
        <v>1</v>
      </c>
      <c r="D4730" t="s">
        <v>22</v>
      </c>
      <c r="E4730">
        <v>12</v>
      </c>
      <c r="F4730">
        <v>1</v>
      </c>
    </row>
    <row r="4731" spans="1:6">
      <c r="A4731" s="10" t="str">
        <f t="shared" si="87"/>
        <v>Unknown primary - C77–C793Female</v>
      </c>
      <c r="B4731" s="10" t="s">
        <v>356</v>
      </c>
      <c r="C4731" t="s">
        <v>0</v>
      </c>
      <c r="D4731" t="s">
        <v>14</v>
      </c>
      <c r="E4731">
        <v>3</v>
      </c>
      <c r="F4731">
        <v>13</v>
      </c>
    </row>
    <row r="4732" spans="1:6">
      <c r="A4732" s="10" t="str">
        <f t="shared" si="87"/>
        <v>Unknown primary - C77–C797Female</v>
      </c>
      <c r="B4732" s="10" t="s">
        <v>356</v>
      </c>
      <c r="C4732" t="s">
        <v>0</v>
      </c>
      <c r="D4732" t="s">
        <v>18</v>
      </c>
      <c r="E4732">
        <v>7</v>
      </c>
      <c r="F4732">
        <v>20</v>
      </c>
    </row>
    <row r="4733" spans="1:6">
      <c r="A4733" s="10" t="str">
        <f t="shared" si="87"/>
        <v>Unknown primary - C77–C7918Female</v>
      </c>
      <c r="B4733" s="10" t="s">
        <v>356</v>
      </c>
      <c r="C4733" t="s">
        <v>0</v>
      </c>
      <c r="D4733" t="s">
        <v>27</v>
      </c>
      <c r="E4733">
        <v>18</v>
      </c>
      <c r="F4733">
        <v>20</v>
      </c>
    </row>
    <row r="4734" spans="1:6">
      <c r="A4734" s="10" t="str">
        <f t="shared" si="87"/>
        <v>Unknown primary - C77–C7913Female</v>
      </c>
      <c r="B4734" s="10" t="s">
        <v>356</v>
      </c>
      <c r="C4734" t="s">
        <v>0</v>
      </c>
      <c r="D4734" t="s">
        <v>30</v>
      </c>
      <c r="E4734">
        <v>13</v>
      </c>
      <c r="F4734">
        <v>5</v>
      </c>
    </row>
    <row r="4735" spans="1:6">
      <c r="A4735" s="10" t="str">
        <f t="shared" si="87"/>
        <v>Unknown primary - C77–C794Female</v>
      </c>
      <c r="B4735" s="10" t="s">
        <v>356</v>
      </c>
      <c r="C4735" t="s">
        <v>0</v>
      </c>
      <c r="D4735" t="s">
        <v>15</v>
      </c>
      <c r="E4735">
        <v>4</v>
      </c>
      <c r="F4735">
        <v>12</v>
      </c>
    </row>
    <row r="4736" spans="1:6">
      <c r="A4736" s="10" t="str">
        <f t="shared" si="87"/>
        <v>Unknown primary - C77–C799Female</v>
      </c>
      <c r="B4736" s="10" t="s">
        <v>356</v>
      </c>
      <c r="C4736" t="s">
        <v>0</v>
      </c>
      <c r="D4736" t="s">
        <v>369</v>
      </c>
      <c r="E4736">
        <v>9</v>
      </c>
      <c r="F4736">
        <v>8</v>
      </c>
    </row>
    <row r="4737" spans="1:6">
      <c r="A4737" s="10" t="str">
        <f t="shared" si="87"/>
        <v>Unknown primary - C77–C7914Female</v>
      </c>
      <c r="B4737" s="10" t="s">
        <v>356</v>
      </c>
      <c r="C4737" t="s">
        <v>0</v>
      </c>
      <c r="D4737" t="s">
        <v>23</v>
      </c>
      <c r="E4737">
        <v>14</v>
      </c>
      <c r="F4737">
        <v>9</v>
      </c>
    </row>
    <row r="4738" spans="1:6">
      <c r="A4738" s="10" t="str">
        <f t="shared" si="87"/>
        <v>Unknown primary - C77–C796Female</v>
      </c>
      <c r="B4738" s="10" t="s">
        <v>356</v>
      </c>
      <c r="C4738" t="s">
        <v>0</v>
      </c>
      <c r="D4738" t="s">
        <v>17</v>
      </c>
      <c r="E4738">
        <v>6</v>
      </c>
      <c r="F4738">
        <v>5</v>
      </c>
    </row>
    <row r="4739" spans="1:6">
      <c r="A4739" s="10" t="str">
        <f t="shared" si="87"/>
        <v>Unknown primary - C77–C7911Female</v>
      </c>
      <c r="B4739" s="10" t="s">
        <v>356</v>
      </c>
      <c r="C4739" t="s">
        <v>0</v>
      </c>
      <c r="D4739" t="s">
        <v>21</v>
      </c>
      <c r="E4739">
        <v>11</v>
      </c>
      <c r="F4739">
        <v>4</v>
      </c>
    </row>
    <row r="4740" spans="1:6">
      <c r="A4740" s="10" t="str">
        <f t="shared" si="87"/>
        <v>Unknown primary - C77–C7916Female</v>
      </c>
      <c r="B4740" s="10" t="s">
        <v>356</v>
      </c>
      <c r="C4740" t="s">
        <v>0</v>
      </c>
      <c r="D4740" t="s">
        <v>25</v>
      </c>
      <c r="E4740">
        <v>16</v>
      </c>
      <c r="F4740">
        <v>5</v>
      </c>
    </row>
    <row r="4741" spans="1:6">
      <c r="A4741" s="10" t="str">
        <f t="shared" si="87"/>
        <v>Unknown primary - C77–C791Female</v>
      </c>
      <c r="B4741" s="10" t="s">
        <v>356</v>
      </c>
      <c r="C4741" t="s">
        <v>0</v>
      </c>
      <c r="D4741" t="s">
        <v>12</v>
      </c>
      <c r="E4741">
        <v>1</v>
      </c>
      <c r="F4741">
        <v>9</v>
      </c>
    </row>
    <row r="4742" spans="1:6">
      <c r="A4742" s="10" t="str">
        <f t="shared" si="87"/>
        <v>Unknown primary - C77–C7999Female</v>
      </c>
      <c r="B4742" s="10" t="s">
        <v>356</v>
      </c>
      <c r="C4742" t="s">
        <v>0</v>
      </c>
      <c r="D4742" t="s">
        <v>370</v>
      </c>
      <c r="E4742">
        <v>99</v>
      </c>
      <c r="F4742">
        <v>1</v>
      </c>
    </row>
    <row r="4743" spans="1:6">
      <c r="A4743" s="10" t="str">
        <f t="shared" si="87"/>
        <v>Unknown primary - C77–C7919Female</v>
      </c>
      <c r="B4743" s="10" t="s">
        <v>356</v>
      </c>
      <c r="C4743" t="s">
        <v>0</v>
      </c>
      <c r="D4743" t="s">
        <v>28</v>
      </c>
      <c r="E4743">
        <v>19</v>
      </c>
      <c r="F4743">
        <v>3</v>
      </c>
    </row>
    <row r="4744" spans="1:6">
      <c r="A4744" s="10" t="str">
        <f t="shared" si="87"/>
        <v>Unknown primary - C77–C7920Female</v>
      </c>
      <c r="B4744" s="10" t="s">
        <v>356</v>
      </c>
      <c r="C4744" t="s">
        <v>0</v>
      </c>
      <c r="D4744" t="s">
        <v>29</v>
      </c>
      <c r="E4744">
        <v>20</v>
      </c>
      <c r="F4744">
        <v>19</v>
      </c>
    </row>
    <row r="4745" spans="1:6">
      <c r="A4745" s="10" t="str">
        <f t="shared" si="87"/>
        <v>Unknown primary - C77–C798Female</v>
      </c>
      <c r="B4745" s="10" t="s">
        <v>356</v>
      </c>
      <c r="C4745" t="s">
        <v>0</v>
      </c>
      <c r="D4745" t="s">
        <v>19</v>
      </c>
      <c r="E4745">
        <v>8</v>
      </c>
      <c r="F4745">
        <v>2</v>
      </c>
    </row>
    <row r="4746" spans="1:6">
      <c r="A4746" s="10" t="str">
        <f t="shared" si="87"/>
        <v>Unknown primary - C77–C7910Female</v>
      </c>
      <c r="B4746" s="10" t="s">
        <v>356</v>
      </c>
      <c r="C4746" t="s">
        <v>0</v>
      </c>
      <c r="D4746" t="s">
        <v>20</v>
      </c>
      <c r="E4746">
        <v>10</v>
      </c>
      <c r="F4746">
        <v>3</v>
      </c>
    </row>
    <row r="4747" spans="1:6">
      <c r="A4747" s="10" t="str">
        <f t="shared" si="87"/>
        <v>Unknown primary - C77–C795Female</v>
      </c>
      <c r="B4747" s="10" t="s">
        <v>356</v>
      </c>
      <c r="C4747" t="s">
        <v>0</v>
      </c>
      <c r="D4747" t="s">
        <v>16</v>
      </c>
      <c r="E4747">
        <v>5</v>
      </c>
      <c r="F4747">
        <v>17</v>
      </c>
    </row>
    <row r="4748" spans="1:6">
      <c r="A4748" s="10" t="str">
        <f t="shared" si="87"/>
        <v>Unknown primary - C77–C7915Female</v>
      </c>
      <c r="B4748" s="10" t="s">
        <v>356</v>
      </c>
      <c r="C4748" t="s">
        <v>0</v>
      </c>
      <c r="D4748" t="s">
        <v>24</v>
      </c>
      <c r="E4748">
        <v>15</v>
      </c>
      <c r="F4748">
        <v>3</v>
      </c>
    </row>
    <row r="4749" spans="1:6">
      <c r="A4749" s="10" t="str">
        <f t="shared" si="87"/>
        <v>Unknown primary - C77–C792Female</v>
      </c>
      <c r="B4749" s="10" t="s">
        <v>356</v>
      </c>
      <c r="C4749" t="s">
        <v>0</v>
      </c>
      <c r="D4749" t="s">
        <v>13</v>
      </c>
      <c r="E4749">
        <v>2</v>
      </c>
      <c r="F4749">
        <v>21</v>
      </c>
    </row>
    <row r="4750" spans="1:6">
      <c r="A4750" s="10" t="str">
        <f t="shared" si="87"/>
        <v>Unknown primary - C77–C7917Female</v>
      </c>
      <c r="B4750" s="10" t="s">
        <v>356</v>
      </c>
      <c r="C4750" t="s">
        <v>0</v>
      </c>
      <c r="D4750" t="s">
        <v>26</v>
      </c>
      <c r="E4750">
        <v>17</v>
      </c>
      <c r="F4750">
        <v>1</v>
      </c>
    </row>
    <row r="4751" spans="1:6">
      <c r="A4751" s="10" t="str">
        <f t="shared" si="87"/>
        <v>Unknown primary - C77–C7912Female</v>
      </c>
      <c r="B4751" s="10" t="s">
        <v>356</v>
      </c>
      <c r="C4751" t="s">
        <v>0</v>
      </c>
      <c r="D4751" t="s">
        <v>22</v>
      </c>
      <c r="E4751">
        <v>12</v>
      </c>
      <c r="F4751">
        <v>6</v>
      </c>
    </row>
    <row r="4752" spans="1:6">
      <c r="A4752" s="10" t="str">
        <f t="shared" si="87"/>
        <v>Unknown primary - C77–C793Male</v>
      </c>
      <c r="B4752" s="10" t="s">
        <v>356</v>
      </c>
      <c r="C4752" t="s">
        <v>1</v>
      </c>
      <c r="D4752" t="s">
        <v>14</v>
      </c>
      <c r="E4752">
        <v>3</v>
      </c>
      <c r="F4752">
        <v>10</v>
      </c>
    </row>
    <row r="4753" spans="1:6">
      <c r="A4753" s="10" t="str">
        <f t="shared" si="87"/>
        <v>Unknown primary - C77–C797Male</v>
      </c>
      <c r="B4753" s="10" t="s">
        <v>356</v>
      </c>
      <c r="C4753" t="s">
        <v>1</v>
      </c>
      <c r="D4753" t="s">
        <v>18</v>
      </c>
      <c r="E4753">
        <v>7</v>
      </c>
      <c r="F4753">
        <v>11</v>
      </c>
    </row>
    <row r="4754" spans="1:6">
      <c r="A4754" s="10" t="str">
        <f t="shared" si="87"/>
        <v>Unknown primary - C77–C7918Male</v>
      </c>
      <c r="B4754" s="10" t="s">
        <v>356</v>
      </c>
      <c r="C4754" t="s">
        <v>1</v>
      </c>
      <c r="D4754" t="s">
        <v>27</v>
      </c>
      <c r="E4754">
        <v>18</v>
      </c>
      <c r="F4754">
        <v>12</v>
      </c>
    </row>
    <row r="4755" spans="1:6">
      <c r="A4755" s="10" t="str">
        <f t="shared" si="87"/>
        <v>Unknown primary - C77–C7913Male</v>
      </c>
      <c r="B4755" s="10" t="s">
        <v>356</v>
      </c>
      <c r="C4755" t="s">
        <v>1</v>
      </c>
      <c r="D4755" t="s">
        <v>30</v>
      </c>
      <c r="E4755">
        <v>13</v>
      </c>
      <c r="F4755">
        <v>10</v>
      </c>
    </row>
    <row r="4756" spans="1:6">
      <c r="A4756" s="10" t="str">
        <f t="shared" si="87"/>
        <v>Unknown primary - C77–C794Male</v>
      </c>
      <c r="B4756" s="10" t="s">
        <v>356</v>
      </c>
      <c r="C4756" t="s">
        <v>1</v>
      </c>
      <c r="D4756" t="s">
        <v>15</v>
      </c>
      <c r="E4756">
        <v>4</v>
      </c>
      <c r="F4756">
        <v>14</v>
      </c>
    </row>
    <row r="4757" spans="1:6">
      <c r="A4757" s="10" t="str">
        <f t="shared" si="87"/>
        <v>Unknown primary - C77–C799Male</v>
      </c>
      <c r="B4757" s="10" t="s">
        <v>356</v>
      </c>
      <c r="C4757" t="s">
        <v>1</v>
      </c>
      <c r="D4757" t="s">
        <v>369</v>
      </c>
      <c r="E4757">
        <v>9</v>
      </c>
      <c r="F4757">
        <v>12</v>
      </c>
    </row>
    <row r="4758" spans="1:6">
      <c r="A4758" s="10" t="str">
        <f t="shared" si="87"/>
        <v>Unknown primary - C77–C7914Male</v>
      </c>
      <c r="B4758" s="10" t="s">
        <v>356</v>
      </c>
      <c r="C4758" t="s">
        <v>1</v>
      </c>
      <c r="D4758" t="s">
        <v>23</v>
      </c>
      <c r="E4758">
        <v>14</v>
      </c>
      <c r="F4758">
        <v>8</v>
      </c>
    </row>
    <row r="4759" spans="1:6">
      <c r="A4759" s="10" t="str">
        <f t="shared" si="87"/>
        <v>Unknown primary - C77–C796Male</v>
      </c>
      <c r="B4759" s="10" t="s">
        <v>356</v>
      </c>
      <c r="C4759" t="s">
        <v>1</v>
      </c>
      <c r="D4759" t="s">
        <v>17</v>
      </c>
      <c r="E4759">
        <v>6</v>
      </c>
      <c r="F4759">
        <v>5</v>
      </c>
    </row>
    <row r="4760" spans="1:6">
      <c r="A4760" s="10" t="str">
        <f t="shared" si="87"/>
        <v>Unknown primary - C77–C7911Male</v>
      </c>
      <c r="B4760" s="10" t="s">
        <v>356</v>
      </c>
      <c r="C4760" t="s">
        <v>1</v>
      </c>
      <c r="D4760" t="s">
        <v>21</v>
      </c>
      <c r="E4760">
        <v>11</v>
      </c>
      <c r="F4760">
        <v>7</v>
      </c>
    </row>
    <row r="4761" spans="1:6">
      <c r="A4761" s="10" t="str">
        <f t="shared" si="87"/>
        <v>Unknown primary - C77–C7916Male</v>
      </c>
      <c r="B4761" s="10" t="s">
        <v>356</v>
      </c>
      <c r="C4761" t="s">
        <v>1</v>
      </c>
      <c r="D4761" t="s">
        <v>25</v>
      </c>
      <c r="E4761">
        <v>16</v>
      </c>
      <c r="F4761">
        <v>8</v>
      </c>
    </row>
    <row r="4762" spans="1:6">
      <c r="A4762" s="10" t="str">
        <f t="shared" si="87"/>
        <v>Unknown primary - C77–C791Male</v>
      </c>
      <c r="B4762" s="10" t="s">
        <v>356</v>
      </c>
      <c r="C4762" t="s">
        <v>1</v>
      </c>
      <c r="D4762" t="s">
        <v>12</v>
      </c>
      <c r="E4762">
        <v>1</v>
      </c>
      <c r="F4762">
        <v>10</v>
      </c>
    </row>
    <row r="4763" spans="1:6">
      <c r="A4763" s="10" t="str">
        <f t="shared" si="87"/>
        <v>Unknown primary - C77–C7999Male</v>
      </c>
      <c r="B4763" s="10" t="s">
        <v>356</v>
      </c>
      <c r="C4763" t="s">
        <v>1</v>
      </c>
      <c r="D4763" t="s">
        <v>370</v>
      </c>
      <c r="E4763">
        <v>99</v>
      </c>
      <c r="F4763">
        <v>1</v>
      </c>
    </row>
    <row r="4764" spans="1:6">
      <c r="A4764" s="10" t="str">
        <f t="shared" si="87"/>
        <v>Unknown primary - C77–C7919Male</v>
      </c>
      <c r="B4764" s="10" t="s">
        <v>356</v>
      </c>
      <c r="C4764" t="s">
        <v>1</v>
      </c>
      <c r="D4764" t="s">
        <v>28</v>
      </c>
      <c r="E4764">
        <v>19</v>
      </c>
      <c r="F4764">
        <v>2</v>
      </c>
    </row>
    <row r="4765" spans="1:6">
      <c r="A4765" s="10" t="str">
        <f t="shared" si="87"/>
        <v>Unknown primary - C77–C7920Male</v>
      </c>
      <c r="B4765" s="10" t="s">
        <v>356</v>
      </c>
      <c r="C4765" t="s">
        <v>1</v>
      </c>
      <c r="D4765" t="s">
        <v>29</v>
      </c>
      <c r="E4765">
        <v>20</v>
      </c>
      <c r="F4765">
        <v>22</v>
      </c>
    </row>
    <row r="4766" spans="1:6">
      <c r="A4766" s="10" t="str">
        <f t="shared" si="87"/>
        <v>Unknown primary - C77–C798Male</v>
      </c>
      <c r="B4766" s="10" t="s">
        <v>356</v>
      </c>
      <c r="C4766" t="s">
        <v>1</v>
      </c>
      <c r="D4766" t="s">
        <v>19</v>
      </c>
      <c r="E4766">
        <v>8</v>
      </c>
      <c r="F4766">
        <v>1</v>
      </c>
    </row>
    <row r="4767" spans="1:6">
      <c r="A4767" s="10" t="str">
        <f t="shared" si="87"/>
        <v>Unknown primary - C77–C7910Male</v>
      </c>
      <c r="B4767" s="10" t="s">
        <v>356</v>
      </c>
      <c r="C4767" t="s">
        <v>1</v>
      </c>
      <c r="D4767" t="s">
        <v>20</v>
      </c>
      <c r="E4767">
        <v>10</v>
      </c>
      <c r="F4767">
        <v>10</v>
      </c>
    </row>
    <row r="4768" spans="1:6">
      <c r="A4768" s="10" t="str">
        <f t="shared" si="87"/>
        <v>Unknown primary - C77–C795Male</v>
      </c>
      <c r="B4768" s="10" t="s">
        <v>356</v>
      </c>
      <c r="C4768" t="s">
        <v>1</v>
      </c>
      <c r="D4768" t="s">
        <v>16</v>
      </c>
      <c r="E4768">
        <v>5</v>
      </c>
      <c r="F4768">
        <v>17</v>
      </c>
    </row>
    <row r="4769" spans="1:6">
      <c r="A4769" s="10" t="str">
        <f t="shared" si="87"/>
        <v>Unknown primary - C77–C7915Male</v>
      </c>
      <c r="B4769" s="10" t="s">
        <v>356</v>
      </c>
      <c r="C4769" t="s">
        <v>1</v>
      </c>
      <c r="D4769" t="s">
        <v>24</v>
      </c>
      <c r="E4769">
        <v>15</v>
      </c>
      <c r="F4769">
        <v>2</v>
      </c>
    </row>
    <row r="4770" spans="1:6">
      <c r="A4770" s="10" t="str">
        <f t="shared" si="87"/>
        <v>Unknown primary - C77–C792Male</v>
      </c>
      <c r="B4770" s="10" t="s">
        <v>356</v>
      </c>
      <c r="C4770" t="s">
        <v>1</v>
      </c>
      <c r="D4770" t="s">
        <v>13</v>
      </c>
      <c r="E4770">
        <v>2</v>
      </c>
      <c r="F4770">
        <v>17</v>
      </c>
    </row>
    <row r="4771" spans="1:6">
      <c r="A4771" s="10" t="str">
        <f t="shared" si="87"/>
        <v>Unknown primary - C77–C7917Male</v>
      </c>
      <c r="B4771" s="10" t="s">
        <v>356</v>
      </c>
      <c r="C4771" t="s">
        <v>1</v>
      </c>
      <c r="D4771" t="s">
        <v>26</v>
      </c>
      <c r="E4771">
        <v>17</v>
      </c>
      <c r="F4771">
        <v>1</v>
      </c>
    </row>
    <row r="4772" spans="1:6">
      <c r="A4772" s="10" t="str">
        <f t="shared" ref="A4772:A4835" si="88">B4772&amp;E4772&amp;C4772</f>
        <v>Unknown primary - C77–C7912Male</v>
      </c>
      <c r="B4772" s="10" t="s">
        <v>356</v>
      </c>
      <c r="C4772" t="s">
        <v>1</v>
      </c>
      <c r="D4772" t="s">
        <v>22</v>
      </c>
      <c r="E4772">
        <v>12</v>
      </c>
      <c r="F4772">
        <v>5</v>
      </c>
    </row>
    <row r="4773" spans="1:6">
      <c r="A4773" s="10" t="str">
        <f t="shared" si="88"/>
        <v>Unspecified site - C803Female</v>
      </c>
      <c r="B4773" s="10" t="s">
        <v>342</v>
      </c>
      <c r="C4773" t="s">
        <v>0</v>
      </c>
      <c r="D4773" t="s">
        <v>14</v>
      </c>
      <c r="E4773">
        <v>3</v>
      </c>
      <c r="F4773">
        <v>2</v>
      </c>
    </row>
    <row r="4774" spans="1:6">
      <c r="A4774" s="10" t="str">
        <f t="shared" si="88"/>
        <v>Unspecified site - C807Female</v>
      </c>
      <c r="B4774" s="10" t="s">
        <v>342</v>
      </c>
      <c r="C4774" t="s">
        <v>0</v>
      </c>
      <c r="D4774" t="s">
        <v>18</v>
      </c>
      <c r="E4774">
        <v>7</v>
      </c>
      <c r="F4774">
        <v>2</v>
      </c>
    </row>
    <row r="4775" spans="1:6">
      <c r="A4775" s="10" t="str">
        <f t="shared" si="88"/>
        <v>Unspecified site - C8018Female</v>
      </c>
      <c r="B4775" s="10" t="s">
        <v>342</v>
      </c>
      <c r="C4775" t="s">
        <v>0</v>
      </c>
      <c r="D4775" t="s">
        <v>27</v>
      </c>
      <c r="E4775">
        <v>18</v>
      </c>
      <c r="F4775">
        <v>3</v>
      </c>
    </row>
    <row r="4776" spans="1:6">
      <c r="A4776" s="10" t="str">
        <f t="shared" si="88"/>
        <v>Unspecified site - C8013Female</v>
      </c>
      <c r="B4776" s="10" t="s">
        <v>342</v>
      </c>
      <c r="C4776" t="s">
        <v>0</v>
      </c>
      <c r="D4776" t="s">
        <v>30</v>
      </c>
      <c r="E4776">
        <v>13</v>
      </c>
      <c r="F4776">
        <v>3</v>
      </c>
    </row>
    <row r="4777" spans="1:6">
      <c r="A4777" s="10" t="str">
        <f t="shared" si="88"/>
        <v>Unspecified site - C804Female</v>
      </c>
      <c r="B4777" s="10" t="s">
        <v>342</v>
      </c>
      <c r="C4777" t="s">
        <v>0</v>
      </c>
      <c r="D4777" t="s">
        <v>15</v>
      </c>
      <c r="E4777">
        <v>4</v>
      </c>
      <c r="F4777">
        <v>3</v>
      </c>
    </row>
    <row r="4778" spans="1:6">
      <c r="A4778" s="10" t="str">
        <f t="shared" si="88"/>
        <v>Unspecified site - C809Female</v>
      </c>
      <c r="B4778" s="10" t="s">
        <v>342</v>
      </c>
      <c r="C4778" t="s">
        <v>0</v>
      </c>
      <c r="D4778" t="s">
        <v>369</v>
      </c>
      <c r="E4778">
        <v>9</v>
      </c>
      <c r="F4778">
        <v>1</v>
      </c>
    </row>
    <row r="4779" spans="1:6">
      <c r="A4779" s="10" t="str">
        <f t="shared" si="88"/>
        <v>Unspecified site - C8014Female</v>
      </c>
      <c r="B4779" s="10" t="s">
        <v>342</v>
      </c>
      <c r="C4779" t="s">
        <v>0</v>
      </c>
      <c r="D4779" t="s">
        <v>23</v>
      </c>
      <c r="E4779">
        <v>14</v>
      </c>
      <c r="F4779">
        <v>0</v>
      </c>
    </row>
    <row r="4780" spans="1:6">
      <c r="A4780" s="10" t="str">
        <f t="shared" si="88"/>
        <v>Unspecified site - C806Female</v>
      </c>
      <c r="B4780" s="10" t="s">
        <v>342</v>
      </c>
      <c r="C4780" t="s">
        <v>0</v>
      </c>
      <c r="D4780" t="s">
        <v>17</v>
      </c>
      <c r="E4780">
        <v>6</v>
      </c>
      <c r="F4780">
        <v>1</v>
      </c>
    </row>
    <row r="4781" spans="1:6">
      <c r="A4781" s="10" t="str">
        <f t="shared" si="88"/>
        <v>Unspecified site - C8011Female</v>
      </c>
      <c r="B4781" s="10" t="s">
        <v>342</v>
      </c>
      <c r="C4781" t="s">
        <v>0</v>
      </c>
      <c r="D4781" t="s">
        <v>21</v>
      </c>
      <c r="E4781">
        <v>11</v>
      </c>
      <c r="F4781">
        <v>1</v>
      </c>
    </row>
    <row r="4782" spans="1:6">
      <c r="A4782" s="10" t="str">
        <f t="shared" si="88"/>
        <v>Unspecified site - C8016Female</v>
      </c>
      <c r="B4782" s="10" t="s">
        <v>342</v>
      </c>
      <c r="C4782" t="s">
        <v>0</v>
      </c>
      <c r="D4782" t="s">
        <v>25</v>
      </c>
      <c r="E4782">
        <v>16</v>
      </c>
      <c r="F4782">
        <v>2</v>
      </c>
    </row>
    <row r="4783" spans="1:6">
      <c r="A4783" s="10" t="str">
        <f t="shared" si="88"/>
        <v>Unspecified site - C801Female</v>
      </c>
      <c r="B4783" s="10" t="s">
        <v>342</v>
      </c>
      <c r="C4783" t="s">
        <v>0</v>
      </c>
      <c r="D4783" t="s">
        <v>12</v>
      </c>
      <c r="E4783">
        <v>1</v>
      </c>
      <c r="F4783">
        <v>4</v>
      </c>
    </row>
    <row r="4784" spans="1:6">
      <c r="A4784" s="10" t="str">
        <f t="shared" si="88"/>
        <v>Unspecified site - C8099Female</v>
      </c>
      <c r="B4784" s="10" t="s">
        <v>342</v>
      </c>
      <c r="C4784" t="s">
        <v>0</v>
      </c>
      <c r="D4784" t="s">
        <v>370</v>
      </c>
      <c r="E4784">
        <v>99</v>
      </c>
      <c r="F4784">
        <v>0</v>
      </c>
    </row>
    <row r="4785" spans="1:6">
      <c r="A4785" s="10" t="str">
        <f t="shared" si="88"/>
        <v>Unspecified site - C8019Female</v>
      </c>
      <c r="B4785" s="10" t="s">
        <v>342</v>
      </c>
      <c r="C4785" t="s">
        <v>0</v>
      </c>
      <c r="D4785" t="s">
        <v>28</v>
      </c>
      <c r="E4785">
        <v>19</v>
      </c>
      <c r="F4785">
        <v>0</v>
      </c>
    </row>
    <row r="4786" spans="1:6">
      <c r="A4786" s="10" t="str">
        <f t="shared" si="88"/>
        <v>Unspecified site - C8020Female</v>
      </c>
      <c r="B4786" s="10" t="s">
        <v>342</v>
      </c>
      <c r="C4786" t="s">
        <v>0</v>
      </c>
      <c r="D4786" t="s">
        <v>29</v>
      </c>
      <c r="E4786">
        <v>20</v>
      </c>
      <c r="F4786">
        <v>1</v>
      </c>
    </row>
    <row r="4787" spans="1:6">
      <c r="A4787" s="10" t="str">
        <f t="shared" si="88"/>
        <v>Unspecified site - C808Female</v>
      </c>
      <c r="B4787" s="10" t="s">
        <v>342</v>
      </c>
      <c r="C4787" t="s">
        <v>0</v>
      </c>
      <c r="D4787" t="s">
        <v>19</v>
      </c>
      <c r="E4787">
        <v>8</v>
      </c>
      <c r="F4787">
        <v>0</v>
      </c>
    </row>
    <row r="4788" spans="1:6">
      <c r="A4788" s="10" t="str">
        <f t="shared" si="88"/>
        <v>Unspecified site - C8010Female</v>
      </c>
      <c r="B4788" s="10" t="s">
        <v>342</v>
      </c>
      <c r="C4788" t="s">
        <v>0</v>
      </c>
      <c r="D4788" t="s">
        <v>20</v>
      </c>
      <c r="E4788">
        <v>10</v>
      </c>
      <c r="F4788">
        <v>2</v>
      </c>
    </row>
    <row r="4789" spans="1:6">
      <c r="A4789" s="10" t="str">
        <f t="shared" si="88"/>
        <v>Unspecified site - C805Female</v>
      </c>
      <c r="B4789" s="10" t="s">
        <v>342</v>
      </c>
      <c r="C4789" t="s">
        <v>0</v>
      </c>
      <c r="D4789" t="s">
        <v>16</v>
      </c>
      <c r="E4789">
        <v>5</v>
      </c>
      <c r="F4789">
        <v>4</v>
      </c>
    </row>
    <row r="4790" spans="1:6">
      <c r="A4790" s="10" t="str">
        <f t="shared" si="88"/>
        <v>Unspecified site - C8015Female</v>
      </c>
      <c r="B4790" s="10" t="s">
        <v>342</v>
      </c>
      <c r="C4790" t="s">
        <v>0</v>
      </c>
      <c r="D4790" t="s">
        <v>24</v>
      </c>
      <c r="E4790">
        <v>15</v>
      </c>
      <c r="F4790">
        <v>0</v>
      </c>
    </row>
    <row r="4791" spans="1:6">
      <c r="A4791" s="10" t="str">
        <f t="shared" si="88"/>
        <v>Unspecified site - C802Female</v>
      </c>
      <c r="B4791" s="10" t="s">
        <v>342</v>
      </c>
      <c r="C4791" t="s">
        <v>0</v>
      </c>
      <c r="D4791" t="s">
        <v>13</v>
      </c>
      <c r="E4791">
        <v>2</v>
      </c>
      <c r="F4791">
        <v>1</v>
      </c>
    </row>
    <row r="4792" spans="1:6">
      <c r="A4792" s="10" t="str">
        <f t="shared" si="88"/>
        <v>Unspecified site - C8017Female</v>
      </c>
      <c r="B4792" s="10" t="s">
        <v>342</v>
      </c>
      <c r="C4792" t="s">
        <v>0</v>
      </c>
      <c r="D4792" t="s">
        <v>26</v>
      </c>
      <c r="E4792">
        <v>17</v>
      </c>
      <c r="F4792">
        <v>1</v>
      </c>
    </row>
    <row r="4793" spans="1:6">
      <c r="A4793" s="10" t="str">
        <f t="shared" si="88"/>
        <v>Unspecified site - C8012Female</v>
      </c>
      <c r="B4793" s="10" t="s">
        <v>342</v>
      </c>
      <c r="C4793" t="s">
        <v>0</v>
      </c>
      <c r="D4793" t="s">
        <v>22</v>
      </c>
      <c r="E4793">
        <v>12</v>
      </c>
      <c r="F4793">
        <v>0</v>
      </c>
    </row>
    <row r="4794" spans="1:6">
      <c r="A4794" s="10" t="str">
        <f t="shared" si="88"/>
        <v>Unspecified site - C803Male</v>
      </c>
      <c r="B4794" s="10" t="s">
        <v>342</v>
      </c>
      <c r="C4794" t="s">
        <v>1</v>
      </c>
      <c r="D4794" t="s">
        <v>14</v>
      </c>
      <c r="E4794">
        <v>3</v>
      </c>
      <c r="F4794">
        <v>0</v>
      </c>
    </row>
    <row r="4795" spans="1:6">
      <c r="A4795" s="10" t="str">
        <f t="shared" si="88"/>
        <v>Unspecified site - C807Male</v>
      </c>
      <c r="B4795" s="10" t="s">
        <v>342</v>
      </c>
      <c r="C4795" t="s">
        <v>1</v>
      </c>
      <c r="D4795" t="s">
        <v>18</v>
      </c>
      <c r="E4795">
        <v>7</v>
      </c>
      <c r="F4795">
        <v>0</v>
      </c>
    </row>
    <row r="4796" spans="1:6">
      <c r="A4796" s="10" t="str">
        <f t="shared" si="88"/>
        <v>Unspecified site - C8018Male</v>
      </c>
      <c r="B4796" s="10" t="s">
        <v>342</v>
      </c>
      <c r="C4796" t="s">
        <v>1</v>
      </c>
      <c r="D4796" t="s">
        <v>27</v>
      </c>
      <c r="E4796">
        <v>18</v>
      </c>
      <c r="F4796">
        <v>2</v>
      </c>
    </row>
    <row r="4797" spans="1:6">
      <c r="A4797" s="10" t="str">
        <f t="shared" si="88"/>
        <v>Unspecified site - C8013Male</v>
      </c>
      <c r="B4797" s="10" t="s">
        <v>342</v>
      </c>
      <c r="C4797" t="s">
        <v>1</v>
      </c>
      <c r="D4797" t="s">
        <v>30</v>
      </c>
      <c r="E4797">
        <v>13</v>
      </c>
      <c r="F4797">
        <v>2</v>
      </c>
    </row>
    <row r="4798" spans="1:6">
      <c r="A4798" s="10" t="str">
        <f t="shared" si="88"/>
        <v>Unspecified site - C804Male</v>
      </c>
      <c r="B4798" s="10" t="s">
        <v>342</v>
      </c>
      <c r="C4798" t="s">
        <v>1</v>
      </c>
      <c r="D4798" t="s">
        <v>15</v>
      </c>
      <c r="E4798">
        <v>4</v>
      </c>
      <c r="F4798">
        <v>2</v>
      </c>
    </row>
    <row r="4799" spans="1:6">
      <c r="A4799" s="10" t="str">
        <f t="shared" si="88"/>
        <v>Unspecified site - C809Male</v>
      </c>
      <c r="B4799" s="10" t="s">
        <v>342</v>
      </c>
      <c r="C4799" t="s">
        <v>1</v>
      </c>
      <c r="D4799" t="s">
        <v>369</v>
      </c>
      <c r="E4799">
        <v>9</v>
      </c>
      <c r="F4799">
        <v>0</v>
      </c>
    </row>
    <row r="4800" spans="1:6">
      <c r="A4800" s="10" t="str">
        <f t="shared" si="88"/>
        <v>Unspecified site - C8014Male</v>
      </c>
      <c r="B4800" s="10" t="s">
        <v>342</v>
      </c>
      <c r="C4800" t="s">
        <v>1</v>
      </c>
      <c r="D4800" t="s">
        <v>23</v>
      </c>
      <c r="E4800">
        <v>14</v>
      </c>
      <c r="F4800">
        <v>0</v>
      </c>
    </row>
    <row r="4801" spans="1:6">
      <c r="A4801" s="10" t="str">
        <f t="shared" si="88"/>
        <v>Unspecified site - C806Male</v>
      </c>
      <c r="B4801" s="10" t="s">
        <v>342</v>
      </c>
      <c r="C4801" t="s">
        <v>1</v>
      </c>
      <c r="D4801" t="s">
        <v>17</v>
      </c>
      <c r="E4801">
        <v>6</v>
      </c>
      <c r="F4801">
        <v>0</v>
      </c>
    </row>
    <row r="4802" spans="1:6">
      <c r="A4802" s="10" t="str">
        <f t="shared" si="88"/>
        <v>Unspecified site - C8011Male</v>
      </c>
      <c r="B4802" s="10" t="s">
        <v>342</v>
      </c>
      <c r="C4802" t="s">
        <v>1</v>
      </c>
      <c r="D4802" t="s">
        <v>21</v>
      </c>
      <c r="E4802">
        <v>11</v>
      </c>
      <c r="F4802">
        <v>0</v>
      </c>
    </row>
    <row r="4803" spans="1:6">
      <c r="A4803" s="10" t="str">
        <f t="shared" si="88"/>
        <v>Unspecified site - C8016Male</v>
      </c>
      <c r="B4803" s="10" t="s">
        <v>342</v>
      </c>
      <c r="C4803" t="s">
        <v>1</v>
      </c>
      <c r="D4803" t="s">
        <v>25</v>
      </c>
      <c r="E4803">
        <v>16</v>
      </c>
      <c r="F4803">
        <v>1</v>
      </c>
    </row>
    <row r="4804" spans="1:6">
      <c r="A4804" s="10" t="str">
        <f t="shared" si="88"/>
        <v>Unspecified site - C801Male</v>
      </c>
      <c r="B4804" s="10" t="s">
        <v>342</v>
      </c>
      <c r="C4804" t="s">
        <v>1</v>
      </c>
      <c r="D4804" t="s">
        <v>12</v>
      </c>
      <c r="E4804">
        <v>1</v>
      </c>
      <c r="F4804">
        <v>0</v>
      </c>
    </row>
    <row r="4805" spans="1:6">
      <c r="A4805" s="10" t="str">
        <f t="shared" si="88"/>
        <v>Unspecified site - C8099Male</v>
      </c>
      <c r="B4805" s="10" t="s">
        <v>342</v>
      </c>
      <c r="C4805" t="s">
        <v>1</v>
      </c>
      <c r="D4805" t="s">
        <v>370</v>
      </c>
      <c r="E4805">
        <v>99</v>
      </c>
      <c r="F4805">
        <v>0</v>
      </c>
    </row>
    <row r="4806" spans="1:6">
      <c r="A4806" s="10" t="str">
        <f t="shared" si="88"/>
        <v>Unspecified site - C8019Male</v>
      </c>
      <c r="B4806" s="10" t="s">
        <v>342</v>
      </c>
      <c r="C4806" t="s">
        <v>1</v>
      </c>
      <c r="D4806" t="s">
        <v>28</v>
      </c>
      <c r="E4806">
        <v>19</v>
      </c>
      <c r="F4806">
        <v>0</v>
      </c>
    </row>
    <row r="4807" spans="1:6">
      <c r="A4807" s="10" t="str">
        <f t="shared" si="88"/>
        <v>Unspecified site - C8020Male</v>
      </c>
      <c r="B4807" s="10" t="s">
        <v>342</v>
      </c>
      <c r="C4807" t="s">
        <v>1</v>
      </c>
      <c r="D4807" t="s">
        <v>29</v>
      </c>
      <c r="E4807">
        <v>20</v>
      </c>
      <c r="F4807">
        <v>4</v>
      </c>
    </row>
    <row r="4808" spans="1:6">
      <c r="A4808" s="10" t="str">
        <f t="shared" si="88"/>
        <v>Unspecified site - C808Male</v>
      </c>
      <c r="B4808" s="10" t="s">
        <v>342</v>
      </c>
      <c r="C4808" t="s">
        <v>1</v>
      </c>
      <c r="D4808" t="s">
        <v>19</v>
      </c>
      <c r="E4808">
        <v>8</v>
      </c>
      <c r="F4808">
        <v>0</v>
      </c>
    </row>
    <row r="4809" spans="1:6">
      <c r="A4809" s="10" t="str">
        <f t="shared" si="88"/>
        <v>Unspecified site - C8010Male</v>
      </c>
      <c r="B4809" s="10" t="s">
        <v>342</v>
      </c>
      <c r="C4809" t="s">
        <v>1</v>
      </c>
      <c r="D4809" t="s">
        <v>20</v>
      </c>
      <c r="E4809">
        <v>10</v>
      </c>
      <c r="F4809">
        <v>0</v>
      </c>
    </row>
    <row r="4810" spans="1:6">
      <c r="A4810" s="10" t="str">
        <f t="shared" si="88"/>
        <v>Unspecified site - C805Male</v>
      </c>
      <c r="B4810" s="10" t="s">
        <v>342</v>
      </c>
      <c r="C4810" t="s">
        <v>1</v>
      </c>
      <c r="D4810" t="s">
        <v>16</v>
      </c>
      <c r="E4810">
        <v>5</v>
      </c>
      <c r="F4810">
        <v>0</v>
      </c>
    </row>
    <row r="4811" spans="1:6">
      <c r="A4811" s="10" t="str">
        <f t="shared" si="88"/>
        <v>Unspecified site - C8015Male</v>
      </c>
      <c r="B4811" s="10" t="s">
        <v>342</v>
      </c>
      <c r="C4811" t="s">
        <v>1</v>
      </c>
      <c r="D4811" t="s">
        <v>24</v>
      </c>
      <c r="E4811">
        <v>15</v>
      </c>
      <c r="F4811">
        <v>1</v>
      </c>
    </row>
    <row r="4812" spans="1:6">
      <c r="A4812" s="10" t="str">
        <f t="shared" si="88"/>
        <v>Unspecified site - C802Male</v>
      </c>
      <c r="B4812" s="10" t="s">
        <v>342</v>
      </c>
      <c r="C4812" t="s">
        <v>1</v>
      </c>
      <c r="D4812" t="s">
        <v>13</v>
      </c>
      <c r="E4812">
        <v>2</v>
      </c>
      <c r="F4812">
        <v>1</v>
      </c>
    </row>
    <row r="4813" spans="1:6">
      <c r="A4813" s="10" t="str">
        <f t="shared" si="88"/>
        <v>Unspecified site - C8017Male</v>
      </c>
      <c r="B4813" s="10" t="s">
        <v>342</v>
      </c>
      <c r="C4813" t="s">
        <v>1</v>
      </c>
      <c r="D4813" t="s">
        <v>26</v>
      </c>
      <c r="E4813">
        <v>17</v>
      </c>
      <c r="F4813">
        <v>1</v>
      </c>
    </row>
    <row r="4814" spans="1:6">
      <c r="A4814" s="10" t="str">
        <f t="shared" si="88"/>
        <v>Unspecified site - C8012Male</v>
      </c>
      <c r="B4814" s="10" t="s">
        <v>342</v>
      </c>
      <c r="C4814" t="s">
        <v>1</v>
      </c>
      <c r="D4814" t="s">
        <v>22</v>
      </c>
      <c r="E4814">
        <v>12</v>
      </c>
      <c r="F4814">
        <v>1</v>
      </c>
    </row>
    <row r="4815" spans="1:6">
      <c r="A4815" s="10" t="str">
        <f t="shared" si="88"/>
        <v>Hodgkin lymphoma - C813Female</v>
      </c>
      <c r="B4815" s="10" t="s">
        <v>343</v>
      </c>
      <c r="C4815" t="s">
        <v>0</v>
      </c>
      <c r="D4815" t="s">
        <v>14</v>
      </c>
      <c r="E4815">
        <v>3</v>
      </c>
      <c r="F4815">
        <v>7</v>
      </c>
    </row>
    <row r="4816" spans="1:6">
      <c r="A4816" s="10" t="str">
        <f t="shared" si="88"/>
        <v>Hodgkin lymphoma - C817Female</v>
      </c>
      <c r="B4816" s="10" t="s">
        <v>343</v>
      </c>
      <c r="C4816" t="s">
        <v>0</v>
      </c>
      <c r="D4816" t="s">
        <v>18</v>
      </c>
      <c r="E4816">
        <v>7</v>
      </c>
      <c r="F4816">
        <v>3</v>
      </c>
    </row>
    <row r="4817" spans="1:6">
      <c r="A4817" s="10" t="str">
        <f t="shared" si="88"/>
        <v>Hodgkin lymphoma - C8118Female</v>
      </c>
      <c r="B4817" s="10" t="s">
        <v>343</v>
      </c>
      <c r="C4817" t="s">
        <v>0</v>
      </c>
      <c r="D4817" t="s">
        <v>27</v>
      </c>
      <c r="E4817">
        <v>18</v>
      </c>
      <c r="F4817">
        <v>2</v>
      </c>
    </row>
    <row r="4818" spans="1:6">
      <c r="A4818" s="10" t="str">
        <f t="shared" si="88"/>
        <v>Hodgkin lymphoma - C8113Female</v>
      </c>
      <c r="B4818" s="10" t="s">
        <v>343</v>
      </c>
      <c r="C4818" t="s">
        <v>0</v>
      </c>
      <c r="D4818" t="s">
        <v>30</v>
      </c>
      <c r="E4818">
        <v>13</v>
      </c>
      <c r="F4818">
        <v>2</v>
      </c>
    </row>
    <row r="4819" spans="1:6">
      <c r="A4819" s="10" t="str">
        <f t="shared" si="88"/>
        <v>Hodgkin lymphoma - C814Female</v>
      </c>
      <c r="B4819" s="10" t="s">
        <v>343</v>
      </c>
      <c r="C4819" t="s">
        <v>0</v>
      </c>
      <c r="D4819" t="s">
        <v>15</v>
      </c>
      <c r="E4819">
        <v>4</v>
      </c>
      <c r="F4819">
        <v>3</v>
      </c>
    </row>
    <row r="4820" spans="1:6">
      <c r="A4820" s="10" t="str">
        <f t="shared" si="88"/>
        <v>Hodgkin lymphoma - C819Female</v>
      </c>
      <c r="B4820" s="10" t="s">
        <v>343</v>
      </c>
      <c r="C4820" t="s">
        <v>0</v>
      </c>
      <c r="D4820" t="s">
        <v>369</v>
      </c>
      <c r="E4820">
        <v>9</v>
      </c>
      <c r="F4820">
        <v>3</v>
      </c>
    </row>
    <row r="4821" spans="1:6">
      <c r="A4821" s="10" t="str">
        <f t="shared" si="88"/>
        <v>Hodgkin lymphoma - C8114Female</v>
      </c>
      <c r="B4821" s="10" t="s">
        <v>343</v>
      </c>
      <c r="C4821" t="s">
        <v>0</v>
      </c>
      <c r="D4821" t="s">
        <v>23</v>
      </c>
      <c r="E4821">
        <v>14</v>
      </c>
      <c r="F4821">
        <v>1</v>
      </c>
    </row>
    <row r="4822" spans="1:6">
      <c r="A4822" s="10" t="str">
        <f t="shared" si="88"/>
        <v>Hodgkin lymphoma - C816Female</v>
      </c>
      <c r="B4822" s="10" t="s">
        <v>343</v>
      </c>
      <c r="C4822" t="s">
        <v>0</v>
      </c>
      <c r="D4822" t="s">
        <v>17</v>
      </c>
      <c r="E4822">
        <v>6</v>
      </c>
      <c r="F4822">
        <v>2</v>
      </c>
    </row>
    <row r="4823" spans="1:6">
      <c r="A4823" s="10" t="str">
        <f t="shared" si="88"/>
        <v>Hodgkin lymphoma - C8111Female</v>
      </c>
      <c r="B4823" s="10" t="s">
        <v>343</v>
      </c>
      <c r="C4823" t="s">
        <v>0</v>
      </c>
      <c r="D4823" t="s">
        <v>21</v>
      </c>
      <c r="E4823">
        <v>11</v>
      </c>
      <c r="F4823">
        <v>3</v>
      </c>
    </row>
    <row r="4824" spans="1:6">
      <c r="A4824" s="10" t="str">
        <f t="shared" si="88"/>
        <v>Hodgkin lymphoma - C8116Female</v>
      </c>
      <c r="B4824" s="10" t="s">
        <v>343</v>
      </c>
      <c r="C4824" t="s">
        <v>0</v>
      </c>
      <c r="D4824" t="s">
        <v>25</v>
      </c>
      <c r="E4824">
        <v>16</v>
      </c>
      <c r="F4824">
        <v>2</v>
      </c>
    </row>
    <row r="4825" spans="1:6">
      <c r="A4825" s="10" t="str">
        <f t="shared" si="88"/>
        <v>Hodgkin lymphoma - C811Female</v>
      </c>
      <c r="B4825" s="10" t="s">
        <v>343</v>
      </c>
      <c r="C4825" t="s">
        <v>0</v>
      </c>
      <c r="D4825" t="s">
        <v>12</v>
      </c>
      <c r="E4825">
        <v>1</v>
      </c>
      <c r="F4825">
        <v>0</v>
      </c>
    </row>
    <row r="4826" spans="1:6">
      <c r="A4826" s="10" t="str">
        <f t="shared" si="88"/>
        <v>Hodgkin lymphoma - C8199Female</v>
      </c>
      <c r="B4826" s="10" t="s">
        <v>343</v>
      </c>
      <c r="C4826" t="s">
        <v>0</v>
      </c>
      <c r="D4826" t="s">
        <v>370</v>
      </c>
      <c r="E4826">
        <v>99</v>
      </c>
      <c r="F4826">
        <v>0</v>
      </c>
    </row>
    <row r="4827" spans="1:6">
      <c r="A4827" s="10" t="str">
        <f t="shared" si="88"/>
        <v>Hodgkin lymphoma - C8119Female</v>
      </c>
      <c r="B4827" s="10" t="s">
        <v>343</v>
      </c>
      <c r="C4827" t="s">
        <v>0</v>
      </c>
      <c r="D4827" t="s">
        <v>28</v>
      </c>
      <c r="E4827">
        <v>19</v>
      </c>
      <c r="F4827">
        <v>1</v>
      </c>
    </row>
    <row r="4828" spans="1:6">
      <c r="A4828" s="10" t="str">
        <f t="shared" si="88"/>
        <v>Hodgkin lymphoma - C8120Female</v>
      </c>
      <c r="B4828" s="10" t="s">
        <v>343</v>
      </c>
      <c r="C4828" t="s">
        <v>0</v>
      </c>
      <c r="D4828" t="s">
        <v>29</v>
      </c>
      <c r="E4828">
        <v>20</v>
      </c>
      <c r="F4828">
        <v>3</v>
      </c>
    </row>
    <row r="4829" spans="1:6">
      <c r="A4829" s="10" t="str">
        <f t="shared" si="88"/>
        <v>Hodgkin lymphoma - C818Female</v>
      </c>
      <c r="B4829" s="10" t="s">
        <v>343</v>
      </c>
      <c r="C4829" t="s">
        <v>0</v>
      </c>
      <c r="D4829" t="s">
        <v>19</v>
      </c>
      <c r="E4829">
        <v>8</v>
      </c>
      <c r="F4829">
        <v>0</v>
      </c>
    </row>
    <row r="4830" spans="1:6">
      <c r="A4830" s="10" t="str">
        <f t="shared" si="88"/>
        <v>Hodgkin lymphoma - C8110Female</v>
      </c>
      <c r="B4830" s="10" t="s">
        <v>343</v>
      </c>
      <c r="C4830" t="s">
        <v>0</v>
      </c>
      <c r="D4830" t="s">
        <v>20</v>
      </c>
      <c r="E4830">
        <v>10</v>
      </c>
      <c r="F4830">
        <v>2</v>
      </c>
    </row>
    <row r="4831" spans="1:6">
      <c r="A4831" s="10" t="str">
        <f t="shared" si="88"/>
        <v>Hodgkin lymphoma - C815Female</v>
      </c>
      <c r="B4831" s="10" t="s">
        <v>343</v>
      </c>
      <c r="C4831" t="s">
        <v>0</v>
      </c>
      <c r="D4831" t="s">
        <v>16</v>
      </c>
      <c r="E4831">
        <v>5</v>
      </c>
      <c r="F4831">
        <v>5</v>
      </c>
    </row>
    <row r="4832" spans="1:6">
      <c r="A4832" s="10" t="str">
        <f t="shared" si="88"/>
        <v>Hodgkin lymphoma - C8115Female</v>
      </c>
      <c r="B4832" s="10" t="s">
        <v>343</v>
      </c>
      <c r="C4832" t="s">
        <v>0</v>
      </c>
      <c r="D4832" t="s">
        <v>24</v>
      </c>
      <c r="E4832">
        <v>15</v>
      </c>
      <c r="F4832">
        <v>2</v>
      </c>
    </row>
    <row r="4833" spans="1:6">
      <c r="A4833" s="10" t="str">
        <f t="shared" si="88"/>
        <v>Hodgkin lymphoma - C812Female</v>
      </c>
      <c r="B4833" s="10" t="s">
        <v>343</v>
      </c>
      <c r="C4833" t="s">
        <v>0</v>
      </c>
      <c r="D4833" t="s">
        <v>13</v>
      </c>
      <c r="E4833">
        <v>2</v>
      </c>
      <c r="F4833">
        <v>10</v>
      </c>
    </row>
    <row r="4834" spans="1:6">
      <c r="A4834" s="10" t="str">
        <f t="shared" si="88"/>
        <v>Hodgkin lymphoma - C8117Female</v>
      </c>
      <c r="B4834" s="10" t="s">
        <v>343</v>
      </c>
      <c r="C4834" t="s">
        <v>0</v>
      </c>
      <c r="D4834" t="s">
        <v>26</v>
      </c>
      <c r="E4834">
        <v>17</v>
      </c>
      <c r="F4834">
        <v>0</v>
      </c>
    </row>
    <row r="4835" spans="1:6">
      <c r="A4835" s="10" t="str">
        <f t="shared" si="88"/>
        <v>Hodgkin lymphoma - C8112Female</v>
      </c>
      <c r="B4835" s="10" t="s">
        <v>343</v>
      </c>
      <c r="C4835" t="s">
        <v>0</v>
      </c>
      <c r="D4835" t="s">
        <v>22</v>
      </c>
      <c r="E4835">
        <v>12</v>
      </c>
      <c r="F4835">
        <v>0</v>
      </c>
    </row>
    <row r="4836" spans="1:6">
      <c r="A4836" s="10" t="str">
        <f t="shared" ref="A4836:A4899" si="89">B4836&amp;E4836&amp;C4836</f>
        <v>Hodgkin lymphoma - C813Male</v>
      </c>
      <c r="B4836" s="10" t="s">
        <v>343</v>
      </c>
      <c r="C4836" t="s">
        <v>1</v>
      </c>
      <c r="D4836" t="s">
        <v>14</v>
      </c>
      <c r="E4836">
        <v>3</v>
      </c>
      <c r="F4836">
        <v>11</v>
      </c>
    </row>
    <row r="4837" spans="1:6">
      <c r="A4837" s="10" t="str">
        <f t="shared" si="89"/>
        <v>Hodgkin lymphoma - C817Male</v>
      </c>
      <c r="B4837" s="10" t="s">
        <v>343</v>
      </c>
      <c r="C4837" t="s">
        <v>1</v>
      </c>
      <c r="D4837" t="s">
        <v>18</v>
      </c>
      <c r="E4837">
        <v>7</v>
      </c>
      <c r="F4837">
        <v>3</v>
      </c>
    </row>
    <row r="4838" spans="1:6">
      <c r="A4838" s="10" t="str">
        <f t="shared" si="89"/>
        <v>Hodgkin lymphoma - C8118Male</v>
      </c>
      <c r="B4838" s="10" t="s">
        <v>343</v>
      </c>
      <c r="C4838" t="s">
        <v>1</v>
      </c>
      <c r="D4838" t="s">
        <v>27</v>
      </c>
      <c r="E4838">
        <v>18</v>
      </c>
      <c r="F4838">
        <v>10</v>
      </c>
    </row>
    <row r="4839" spans="1:6">
      <c r="A4839" s="10" t="str">
        <f t="shared" si="89"/>
        <v>Hodgkin lymphoma - C8113Male</v>
      </c>
      <c r="B4839" s="10" t="s">
        <v>343</v>
      </c>
      <c r="C4839" t="s">
        <v>1</v>
      </c>
      <c r="D4839" t="s">
        <v>30</v>
      </c>
      <c r="E4839">
        <v>13</v>
      </c>
      <c r="F4839">
        <v>6</v>
      </c>
    </row>
    <row r="4840" spans="1:6">
      <c r="A4840" s="10" t="str">
        <f t="shared" si="89"/>
        <v>Hodgkin lymphoma - C814Male</v>
      </c>
      <c r="B4840" s="10" t="s">
        <v>343</v>
      </c>
      <c r="C4840" t="s">
        <v>1</v>
      </c>
      <c r="D4840" t="s">
        <v>15</v>
      </c>
      <c r="E4840">
        <v>4</v>
      </c>
      <c r="F4840">
        <v>8</v>
      </c>
    </row>
    <row r="4841" spans="1:6">
      <c r="A4841" s="10" t="str">
        <f t="shared" si="89"/>
        <v>Hodgkin lymphoma - C819Male</v>
      </c>
      <c r="B4841" s="10" t="s">
        <v>343</v>
      </c>
      <c r="C4841" t="s">
        <v>1</v>
      </c>
      <c r="D4841" t="s">
        <v>369</v>
      </c>
      <c r="E4841">
        <v>9</v>
      </c>
      <c r="F4841">
        <v>1</v>
      </c>
    </row>
    <row r="4842" spans="1:6">
      <c r="A4842" s="10" t="str">
        <f t="shared" si="89"/>
        <v>Hodgkin lymphoma - C8114Male</v>
      </c>
      <c r="B4842" s="10" t="s">
        <v>343</v>
      </c>
      <c r="C4842" t="s">
        <v>1</v>
      </c>
      <c r="D4842" t="s">
        <v>23</v>
      </c>
      <c r="E4842">
        <v>14</v>
      </c>
      <c r="F4842">
        <v>2</v>
      </c>
    </row>
    <row r="4843" spans="1:6">
      <c r="A4843" s="10" t="str">
        <f t="shared" si="89"/>
        <v>Hodgkin lymphoma - C816Male</v>
      </c>
      <c r="B4843" s="10" t="s">
        <v>343</v>
      </c>
      <c r="C4843" t="s">
        <v>1</v>
      </c>
      <c r="D4843" t="s">
        <v>17</v>
      </c>
      <c r="E4843">
        <v>6</v>
      </c>
      <c r="F4843">
        <v>0</v>
      </c>
    </row>
    <row r="4844" spans="1:6">
      <c r="A4844" s="10" t="str">
        <f t="shared" si="89"/>
        <v>Hodgkin lymphoma - C8111Male</v>
      </c>
      <c r="B4844" s="10" t="s">
        <v>343</v>
      </c>
      <c r="C4844" t="s">
        <v>1</v>
      </c>
      <c r="D4844" t="s">
        <v>21</v>
      </c>
      <c r="E4844">
        <v>11</v>
      </c>
      <c r="F4844">
        <v>3</v>
      </c>
    </row>
    <row r="4845" spans="1:6">
      <c r="A4845" s="10" t="str">
        <f t="shared" si="89"/>
        <v>Hodgkin lymphoma - C8116Male</v>
      </c>
      <c r="B4845" s="10" t="s">
        <v>343</v>
      </c>
      <c r="C4845" t="s">
        <v>1</v>
      </c>
      <c r="D4845" t="s">
        <v>25</v>
      </c>
      <c r="E4845">
        <v>16</v>
      </c>
      <c r="F4845">
        <v>2</v>
      </c>
    </row>
    <row r="4846" spans="1:6">
      <c r="A4846" s="10" t="str">
        <f t="shared" si="89"/>
        <v>Hodgkin lymphoma - C811Male</v>
      </c>
      <c r="B4846" s="10" t="s">
        <v>343</v>
      </c>
      <c r="C4846" t="s">
        <v>1</v>
      </c>
      <c r="D4846" t="s">
        <v>12</v>
      </c>
      <c r="E4846">
        <v>1</v>
      </c>
      <c r="F4846">
        <v>1</v>
      </c>
    </row>
    <row r="4847" spans="1:6">
      <c r="A4847" s="10" t="str">
        <f t="shared" si="89"/>
        <v>Hodgkin lymphoma - C8199Male</v>
      </c>
      <c r="B4847" s="10" t="s">
        <v>343</v>
      </c>
      <c r="C4847" t="s">
        <v>1</v>
      </c>
      <c r="D4847" t="s">
        <v>370</v>
      </c>
      <c r="E4847">
        <v>99</v>
      </c>
      <c r="F4847">
        <v>0</v>
      </c>
    </row>
    <row r="4848" spans="1:6">
      <c r="A4848" s="10" t="str">
        <f t="shared" si="89"/>
        <v>Hodgkin lymphoma - C8119Male</v>
      </c>
      <c r="B4848" s="10" t="s">
        <v>343</v>
      </c>
      <c r="C4848" t="s">
        <v>1</v>
      </c>
      <c r="D4848" t="s">
        <v>28</v>
      </c>
      <c r="E4848">
        <v>19</v>
      </c>
      <c r="F4848">
        <v>1</v>
      </c>
    </row>
    <row r="4849" spans="1:6">
      <c r="A4849" s="10" t="str">
        <f t="shared" si="89"/>
        <v>Hodgkin lymphoma - C8120Male</v>
      </c>
      <c r="B4849" s="10" t="s">
        <v>343</v>
      </c>
      <c r="C4849" t="s">
        <v>1</v>
      </c>
      <c r="D4849" t="s">
        <v>29</v>
      </c>
      <c r="E4849">
        <v>20</v>
      </c>
      <c r="F4849">
        <v>7</v>
      </c>
    </row>
    <row r="4850" spans="1:6">
      <c r="A4850" s="10" t="str">
        <f t="shared" si="89"/>
        <v>Hodgkin lymphoma - C818Male</v>
      </c>
      <c r="B4850" s="10" t="s">
        <v>343</v>
      </c>
      <c r="C4850" t="s">
        <v>1</v>
      </c>
      <c r="D4850" t="s">
        <v>19</v>
      </c>
      <c r="E4850">
        <v>8</v>
      </c>
      <c r="F4850">
        <v>0</v>
      </c>
    </row>
    <row r="4851" spans="1:6">
      <c r="A4851" s="10" t="str">
        <f t="shared" si="89"/>
        <v>Hodgkin lymphoma - C8110Male</v>
      </c>
      <c r="B4851" s="10" t="s">
        <v>343</v>
      </c>
      <c r="C4851" t="s">
        <v>1</v>
      </c>
      <c r="D4851" t="s">
        <v>20</v>
      </c>
      <c r="E4851">
        <v>10</v>
      </c>
      <c r="F4851">
        <v>1</v>
      </c>
    </row>
    <row r="4852" spans="1:6">
      <c r="A4852" s="10" t="str">
        <f t="shared" si="89"/>
        <v>Hodgkin lymphoma - C815Male</v>
      </c>
      <c r="B4852" s="10" t="s">
        <v>343</v>
      </c>
      <c r="C4852" t="s">
        <v>1</v>
      </c>
      <c r="D4852" t="s">
        <v>16</v>
      </c>
      <c r="E4852">
        <v>5</v>
      </c>
      <c r="F4852">
        <v>2</v>
      </c>
    </row>
    <row r="4853" spans="1:6">
      <c r="A4853" s="10" t="str">
        <f t="shared" si="89"/>
        <v>Hodgkin lymphoma - C8115Male</v>
      </c>
      <c r="B4853" s="10" t="s">
        <v>343</v>
      </c>
      <c r="C4853" t="s">
        <v>1</v>
      </c>
      <c r="D4853" t="s">
        <v>24</v>
      </c>
      <c r="E4853">
        <v>15</v>
      </c>
      <c r="F4853">
        <v>0</v>
      </c>
    </row>
    <row r="4854" spans="1:6">
      <c r="A4854" s="10" t="str">
        <f t="shared" si="89"/>
        <v>Hodgkin lymphoma - C812Male</v>
      </c>
      <c r="B4854" s="10" t="s">
        <v>343</v>
      </c>
      <c r="C4854" t="s">
        <v>1</v>
      </c>
      <c r="D4854" t="s">
        <v>13</v>
      </c>
      <c r="E4854">
        <v>2</v>
      </c>
      <c r="F4854">
        <v>6</v>
      </c>
    </row>
    <row r="4855" spans="1:6">
      <c r="A4855" s="10" t="str">
        <f t="shared" si="89"/>
        <v>Hodgkin lymphoma - C8117Male</v>
      </c>
      <c r="B4855" s="10" t="s">
        <v>343</v>
      </c>
      <c r="C4855" t="s">
        <v>1</v>
      </c>
      <c r="D4855" t="s">
        <v>26</v>
      </c>
      <c r="E4855">
        <v>17</v>
      </c>
      <c r="F4855">
        <v>2</v>
      </c>
    </row>
    <row r="4856" spans="1:6">
      <c r="A4856" s="10" t="str">
        <f t="shared" si="89"/>
        <v>Hodgkin lymphoma - C8112Male</v>
      </c>
      <c r="B4856" s="10" t="s">
        <v>343</v>
      </c>
      <c r="C4856" t="s">
        <v>1</v>
      </c>
      <c r="D4856" t="s">
        <v>22</v>
      </c>
      <c r="E4856">
        <v>12</v>
      </c>
      <c r="F4856">
        <v>0</v>
      </c>
    </row>
    <row r="4857" spans="1:6">
      <c r="A4857" s="10" t="str">
        <f t="shared" si="89"/>
        <v>Non-hodgkin lymphoma - C82–C853Female</v>
      </c>
      <c r="B4857" s="10" t="s">
        <v>344</v>
      </c>
      <c r="C4857" t="s">
        <v>0</v>
      </c>
      <c r="D4857" t="s">
        <v>14</v>
      </c>
      <c r="E4857">
        <v>3</v>
      </c>
      <c r="F4857">
        <v>26</v>
      </c>
    </row>
    <row r="4858" spans="1:6">
      <c r="A4858" s="10" t="str">
        <f t="shared" si="89"/>
        <v>Non-hodgkin lymphoma - C82–C857Female</v>
      </c>
      <c r="B4858" s="10" t="s">
        <v>344</v>
      </c>
      <c r="C4858" t="s">
        <v>0</v>
      </c>
      <c r="D4858" t="s">
        <v>18</v>
      </c>
      <c r="E4858">
        <v>7</v>
      </c>
      <c r="F4858">
        <v>17</v>
      </c>
    </row>
    <row r="4859" spans="1:6">
      <c r="A4859" s="10" t="str">
        <f t="shared" si="89"/>
        <v>Non-hodgkin lymphoma - C82–C8518Female</v>
      </c>
      <c r="B4859" s="10" t="s">
        <v>344</v>
      </c>
      <c r="C4859" t="s">
        <v>0</v>
      </c>
      <c r="D4859" t="s">
        <v>27</v>
      </c>
      <c r="E4859">
        <v>18</v>
      </c>
      <c r="F4859">
        <v>30</v>
      </c>
    </row>
    <row r="4860" spans="1:6">
      <c r="A4860" s="10" t="str">
        <f t="shared" si="89"/>
        <v>Non-hodgkin lymphoma - C82–C8513Female</v>
      </c>
      <c r="B4860" s="10" t="s">
        <v>344</v>
      </c>
      <c r="C4860" t="s">
        <v>0</v>
      </c>
      <c r="D4860" t="s">
        <v>30</v>
      </c>
      <c r="E4860">
        <v>13</v>
      </c>
      <c r="F4860">
        <v>15</v>
      </c>
    </row>
    <row r="4861" spans="1:6">
      <c r="A4861" s="10" t="str">
        <f t="shared" si="89"/>
        <v>Non-hodgkin lymphoma - C82–C854Female</v>
      </c>
      <c r="B4861" s="10" t="s">
        <v>344</v>
      </c>
      <c r="C4861" t="s">
        <v>0</v>
      </c>
      <c r="D4861" t="s">
        <v>15</v>
      </c>
      <c r="E4861">
        <v>4</v>
      </c>
      <c r="F4861">
        <v>35</v>
      </c>
    </row>
    <row r="4862" spans="1:6">
      <c r="A4862" s="10" t="str">
        <f t="shared" si="89"/>
        <v>Non-hodgkin lymphoma - C82–C859Female</v>
      </c>
      <c r="B4862" s="10" t="s">
        <v>344</v>
      </c>
      <c r="C4862" t="s">
        <v>0</v>
      </c>
      <c r="D4862" t="s">
        <v>369</v>
      </c>
      <c r="E4862">
        <v>9</v>
      </c>
      <c r="F4862">
        <v>15</v>
      </c>
    </row>
    <row r="4863" spans="1:6">
      <c r="A4863" s="10" t="str">
        <f t="shared" si="89"/>
        <v>Non-hodgkin lymphoma - C82–C8514Female</v>
      </c>
      <c r="B4863" s="10" t="s">
        <v>344</v>
      </c>
      <c r="C4863" t="s">
        <v>0</v>
      </c>
      <c r="D4863" t="s">
        <v>23</v>
      </c>
      <c r="E4863">
        <v>14</v>
      </c>
      <c r="F4863">
        <v>12</v>
      </c>
    </row>
    <row r="4864" spans="1:6">
      <c r="A4864" s="10" t="str">
        <f t="shared" si="89"/>
        <v>Non-hodgkin lymphoma - C82–C856Female</v>
      </c>
      <c r="B4864" s="10" t="s">
        <v>344</v>
      </c>
      <c r="C4864" t="s">
        <v>0</v>
      </c>
      <c r="D4864" t="s">
        <v>17</v>
      </c>
      <c r="E4864">
        <v>6</v>
      </c>
      <c r="F4864">
        <v>8</v>
      </c>
    </row>
    <row r="4865" spans="1:6">
      <c r="A4865" s="10" t="str">
        <f t="shared" si="89"/>
        <v>Non-hodgkin lymphoma - C82–C8511Female</v>
      </c>
      <c r="B4865" s="10" t="s">
        <v>344</v>
      </c>
      <c r="C4865" t="s">
        <v>0</v>
      </c>
      <c r="D4865" t="s">
        <v>21</v>
      </c>
      <c r="E4865">
        <v>11</v>
      </c>
      <c r="F4865">
        <v>16</v>
      </c>
    </row>
    <row r="4866" spans="1:6">
      <c r="A4866" s="10" t="str">
        <f t="shared" si="89"/>
        <v>Non-hodgkin lymphoma - C82–C8516Female</v>
      </c>
      <c r="B4866" s="10" t="s">
        <v>344</v>
      </c>
      <c r="C4866" t="s">
        <v>0</v>
      </c>
      <c r="D4866" t="s">
        <v>25</v>
      </c>
      <c r="E4866">
        <v>16</v>
      </c>
      <c r="F4866">
        <v>13</v>
      </c>
    </row>
    <row r="4867" spans="1:6">
      <c r="A4867" s="10" t="str">
        <f t="shared" si="89"/>
        <v>Non-hodgkin lymphoma - C82–C851Female</v>
      </c>
      <c r="B4867" s="10" t="s">
        <v>344</v>
      </c>
      <c r="C4867" t="s">
        <v>0</v>
      </c>
      <c r="D4867" t="s">
        <v>12</v>
      </c>
      <c r="E4867">
        <v>1</v>
      </c>
      <c r="F4867">
        <v>16</v>
      </c>
    </row>
    <row r="4868" spans="1:6">
      <c r="A4868" s="10" t="str">
        <f t="shared" si="89"/>
        <v>Non-hodgkin lymphoma - C82–C8599Female</v>
      </c>
      <c r="B4868" s="10" t="s">
        <v>344</v>
      </c>
      <c r="C4868" t="s">
        <v>0</v>
      </c>
      <c r="D4868" t="s">
        <v>370</v>
      </c>
      <c r="E4868">
        <v>99</v>
      </c>
      <c r="F4868">
        <v>0</v>
      </c>
    </row>
    <row r="4869" spans="1:6">
      <c r="A4869" s="10" t="str">
        <f t="shared" si="89"/>
        <v>Non-hodgkin lymphoma - C82–C8519Female</v>
      </c>
      <c r="B4869" s="10" t="s">
        <v>344</v>
      </c>
      <c r="C4869" t="s">
        <v>0</v>
      </c>
      <c r="D4869" t="s">
        <v>28</v>
      </c>
      <c r="E4869">
        <v>19</v>
      </c>
      <c r="F4869">
        <v>8</v>
      </c>
    </row>
    <row r="4870" spans="1:6">
      <c r="A4870" s="10" t="str">
        <f t="shared" si="89"/>
        <v>Non-hodgkin lymphoma - C82–C8520Female</v>
      </c>
      <c r="B4870" s="10" t="s">
        <v>344</v>
      </c>
      <c r="C4870" t="s">
        <v>0</v>
      </c>
      <c r="D4870" t="s">
        <v>29</v>
      </c>
      <c r="E4870">
        <v>20</v>
      </c>
      <c r="F4870">
        <v>22</v>
      </c>
    </row>
    <row r="4871" spans="1:6">
      <c r="A4871" s="10" t="str">
        <f t="shared" si="89"/>
        <v>Non-hodgkin lymphoma - C82–C858Female</v>
      </c>
      <c r="B4871" s="10" t="s">
        <v>344</v>
      </c>
      <c r="C4871" t="s">
        <v>0</v>
      </c>
      <c r="D4871" t="s">
        <v>19</v>
      </c>
      <c r="E4871">
        <v>8</v>
      </c>
      <c r="F4871">
        <v>2</v>
      </c>
    </row>
    <row r="4872" spans="1:6">
      <c r="A4872" s="10" t="str">
        <f t="shared" si="89"/>
        <v>Non-hodgkin lymphoma - C82–C8510Female</v>
      </c>
      <c r="B4872" s="10" t="s">
        <v>344</v>
      </c>
      <c r="C4872" t="s">
        <v>0</v>
      </c>
      <c r="D4872" t="s">
        <v>20</v>
      </c>
      <c r="E4872">
        <v>10</v>
      </c>
      <c r="F4872">
        <v>7</v>
      </c>
    </row>
    <row r="4873" spans="1:6">
      <c r="A4873" s="10" t="str">
        <f t="shared" si="89"/>
        <v>Non-hodgkin lymphoma - C82–C855Female</v>
      </c>
      <c r="B4873" s="10" t="s">
        <v>344</v>
      </c>
      <c r="C4873" t="s">
        <v>0</v>
      </c>
      <c r="D4873" t="s">
        <v>16</v>
      </c>
      <c r="E4873">
        <v>5</v>
      </c>
      <c r="F4873">
        <v>22</v>
      </c>
    </row>
    <row r="4874" spans="1:6">
      <c r="A4874" s="10" t="str">
        <f t="shared" si="89"/>
        <v>Non-hodgkin lymphoma - C82–C8515Female</v>
      </c>
      <c r="B4874" s="10" t="s">
        <v>344</v>
      </c>
      <c r="C4874" t="s">
        <v>0</v>
      </c>
      <c r="D4874" t="s">
        <v>24</v>
      </c>
      <c r="E4874">
        <v>15</v>
      </c>
      <c r="F4874">
        <v>4</v>
      </c>
    </row>
    <row r="4875" spans="1:6">
      <c r="A4875" s="10" t="str">
        <f t="shared" si="89"/>
        <v>Non-hodgkin lymphoma - C82–C852Female</v>
      </c>
      <c r="B4875" s="10" t="s">
        <v>344</v>
      </c>
      <c r="C4875" t="s">
        <v>0</v>
      </c>
      <c r="D4875" t="s">
        <v>13</v>
      </c>
      <c r="E4875">
        <v>2</v>
      </c>
      <c r="F4875">
        <v>45</v>
      </c>
    </row>
    <row r="4876" spans="1:6">
      <c r="A4876" s="10" t="str">
        <f t="shared" si="89"/>
        <v>Non-hodgkin lymphoma - C82–C8517Female</v>
      </c>
      <c r="B4876" s="10" t="s">
        <v>344</v>
      </c>
      <c r="C4876" t="s">
        <v>0</v>
      </c>
      <c r="D4876" t="s">
        <v>26</v>
      </c>
      <c r="E4876">
        <v>17</v>
      </c>
      <c r="F4876">
        <v>4</v>
      </c>
    </row>
    <row r="4877" spans="1:6">
      <c r="A4877" s="10" t="str">
        <f t="shared" si="89"/>
        <v>Non-hodgkin lymphoma - C82–C8512Female</v>
      </c>
      <c r="B4877" s="10" t="s">
        <v>344</v>
      </c>
      <c r="C4877" t="s">
        <v>0</v>
      </c>
      <c r="D4877" t="s">
        <v>22</v>
      </c>
      <c r="E4877">
        <v>12</v>
      </c>
      <c r="F4877">
        <v>7</v>
      </c>
    </row>
    <row r="4878" spans="1:6">
      <c r="A4878" s="10" t="str">
        <f t="shared" si="89"/>
        <v>Non-hodgkin lymphoma - C82–C853Male</v>
      </c>
      <c r="B4878" s="10" t="s">
        <v>344</v>
      </c>
      <c r="C4878" t="s">
        <v>1</v>
      </c>
      <c r="D4878" t="s">
        <v>14</v>
      </c>
      <c r="E4878">
        <v>3</v>
      </c>
      <c r="F4878">
        <v>40</v>
      </c>
    </row>
    <row r="4879" spans="1:6">
      <c r="A4879" s="10" t="str">
        <f t="shared" si="89"/>
        <v>Non-hodgkin lymphoma - C82–C857Male</v>
      </c>
      <c r="B4879" s="10" t="s">
        <v>344</v>
      </c>
      <c r="C4879" t="s">
        <v>1</v>
      </c>
      <c r="D4879" t="s">
        <v>18</v>
      </c>
      <c r="E4879">
        <v>7</v>
      </c>
      <c r="F4879">
        <v>24</v>
      </c>
    </row>
    <row r="4880" spans="1:6">
      <c r="A4880" s="10" t="str">
        <f t="shared" si="89"/>
        <v>Non-hodgkin lymphoma - C82–C8518Male</v>
      </c>
      <c r="B4880" s="10" t="s">
        <v>344</v>
      </c>
      <c r="C4880" t="s">
        <v>1</v>
      </c>
      <c r="D4880" t="s">
        <v>27</v>
      </c>
      <c r="E4880">
        <v>18</v>
      </c>
      <c r="F4880">
        <v>70</v>
      </c>
    </row>
    <row r="4881" spans="1:6">
      <c r="A4881" s="10" t="str">
        <f t="shared" si="89"/>
        <v>Non-hodgkin lymphoma - C82–C8513Male</v>
      </c>
      <c r="B4881" s="10" t="s">
        <v>344</v>
      </c>
      <c r="C4881" t="s">
        <v>1</v>
      </c>
      <c r="D4881" t="s">
        <v>30</v>
      </c>
      <c r="E4881">
        <v>13</v>
      </c>
      <c r="F4881">
        <v>23</v>
      </c>
    </row>
    <row r="4882" spans="1:6">
      <c r="A4882" s="10" t="str">
        <f t="shared" si="89"/>
        <v>Non-hodgkin lymphoma - C82–C854Male</v>
      </c>
      <c r="B4882" s="10" t="s">
        <v>344</v>
      </c>
      <c r="C4882" t="s">
        <v>1</v>
      </c>
      <c r="D4882" t="s">
        <v>15</v>
      </c>
      <c r="E4882">
        <v>4</v>
      </c>
      <c r="F4882">
        <v>39</v>
      </c>
    </row>
    <row r="4883" spans="1:6">
      <c r="A4883" s="10" t="str">
        <f t="shared" si="89"/>
        <v>Non-hodgkin lymphoma - C82–C859Male</v>
      </c>
      <c r="B4883" s="10" t="s">
        <v>344</v>
      </c>
      <c r="C4883" t="s">
        <v>1</v>
      </c>
      <c r="D4883" t="s">
        <v>369</v>
      </c>
      <c r="E4883">
        <v>9</v>
      </c>
      <c r="F4883">
        <v>21</v>
      </c>
    </row>
    <row r="4884" spans="1:6">
      <c r="A4884" s="10" t="str">
        <f t="shared" si="89"/>
        <v>Non-hodgkin lymphoma - C82–C8514Male</v>
      </c>
      <c r="B4884" s="10" t="s">
        <v>344</v>
      </c>
      <c r="C4884" t="s">
        <v>1</v>
      </c>
      <c r="D4884" t="s">
        <v>23</v>
      </c>
      <c r="E4884">
        <v>14</v>
      </c>
      <c r="F4884">
        <v>13</v>
      </c>
    </row>
    <row r="4885" spans="1:6">
      <c r="A4885" s="10" t="str">
        <f t="shared" si="89"/>
        <v>Non-hodgkin lymphoma - C82–C856Male</v>
      </c>
      <c r="B4885" s="10" t="s">
        <v>344</v>
      </c>
      <c r="C4885" t="s">
        <v>1</v>
      </c>
      <c r="D4885" t="s">
        <v>17</v>
      </c>
      <c r="E4885">
        <v>6</v>
      </c>
      <c r="F4885">
        <v>9</v>
      </c>
    </row>
    <row r="4886" spans="1:6">
      <c r="A4886" s="10" t="str">
        <f t="shared" si="89"/>
        <v>Non-hodgkin lymphoma - C82–C8511Male</v>
      </c>
      <c r="B4886" s="10" t="s">
        <v>344</v>
      </c>
      <c r="C4886" t="s">
        <v>1</v>
      </c>
      <c r="D4886" t="s">
        <v>21</v>
      </c>
      <c r="E4886">
        <v>11</v>
      </c>
      <c r="F4886">
        <v>15</v>
      </c>
    </row>
    <row r="4887" spans="1:6">
      <c r="A4887" s="10" t="str">
        <f t="shared" si="89"/>
        <v>Non-hodgkin lymphoma - C82–C8516Male</v>
      </c>
      <c r="B4887" s="10" t="s">
        <v>344</v>
      </c>
      <c r="C4887" t="s">
        <v>1</v>
      </c>
      <c r="D4887" t="s">
        <v>25</v>
      </c>
      <c r="E4887">
        <v>16</v>
      </c>
      <c r="F4887">
        <v>28</v>
      </c>
    </row>
    <row r="4888" spans="1:6">
      <c r="A4888" s="10" t="str">
        <f t="shared" si="89"/>
        <v>Non-hodgkin lymphoma - C82–C851Male</v>
      </c>
      <c r="B4888" s="10" t="s">
        <v>344</v>
      </c>
      <c r="C4888" t="s">
        <v>1</v>
      </c>
      <c r="D4888" t="s">
        <v>12</v>
      </c>
      <c r="E4888">
        <v>1</v>
      </c>
      <c r="F4888">
        <v>15</v>
      </c>
    </row>
    <row r="4889" spans="1:6">
      <c r="A4889" s="10" t="str">
        <f t="shared" si="89"/>
        <v>Non-hodgkin lymphoma - C82–C8599Male</v>
      </c>
      <c r="B4889" s="10" t="s">
        <v>344</v>
      </c>
      <c r="C4889" t="s">
        <v>1</v>
      </c>
      <c r="D4889" t="s">
        <v>370</v>
      </c>
      <c r="E4889">
        <v>99</v>
      </c>
      <c r="F4889">
        <v>2</v>
      </c>
    </row>
    <row r="4890" spans="1:6">
      <c r="A4890" s="10" t="str">
        <f t="shared" si="89"/>
        <v>Non-hodgkin lymphoma - C82–C8519Male</v>
      </c>
      <c r="B4890" s="10" t="s">
        <v>344</v>
      </c>
      <c r="C4890" t="s">
        <v>1</v>
      </c>
      <c r="D4890" t="s">
        <v>28</v>
      </c>
      <c r="E4890">
        <v>19</v>
      </c>
      <c r="F4890">
        <v>3</v>
      </c>
    </row>
    <row r="4891" spans="1:6">
      <c r="A4891" s="10" t="str">
        <f t="shared" si="89"/>
        <v>Non-hodgkin lymphoma - C82–C8520Male</v>
      </c>
      <c r="B4891" s="10" t="s">
        <v>344</v>
      </c>
      <c r="C4891" t="s">
        <v>1</v>
      </c>
      <c r="D4891" t="s">
        <v>29</v>
      </c>
      <c r="E4891">
        <v>20</v>
      </c>
      <c r="F4891">
        <v>37</v>
      </c>
    </row>
    <row r="4892" spans="1:6">
      <c r="A4892" s="10" t="str">
        <f t="shared" si="89"/>
        <v>Non-hodgkin lymphoma - C82–C858Male</v>
      </c>
      <c r="B4892" s="10" t="s">
        <v>344</v>
      </c>
      <c r="C4892" t="s">
        <v>1</v>
      </c>
      <c r="D4892" t="s">
        <v>19</v>
      </c>
      <c r="E4892">
        <v>8</v>
      </c>
      <c r="F4892">
        <v>3</v>
      </c>
    </row>
    <row r="4893" spans="1:6">
      <c r="A4893" s="10" t="str">
        <f t="shared" si="89"/>
        <v>Non-hodgkin lymphoma - C82–C8510Male</v>
      </c>
      <c r="B4893" s="10" t="s">
        <v>344</v>
      </c>
      <c r="C4893" t="s">
        <v>1</v>
      </c>
      <c r="D4893" t="s">
        <v>20</v>
      </c>
      <c r="E4893">
        <v>10</v>
      </c>
      <c r="F4893">
        <v>11</v>
      </c>
    </row>
    <row r="4894" spans="1:6">
      <c r="A4894" s="10" t="str">
        <f t="shared" si="89"/>
        <v>Non-hodgkin lymphoma - C82–C855Male</v>
      </c>
      <c r="B4894" s="10" t="s">
        <v>344</v>
      </c>
      <c r="C4894" t="s">
        <v>1</v>
      </c>
      <c r="D4894" t="s">
        <v>16</v>
      </c>
      <c r="E4894">
        <v>5</v>
      </c>
      <c r="F4894">
        <v>30</v>
      </c>
    </row>
    <row r="4895" spans="1:6">
      <c r="A4895" s="10" t="str">
        <f t="shared" si="89"/>
        <v>Non-hodgkin lymphoma - C82–C8515Male</v>
      </c>
      <c r="B4895" s="10" t="s">
        <v>344</v>
      </c>
      <c r="C4895" t="s">
        <v>1</v>
      </c>
      <c r="D4895" t="s">
        <v>24</v>
      </c>
      <c r="E4895">
        <v>15</v>
      </c>
      <c r="F4895">
        <v>6</v>
      </c>
    </row>
    <row r="4896" spans="1:6">
      <c r="A4896" s="10" t="str">
        <f t="shared" si="89"/>
        <v>Non-hodgkin lymphoma - C82–C852Male</v>
      </c>
      <c r="B4896" s="10" t="s">
        <v>344</v>
      </c>
      <c r="C4896" t="s">
        <v>1</v>
      </c>
      <c r="D4896" t="s">
        <v>13</v>
      </c>
      <c r="E4896">
        <v>2</v>
      </c>
      <c r="F4896">
        <v>58</v>
      </c>
    </row>
    <row r="4897" spans="1:6">
      <c r="A4897" s="10" t="str">
        <f t="shared" si="89"/>
        <v>Non-hodgkin lymphoma - C82–C8517Male</v>
      </c>
      <c r="B4897" s="10" t="s">
        <v>344</v>
      </c>
      <c r="C4897" t="s">
        <v>1</v>
      </c>
      <c r="D4897" t="s">
        <v>26</v>
      </c>
      <c r="E4897">
        <v>17</v>
      </c>
      <c r="F4897">
        <v>5</v>
      </c>
    </row>
    <row r="4898" spans="1:6">
      <c r="A4898" s="10" t="str">
        <f t="shared" si="89"/>
        <v>Non-hodgkin lymphoma - C82–C8512Male</v>
      </c>
      <c r="B4898" s="10" t="s">
        <v>344</v>
      </c>
      <c r="C4898" t="s">
        <v>1</v>
      </c>
      <c r="D4898" t="s">
        <v>22</v>
      </c>
      <c r="E4898">
        <v>12</v>
      </c>
      <c r="F4898">
        <v>5</v>
      </c>
    </row>
    <row r="4899" spans="1:6">
      <c r="A4899" s="10" t="str">
        <f t="shared" si="89"/>
        <v>Immunoproliferative cancers - C883Female</v>
      </c>
      <c r="B4899" s="10" t="s">
        <v>345</v>
      </c>
      <c r="C4899" t="s">
        <v>0</v>
      </c>
      <c r="D4899" t="s">
        <v>14</v>
      </c>
      <c r="E4899">
        <v>3</v>
      </c>
      <c r="F4899">
        <v>0</v>
      </c>
    </row>
    <row r="4900" spans="1:6">
      <c r="A4900" s="10" t="str">
        <f t="shared" ref="A4900:A4963" si="90">B4900&amp;E4900&amp;C4900</f>
        <v>Immunoproliferative cancers - C887Female</v>
      </c>
      <c r="B4900" s="10" t="s">
        <v>345</v>
      </c>
      <c r="C4900" t="s">
        <v>0</v>
      </c>
      <c r="D4900" t="s">
        <v>18</v>
      </c>
      <c r="E4900">
        <v>7</v>
      </c>
      <c r="F4900">
        <v>0</v>
      </c>
    </row>
    <row r="4901" spans="1:6">
      <c r="A4901" s="10" t="str">
        <f t="shared" si="90"/>
        <v>Immunoproliferative cancers - C8818Female</v>
      </c>
      <c r="B4901" s="10" t="s">
        <v>345</v>
      </c>
      <c r="C4901" t="s">
        <v>0</v>
      </c>
      <c r="D4901" t="s">
        <v>27</v>
      </c>
      <c r="E4901">
        <v>18</v>
      </c>
      <c r="F4901">
        <v>1</v>
      </c>
    </row>
    <row r="4902" spans="1:6">
      <c r="A4902" s="10" t="str">
        <f t="shared" si="90"/>
        <v>Immunoproliferative cancers - C8813Female</v>
      </c>
      <c r="B4902" s="10" t="s">
        <v>345</v>
      </c>
      <c r="C4902" t="s">
        <v>0</v>
      </c>
      <c r="D4902" t="s">
        <v>30</v>
      </c>
      <c r="E4902">
        <v>13</v>
      </c>
      <c r="F4902">
        <v>1</v>
      </c>
    </row>
    <row r="4903" spans="1:6">
      <c r="A4903" s="10" t="str">
        <f t="shared" si="90"/>
        <v>Immunoproliferative cancers - C884Female</v>
      </c>
      <c r="B4903" s="10" t="s">
        <v>345</v>
      </c>
      <c r="C4903" t="s">
        <v>0</v>
      </c>
      <c r="D4903" t="s">
        <v>15</v>
      </c>
      <c r="E4903">
        <v>4</v>
      </c>
      <c r="F4903">
        <v>0</v>
      </c>
    </row>
    <row r="4904" spans="1:6">
      <c r="A4904" s="10" t="str">
        <f t="shared" si="90"/>
        <v>Immunoproliferative cancers - C889Female</v>
      </c>
      <c r="B4904" s="10" t="s">
        <v>345</v>
      </c>
      <c r="C4904" t="s">
        <v>0</v>
      </c>
      <c r="D4904" t="s">
        <v>369</v>
      </c>
      <c r="E4904">
        <v>9</v>
      </c>
      <c r="F4904">
        <v>0</v>
      </c>
    </row>
    <row r="4905" spans="1:6">
      <c r="A4905" s="10" t="str">
        <f t="shared" si="90"/>
        <v>Immunoproliferative cancers - C8814Female</v>
      </c>
      <c r="B4905" s="10" t="s">
        <v>345</v>
      </c>
      <c r="C4905" t="s">
        <v>0</v>
      </c>
      <c r="D4905" t="s">
        <v>23</v>
      </c>
      <c r="E4905">
        <v>14</v>
      </c>
      <c r="F4905">
        <v>0</v>
      </c>
    </row>
    <row r="4906" spans="1:6">
      <c r="A4906" s="10" t="str">
        <f t="shared" si="90"/>
        <v>Immunoproliferative cancers - C886Female</v>
      </c>
      <c r="B4906" s="10" t="s">
        <v>345</v>
      </c>
      <c r="C4906" t="s">
        <v>0</v>
      </c>
      <c r="D4906" t="s">
        <v>17</v>
      </c>
      <c r="E4906">
        <v>6</v>
      </c>
      <c r="F4906">
        <v>0</v>
      </c>
    </row>
    <row r="4907" spans="1:6">
      <c r="A4907" s="10" t="str">
        <f t="shared" si="90"/>
        <v>Immunoproliferative cancers - C8811Female</v>
      </c>
      <c r="B4907" s="10" t="s">
        <v>345</v>
      </c>
      <c r="C4907" t="s">
        <v>0</v>
      </c>
      <c r="D4907" t="s">
        <v>21</v>
      </c>
      <c r="E4907">
        <v>11</v>
      </c>
      <c r="F4907">
        <v>0</v>
      </c>
    </row>
    <row r="4908" spans="1:6">
      <c r="A4908" s="10" t="str">
        <f t="shared" si="90"/>
        <v>Immunoproliferative cancers - C8816Female</v>
      </c>
      <c r="B4908" s="10" t="s">
        <v>345</v>
      </c>
      <c r="C4908" t="s">
        <v>0</v>
      </c>
      <c r="D4908" t="s">
        <v>25</v>
      </c>
      <c r="E4908">
        <v>16</v>
      </c>
      <c r="F4908">
        <v>0</v>
      </c>
    </row>
    <row r="4909" spans="1:6">
      <c r="A4909" s="10" t="str">
        <f t="shared" si="90"/>
        <v>Immunoproliferative cancers - C881Female</v>
      </c>
      <c r="B4909" s="10" t="s">
        <v>345</v>
      </c>
      <c r="C4909" t="s">
        <v>0</v>
      </c>
      <c r="D4909" t="s">
        <v>12</v>
      </c>
      <c r="E4909">
        <v>1</v>
      </c>
      <c r="F4909">
        <v>0</v>
      </c>
    </row>
    <row r="4910" spans="1:6">
      <c r="A4910" s="10" t="str">
        <f t="shared" si="90"/>
        <v>Immunoproliferative cancers - C8899Female</v>
      </c>
      <c r="B4910" s="10" t="s">
        <v>345</v>
      </c>
      <c r="C4910" t="s">
        <v>0</v>
      </c>
      <c r="D4910" t="s">
        <v>370</v>
      </c>
      <c r="E4910">
        <v>99</v>
      </c>
      <c r="F4910">
        <v>0</v>
      </c>
    </row>
    <row r="4911" spans="1:6">
      <c r="A4911" s="10" t="str">
        <f t="shared" si="90"/>
        <v>Immunoproliferative cancers - C8819Female</v>
      </c>
      <c r="B4911" s="10" t="s">
        <v>345</v>
      </c>
      <c r="C4911" t="s">
        <v>0</v>
      </c>
      <c r="D4911" t="s">
        <v>28</v>
      </c>
      <c r="E4911">
        <v>19</v>
      </c>
      <c r="F4911">
        <v>0</v>
      </c>
    </row>
    <row r="4912" spans="1:6">
      <c r="A4912" s="10" t="str">
        <f t="shared" si="90"/>
        <v>Immunoproliferative cancers - C8820Female</v>
      </c>
      <c r="B4912" s="10" t="s">
        <v>345</v>
      </c>
      <c r="C4912" t="s">
        <v>0</v>
      </c>
      <c r="D4912" t="s">
        <v>29</v>
      </c>
      <c r="E4912">
        <v>20</v>
      </c>
      <c r="F4912">
        <v>0</v>
      </c>
    </row>
    <row r="4913" spans="1:6">
      <c r="A4913" s="10" t="str">
        <f t="shared" si="90"/>
        <v>Immunoproliferative cancers - C888Female</v>
      </c>
      <c r="B4913" s="10" t="s">
        <v>345</v>
      </c>
      <c r="C4913" t="s">
        <v>0</v>
      </c>
      <c r="D4913" t="s">
        <v>19</v>
      </c>
      <c r="E4913">
        <v>8</v>
      </c>
      <c r="F4913">
        <v>0</v>
      </c>
    </row>
    <row r="4914" spans="1:6">
      <c r="A4914" s="10" t="str">
        <f t="shared" si="90"/>
        <v>Immunoproliferative cancers - C8810Female</v>
      </c>
      <c r="B4914" s="10" t="s">
        <v>345</v>
      </c>
      <c r="C4914" t="s">
        <v>0</v>
      </c>
      <c r="D4914" t="s">
        <v>20</v>
      </c>
      <c r="E4914">
        <v>10</v>
      </c>
      <c r="F4914">
        <v>0</v>
      </c>
    </row>
    <row r="4915" spans="1:6">
      <c r="A4915" s="10" t="str">
        <f t="shared" si="90"/>
        <v>Immunoproliferative cancers - C885Female</v>
      </c>
      <c r="B4915" s="10" t="s">
        <v>345</v>
      </c>
      <c r="C4915" t="s">
        <v>0</v>
      </c>
      <c r="D4915" t="s">
        <v>16</v>
      </c>
      <c r="E4915">
        <v>5</v>
      </c>
      <c r="F4915">
        <v>0</v>
      </c>
    </row>
    <row r="4916" spans="1:6">
      <c r="A4916" s="10" t="str">
        <f t="shared" si="90"/>
        <v>Immunoproliferative cancers - C8815Female</v>
      </c>
      <c r="B4916" s="10" t="s">
        <v>345</v>
      </c>
      <c r="C4916" t="s">
        <v>0</v>
      </c>
      <c r="D4916" t="s">
        <v>24</v>
      </c>
      <c r="E4916">
        <v>15</v>
      </c>
      <c r="F4916">
        <v>0</v>
      </c>
    </row>
    <row r="4917" spans="1:6">
      <c r="A4917" s="10" t="str">
        <f t="shared" si="90"/>
        <v>Immunoproliferative cancers - C882Female</v>
      </c>
      <c r="B4917" s="10" t="s">
        <v>345</v>
      </c>
      <c r="C4917" t="s">
        <v>0</v>
      </c>
      <c r="D4917" t="s">
        <v>13</v>
      </c>
      <c r="E4917">
        <v>2</v>
      </c>
      <c r="F4917">
        <v>1</v>
      </c>
    </row>
    <row r="4918" spans="1:6">
      <c r="A4918" s="10" t="str">
        <f t="shared" si="90"/>
        <v>Immunoproliferative cancers - C8817Female</v>
      </c>
      <c r="B4918" s="10" t="s">
        <v>345</v>
      </c>
      <c r="C4918" t="s">
        <v>0</v>
      </c>
      <c r="D4918" t="s">
        <v>26</v>
      </c>
      <c r="E4918">
        <v>17</v>
      </c>
      <c r="F4918">
        <v>0</v>
      </c>
    </row>
    <row r="4919" spans="1:6">
      <c r="A4919" s="10" t="str">
        <f t="shared" si="90"/>
        <v>Immunoproliferative cancers - C8812Female</v>
      </c>
      <c r="B4919" s="10" t="s">
        <v>345</v>
      </c>
      <c r="C4919" t="s">
        <v>0</v>
      </c>
      <c r="D4919" t="s">
        <v>22</v>
      </c>
      <c r="E4919">
        <v>12</v>
      </c>
      <c r="F4919">
        <v>0</v>
      </c>
    </row>
    <row r="4920" spans="1:6">
      <c r="A4920" s="10" t="str">
        <f t="shared" si="90"/>
        <v>Immunoproliferative cancers - C883Male</v>
      </c>
      <c r="B4920" s="10" t="s">
        <v>345</v>
      </c>
      <c r="C4920" t="s">
        <v>1</v>
      </c>
      <c r="D4920" t="s">
        <v>14</v>
      </c>
      <c r="E4920">
        <v>3</v>
      </c>
      <c r="F4920">
        <v>1</v>
      </c>
    </row>
    <row r="4921" spans="1:6">
      <c r="A4921" s="10" t="str">
        <f t="shared" si="90"/>
        <v>Immunoproliferative cancers - C887Male</v>
      </c>
      <c r="B4921" s="10" t="s">
        <v>345</v>
      </c>
      <c r="C4921" t="s">
        <v>1</v>
      </c>
      <c r="D4921" t="s">
        <v>18</v>
      </c>
      <c r="E4921">
        <v>7</v>
      </c>
      <c r="F4921">
        <v>1</v>
      </c>
    </row>
    <row r="4922" spans="1:6">
      <c r="A4922" s="10" t="str">
        <f t="shared" si="90"/>
        <v>Immunoproliferative cancers - C8818Male</v>
      </c>
      <c r="B4922" s="10" t="s">
        <v>345</v>
      </c>
      <c r="C4922" t="s">
        <v>1</v>
      </c>
      <c r="D4922" t="s">
        <v>27</v>
      </c>
      <c r="E4922">
        <v>18</v>
      </c>
      <c r="F4922">
        <v>4</v>
      </c>
    </row>
    <row r="4923" spans="1:6">
      <c r="A4923" s="10" t="str">
        <f t="shared" si="90"/>
        <v>Immunoproliferative cancers - C8813Male</v>
      </c>
      <c r="B4923" s="10" t="s">
        <v>345</v>
      </c>
      <c r="C4923" t="s">
        <v>1</v>
      </c>
      <c r="D4923" t="s">
        <v>30</v>
      </c>
      <c r="E4923">
        <v>13</v>
      </c>
      <c r="F4923">
        <v>0</v>
      </c>
    </row>
    <row r="4924" spans="1:6">
      <c r="A4924" s="10" t="str">
        <f t="shared" si="90"/>
        <v>Immunoproliferative cancers - C884Male</v>
      </c>
      <c r="B4924" s="10" t="s">
        <v>345</v>
      </c>
      <c r="C4924" t="s">
        <v>1</v>
      </c>
      <c r="D4924" t="s">
        <v>15</v>
      </c>
      <c r="E4924">
        <v>4</v>
      </c>
      <c r="F4924">
        <v>1</v>
      </c>
    </row>
    <row r="4925" spans="1:6">
      <c r="A4925" s="10" t="str">
        <f t="shared" si="90"/>
        <v>Immunoproliferative cancers - C889Male</v>
      </c>
      <c r="B4925" s="10" t="s">
        <v>345</v>
      </c>
      <c r="C4925" t="s">
        <v>1</v>
      </c>
      <c r="D4925" t="s">
        <v>369</v>
      </c>
      <c r="E4925">
        <v>9</v>
      </c>
      <c r="F4925">
        <v>0</v>
      </c>
    </row>
    <row r="4926" spans="1:6">
      <c r="A4926" s="10" t="str">
        <f t="shared" si="90"/>
        <v>Immunoproliferative cancers - C8814Male</v>
      </c>
      <c r="B4926" s="10" t="s">
        <v>345</v>
      </c>
      <c r="C4926" t="s">
        <v>1</v>
      </c>
      <c r="D4926" t="s">
        <v>23</v>
      </c>
      <c r="E4926">
        <v>14</v>
      </c>
      <c r="F4926">
        <v>0</v>
      </c>
    </row>
    <row r="4927" spans="1:6">
      <c r="A4927" s="10" t="str">
        <f t="shared" si="90"/>
        <v>Immunoproliferative cancers - C886Male</v>
      </c>
      <c r="B4927" s="10" t="s">
        <v>345</v>
      </c>
      <c r="C4927" t="s">
        <v>1</v>
      </c>
      <c r="D4927" t="s">
        <v>17</v>
      </c>
      <c r="E4927">
        <v>6</v>
      </c>
      <c r="F4927">
        <v>0</v>
      </c>
    </row>
    <row r="4928" spans="1:6">
      <c r="A4928" s="10" t="str">
        <f t="shared" si="90"/>
        <v>Immunoproliferative cancers - C8811Male</v>
      </c>
      <c r="B4928" s="10" t="s">
        <v>345</v>
      </c>
      <c r="C4928" t="s">
        <v>1</v>
      </c>
      <c r="D4928" t="s">
        <v>21</v>
      </c>
      <c r="E4928">
        <v>11</v>
      </c>
      <c r="F4928">
        <v>1</v>
      </c>
    </row>
    <row r="4929" spans="1:6">
      <c r="A4929" s="10" t="str">
        <f t="shared" si="90"/>
        <v>Immunoproliferative cancers - C8816Male</v>
      </c>
      <c r="B4929" s="10" t="s">
        <v>345</v>
      </c>
      <c r="C4929" t="s">
        <v>1</v>
      </c>
      <c r="D4929" t="s">
        <v>25</v>
      </c>
      <c r="E4929">
        <v>16</v>
      </c>
      <c r="F4929">
        <v>0</v>
      </c>
    </row>
    <row r="4930" spans="1:6">
      <c r="A4930" s="10" t="str">
        <f t="shared" si="90"/>
        <v>Immunoproliferative cancers - C881Male</v>
      </c>
      <c r="B4930" s="10" t="s">
        <v>345</v>
      </c>
      <c r="C4930" t="s">
        <v>1</v>
      </c>
      <c r="D4930" t="s">
        <v>12</v>
      </c>
      <c r="E4930">
        <v>1</v>
      </c>
      <c r="F4930">
        <v>1</v>
      </c>
    </row>
    <row r="4931" spans="1:6">
      <c r="A4931" s="10" t="str">
        <f t="shared" si="90"/>
        <v>Immunoproliferative cancers - C8899Male</v>
      </c>
      <c r="B4931" s="10" t="s">
        <v>345</v>
      </c>
      <c r="C4931" t="s">
        <v>1</v>
      </c>
      <c r="D4931" t="s">
        <v>370</v>
      </c>
      <c r="E4931">
        <v>99</v>
      </c>
      <c r="F4931">
        <v>0</v>
      </c>
    </row>
    <row r="4932" spans="1:6">
      <c r="A4932" s="10" t="str">
        <f t="shared" si="90"/>
        <v>Immunoproliferative cancers - C8819Male</v>
      </c>
      <c r="B4932" s="10" t="s">
        <v>345</v>
      </c>
      <c r="C4932" t="s">
        <v>1</v>
      </c>
      <c r="D4932" t="s">
        <v>28</v>
      </c>
      <c r="E4932">
        <v>19</v>
      </c>
      <c r="F4932">
        <v>0</v>
      </c>
    </row>
    <row r="4933" spans="1:6">
      <c r="A4933" s="10" t="str">
        <f t="shared" si="90"/>
        <v>Immunoproliferative cancers - C8820Male</v>
      </c>
      <c r="B4933" s="10" t="s">
        <v>345</v>
      </c>
      <c r="C4933" t="s">
        <v>1</v>
      </c>
      <c r="D4933" t="s">
        <v>29</v>
      </c>
      <c r="E4933">
        <v>20</v>
      </c>
      <c r="F4933">
        <v>1</v>
      </c>
    </row>
    <row r="4934" spans="1:6">
      <c r="A4934" s="10" t="str">
        <f t="shared" si="90"/>
        <v>Immunoproliferative cancers - C888Male</v>
      </c>
      <c r="B4934" s="10" t="s">
        <v>345</v>
      </c>
      <c r="C4934" t="s">
        <v>1</v>
      </c>
      <c r="D4934" t="s">
        <v>19</v>
      </c>
      <c r="E4934">
        <v>8</v>
      </c>
      <c r="F4934">
        <v>0</v>
      </c>
    </row>
    <row r="4935" spans="1:6">
      <c r="A4935" s="10" t="str">
        <f t="shared" si="90"/>
        <v>Immunoproliferative cancers - C8810Male</v>
      </c>
      <c r="B4935" s="10" t="s">
        <v>345</v>
      </c>
      <c r="C4935" t="s">
        <v>1</v>
      </c>
      <c r="D4935" t="s">
        <v>20</v>
      </c>
      <c r="E4935">
        <v>10</v>
      </c>
      <c r="F4935">
        <v>0</v>
      </c>
    </row>
    <row r="4936" spans="1:6">
      <c r="A4936" s="10" t="str">
        <f t="shared" si="90"/>
        <v>Immunoproliferative cancers - C885Male</v>
      </c>
      <c r="B4936" s="10" t="s">
        <v>345</v>
      </c>
      <c r="C4936" t="s">
        <v>1</v>
      </c>
      <c r="D4936" t="s">
        <v>16</v>
      </c>
      <c r="E4936">
        <v>5</v>
      </c>
      <c r="F4936">
        <v>1</v>
      </c>
    </row>
    <row r="4937" spans="1:6">
      <c r="A4937" s="10" t="str">
        <f t="shared" si="90"/>
        <v>Immunoproliferative cancers - C8815Male</v>
      </c>
      <c r="B4937" s="10" t="s">
        <v>345</v>
      </c>
      <c r="C4937" t="s">
        <v>1</v>
      </c>
      <c r="D4937" t="s">
        <v>24</v>
      </c>
      <c r="E4937">
        <v>15</v>
      </c>
      <c r="F4937">
        <v>0</v>
      </c>
    </row>
    <row r="4938" spans="1:6">
      <c r="A4938" s="10" t="str">
        <f t="shared" si="90"/>
        <v>Immunoproliferative cancers - C882Male</v>
      </c>
      <c r="B4938" s="10" t="s">
        <v>345</v>
      </c>
      <c r="C4938" t="s">
        <v>1</v>
      </c>
      <c r="D4938" t="s">
        <v>13</v>
      </c>
      <c r="E4938">
        <v>2</v>
      </c>
      <c r="F4938">
        <v>0</v>
      </c>
    </row>
    <row r="4939" spans="1:6">
      <c r="A4939" s="10" t="str">
        <f t="shared" si="90"/>
        <v>Immunoproliferative cancers - C8817Male</v>
      </c>
      <c r="B4939" s="10" t="s">
        <v>345</v>
      </c>
      <c r="C4939" t="s">
        <v>1</v>
      </c>
      <c r="D4939" t="s">
        <v>26</v>
      </c>
      <c r="E4939">
        <v>17</v>
      </c>
      <c r="F4939">
        <v>1</v>
      </c>
    </row>
    <row r="4940" spans="1:6">
      <c r="A4940" s="10" t="str">
        <f t="shared" si="90"/>
        <v>Immunoproliferative cancers - C8812Male</v>
      </c>
      <c r="B4940" s="10" t="s">
        <v>345</v>
      </c>
      <c r="C4940" t="s">
        <v>1</v>
      </c>
      <c r="D4940" t="s">
        <v>22</v>
      </c>
      <c r="E4940">
        <v>12</v>
      </c>
      <c r="F4940">
        <v>0</v>
      </c>
    </row>
    <row r="4941" spans="1:6">
      <c r="A4941" s="10" t="str">
        <f t="shared" si="90"/>
        <v>Myeloma - C903Female</v>
      </c>
      <c r="B4941" s="10" t="s">
        <v>346</v>
      </c>
      <c r="C4941" t="s">
        <v>0</v>
      </c>
      <c r="D4941" t="s">
        <v>14</v>
      </c>
      <c r="E4941">
        <v>3</v>
      </c>
      <c r="F4941">
        <v>8</v>
      </c>
    </row>
    <row r="4942" spans="1:6">
      <c r="A4942" s="10" t="str">
        <f t="shared" si="90"/>
        <v>Myeloma - C907Female</v>
      </c>
      <c r="B4942" s="10" t="s">
        <v>346</v>
      </c>
      <c r="C4942" t="s">
        <v>0</v>
      </c>
      <c r="D4942" t="s">
        <v>18</v>
      </c>
      <c r="E4942">
        <v>7</v>
      </c>
      <c r="F4942">
        <v>8</v>
      </c>
    </row>
    <row r="4943" spans="1:6">
      <c r="A4943" s="10" t="str">
        <f t="shared" si="90"/>
        <v>Myeloma - C9018Female</v>
      </c>
      <c r="B4943" s="10" t="s">
        <v>346</v>
      </c>
      <c r="C4943" t="s">
        <v>0</v>
      </c>
      <c r="D4943" t="s">
        <v>27</v>
      </c>
      <c r="E4943">
        <v>18</v>
      </c>
      <c r="F4943">
        <v>19</v>
      </c>
    </row>
    <row r="4944" spans="1:6">
      <c r="A4944" s="10" t="str">
        <f t="shared" si="90"/>
        <v>Myeloma - C9013Female</v>
      </c>
      <c r="B4944" s="10" t="s">
        <v>346</v>
      </c>
      <c r="C4944" t="s">
        <v>0</v>
      </c>
      <c r="D4944" t="s">
        <v>30</v>
      </c>
      <c r="E4944">
        <v>13</v>
      </c>
      <c r="F4944">
        <v>3</v>
      </c>
    </row>
    <row r="4945" spans="1:6">
      <c r="A4945" s="10" t="str">
        <f t="shared" si="90"/>
        <v>Myeloma - C904Female</v>
      </c>
      <c r="B4945" s="10" t="s">
        <v>346</v>
      </c>
      <c r="C4945" t="s">
        <v>0</v>
      </c>
      <c r="D4945" t="s">
        <v>15</v>
      </c>
      <c r="E4945">
        <v>4</v>
      </c>
      <c r="F4945">
        <v>15</v>
      </c>
    </row>
    <row r="4946" spans="1:6">
      <c r="A4946" s="10" t="str">
        <f t="shared" si="90"/>
        <v>Myeloma - C909Female</v>
      </c>
      <c r="B4946" s="10" t="s">
        <v>346</v>
      </c>
      <c r="C4946" t="s">
        <v>0</v>
      </c>
      <c r="D4946" t="s">
        <v>369</v>
      </c>
      <c r="E4946">
        <v>9</v>
      </c>
      <c r="F4946">
        <v>4</v>
      </c>
    </row>
    <row r="4947" spans="1:6">
      <c r="A4947" s="10" t="str">
        <f t="shared" si="90"/>
        <v>Myeloma - C9014Female</v>
      </c>
      <c r="B4947" s="10" t="s">
        <v>346</v>
      </c>
      <c r="C4947" t="s">
        <v>0</v>
      </c>
      <c r="D4947" t="s">
        <v>23</v>
      </c>
      <c r="E4947">
        <v>14</v>
      </c>
      <c r="F4947">
        <v>4</v>
      </c>
    </row>
    <row r="4948" spans="1:6">
      <c r="A4948" s="10" t="str">
        <f t="shared" si="90"/>
        <v>Myeloma - C906Female</v>
      </c>
      <c r="B4948" s="10" t="s">
        <v>346</v>
      </c>
      <c r="C4948" t="s">
        <v>0</v>
      </c>
      <c r="D4948" t="s">
        <v>17</v>
      </c>
      <c r="E4948">
        <v>6</v>
      </c>
      <c r="F4948">
        <v>1</v>
      </c>
    </row>
    <row r="4949" spans="1:6">
      <c r="A4949" s="10" t="str">
        <f t="shared" si="90"/>
        <v>Myeloma - C9011Female</v>
      </c>
      <c r="B4949" s="10" t="s">
        <v>346</v>
      </c>
      <c r="C4949" t="s">
        <v>0</v>
      </c>
      <c r="D4949" t="s">
        <v>21</v>
      </c>
      <c r="E4949">
        <v>11</v>
      </c>
      <c r="F4949">
        <v>11</v>
      </c>
    </row>
    <row r="4950" spans="1:6">
      <c r="A4950" s="10" t="str">
        <f t="shared" si="90"/>
        <v>Myeloma - C9016Female</v>
      </c>
      <c r="B4950" s="10" t="s">
        <v>346</v>
      </c>
      <c r="C4950" t="s">
        <v>0</v>
      </c>
      <c r="D4950" t="s">
        <v>25</v>
      </c>
      <c r="E4950">
        <v>16</v>
      </c>
      <c r="F4950">
        <v>3</v>
      </c>
    </row>
    <row r="4951" spans="1:6">
      <c r="A4951" s="10" t="str">
        <f t="shared" si="90"/>
        <v>Myeloma - C901Female</v>
      </c>
      <c r="B4951" s="10" t="s">
        <v>346</v>
      </c>
      <c r="C4951" t="s">
        <v>0</v>
      </c>
      <c r="D4951" t="s">
        <v>12</v>
      </c>
      <c r="E4951">
        <v>1</v>
      </c>
      <c r="F4951">
        <v>5</v>
      </c>
    </row>
    <row r="4952" spans="1:6">
      <c r="A4952" s="10" t="str">
        <f t="shared" si="90"/>
        <v>Myeloma - C9099Female</v>
      </c>
      <c r="B4952" s="10" t="s">
        <v>346</v>
      </c>
      <c r="C4952" t="s">
        <v>0</v>
      </c>
      <c r="D4952" t="s">
        <v>370</v>
      </c>
      <c r="E4952">
        <v>99</v>
      </c>
      <c r="F4952">
        <v>0</v>
      </c>
    </row>
    <row r="4953" spans="1:6">
      <c r="A4953" s="10" t="str">
        <f t="shared" si="90"/>
        <v>Myeloma - C9019Female</v>
      </c>
      <c r="B4953" s="10" t="s">
        <v>346</v>
      </c>
      <c r="C4953" t="s">
        <v>0</v>
      </c>
      <c r="D4953" t="s">
        <v>28</v>
      </c>
      <c r="E4953">
        <v>19</v>
      </c>
      <c r="F4953">
        <v>0</v>
      </c>
    </row>
    <row r="4954" spans="1:6">
      <c r="A4954" s="10" t="str">
        <f t="shared" si="90"/>
        <v>Myeloma - C9020Female</v>
      </c>
      <c r="B4954" s="10" t="s">
        <v>346</v>
      </c>
      <c r="C4954" t="s">
        <v>0</v>
      </c>
      <c r="D4954" t="s">
        <v>29</v>
      </c>
      <c r="E4954">
        <v>20</v>
      </c>
      <c r="F4954">
        <v>17</v>
      </c>
    </row>
    <row r="4955" spans="1:6">
      <c r="A4955" s="10" t="str">
        <f t="shared" si="90"/>
        <v>Myeloma - C908Female</v>
      </c>
      <c r="B4955" s="10" t="s">
        <v>346</v>
      </c>
      <c r="C4955" t="s">
        <v>0</v>
      </c>
      <c r="D4955" t="s">
        <v>19</v>
      </c>
      <c r="E4955">
        <v>8</v>
      </c>
      <c r="F4955">
        <v>0</v>
      </c>
    </row>
    <row r="4956" spans="1:6">
      <c r="A4956" s="10" t="str">
        <f t="shared" si="90"/>
        <v>Myeloma - C9010Female</v>
      </c>
      <c r="B4956" s="10" t="s">
        <v>346</v>
      </c>
      <c r="C4956" t="s">
        <v>0</v>
      </c>
      <c r="D4956" t="s">
        <v>20</v>
      </c>
      <c r="E4956">
        <v>10</v>
      </c>
      <c r="F4956">
        <v>4</v>
      </c>
    </row>
    <row r="4957" spans="1:6">
      <c r="A4957" s="10" t="str">
        <f t="shared" si="90"/>
        <v>Myeloma - C905Female</v>
      </c>
      <c r="B4957" s="10" t="s">
        <v>346</v>
      </c>
      <c r="C4957" t="s">
        <v>0</v>
      </c>
      <c r="D4957" t="s">
        <v>16</v>
      </c>
      <c r="E4957">
        <v>5</v>
      </c>
      <c r="F4957">
        <v>6</v>
      </c>
    </row>
    <row r="4958" spans="1:6">
      <c r="A4958" s="10" t="str">
        <f t="shared" si="90"/>
        <v>Myeloma - C9015Female</v>
      </c>
      <c r="B4958" s="10" t="s">
        <v>346</v>
      </c>
      <c r="C4958" t="s">
        <v>0</v>
      </c>
      <c r="D4958" t="s">
        <v>24</v>
      </c>
      <c r="E4958">
        <v>15</v>
      </c>
      <c r="F4958">
        <v>2</v>
      </c>
    </row>
    <row r="4959" spans="1:6">
      <c r="A4959" s="10" t="str">
        <f t="shared" si="90"/>
        <v>Myeloma - C902Female</v>
      </c>
      <c r="B4959" s="10" t="s">
        <v>346</v>
      </c>
      <c r="C4959" t="s">
        <v>0</v>
      </c>
      <c r="D4959" t="s">
        <v>13</v>
      </c>
      <c r="E4959">
        <v>2</v>
      </c>
      <c r="F4959">
        <v>14</v>
      </c>
    </row>
    <row r="4960" spans="1:6">
      <c r="A4960" s="10" t="str">
        <f t="shared" si="90"/>
        <v>Myeloma - C9017Female</v>
      </c>
      <c r="B4960" s="10" t="s">
        <v>346</v>
      </c>
      <c r="C4960" t="s">
        <v>0</v>
      </c>
      <c r="D4960" t="s">
        <v>26</v>
      </c>
      <c r="E4960">
        <v>17</v>
      </c>
      <c r="F4960">
        <v>2</v>
      </c>
    </row>
    <row r="4961" spans="1:6">
      <c r="A4961" s="10" t="str">
        <f t="shared" si="90"/>
        <v>Myeloma - C9012Female</v>
      </c>
      <c r="B4961" s="10" t="s">
        <v>346</v>
      </c>
      <c r="C4961" t="s">
        <v>0</v>
      </c>
      <c r="D4961" t="s">
        <v>22</v>
      </c>
      <c r="E4961">
        <v>12</v>
      </c>
      <c r="F4961">
        <v>2</v>
      </c>
    </row>
    <row r="4962" spans="1:6">
      <c r="A4962" s="10" t="str">
        <f t="shared" si="90"/>
        <v>Myeloma - C903Male</v>
      </c>
      <c r="B4962" s="10" t="s">
        <v>346</v>
      </c>
      <c r="C4962" t="s">
        <v>1</v>
      </c>
      <c r="D4962" t="s">
        <v>14</v>
      </c>
      <c r="E4962">
        <v>3</v>
      </c>
      <c r="F4962">
        <v>18</v>
      </c>
    </row>
    <row r="4963" spans="1:6">
      <c r="A4963" s="10" t="str">
        <f t="shared" si="90"/>
        <v>Myeloma - C907Male</v>
      </c>
      <c r="B4963" s="10" t="s">
        <v>346</v>
      </c>
      <c r="C4963" t="s">
        <v>1</v>
      </c>
      <c r="D4963" t="s">
        <v>18</v>
      </c>
      <c r="E4963">
        <v>7</v>
      </c>
      <c r="F4963">
        <v>23</v>
      </c>
    </row>
    <row r="4964" spans="1:6">
      <c r="A4964" s="10" t="str">
        <f t="shared" ref="A4964:A5027" si="91">B4964&amp;E4964&amp;C4964</f>
        <v>Myeloma - C9018Male</v>
      </c>
      <c r="B4964" s="10" t="s">
        <v>346</v>
      </c>
      <c r="C4964" t="s">
        <v>1</v>
      </c>
      <c r="D4964" t="s">
        <v>27</v>
      </c>
      <c r="E4964">
        <v>18</v>
      </c>
      <c r="F4964">
        <v>25</v>
      </c>
    </row>
    <row r="4965" spans="1:6">
      <c r="A4965" s="10" t="str">
        <f t="shared" si="91"/>
        <v>Myeloma - C9013Male</v>
      </c>
      <c r="B4965" s="10" t="s">
        <v>346</v>
      </c>
      <c r="C4965" t="s">
        <v>1</v>
      </c>
      <c r="D4965" t="s">
        <v>30</v>
      </c>
      <c r="E4965">
        <v>13</v>
      </c>
      <c r="F4965">
        <v>7</v>
      </c>
    </row>
    <row r="4966" spans="1:6">
      <c r="A4966" s="10" t="str">
        <f t="shared" si="91"/>
        <v>Myeloma - C904Male</v>
      </c>
      <c r="B4966" s="10" t="s">
        <v>346</v>
      </c>
      <c r="C4966" t="s">
        <v>1</v>
      </c>
      <c r="D4966" t="s">
        <v>15</v>
      </c>
      <c r="E4966">
        <v>4</v>
      </c>
      <c r="F4966">
        <v>23</v>
      </c>
    </row>
    <row r="4967" spans="1:6">
      <c r="A4967" s="10" t="str">
        <f t="shared" si="91"/>
        <v>Myeloma - C909Male</v>
      </c>
      <c r="B4967" s="10" t="s">
        <v>346</v>
      </c>
      <c r="C4967" t="s">
        <v>1</v>
      </c>
      <c r="D4967" t="s">
        <v>369</v>
      </c>
      <c r="E4967">
        <v>9</v>
      </c>
      <c r="F4967">
        <v>9</v>
      </c>
    </row>
    <row r="4968" spans="1:6">
      <c r="A4968" s="10" t="str">
        <f t="shared" si="91"/>
        <v>Myeloma - C9014Male</v>
      </c>
      <c r="B4968" s="10" t="s">
        <v>346</v>
      </c>
      <c r="C4968" t="s">
        <v>1</v>
      </c>
      <c r="D4968" t="s">
        <v>23</v>
      </c>
      <c r="E4968">
        <v>14</v>
      </c>
      <c r="F4968">
        <v>7</v>
      </c>
    </row>
    <row r="4969" spans="1:6">
      <c r="A4969" s="10" t="str">
        <f t="shared" si="91"/>
        <v>Myeloma - C906Male</v>
      </c>
      <c r="B4969" s="10" t="s">
        <v>346</v>
      </c>
      <c r="C4969" t="s">
        <v>1</v>
      </c>
      <c r="D4969" t="s">
        <v>17</v>
      </c>
      <c r="E4969">
        <v>6</v>
      </c>
      <c r="F4969">
        <v>6</v>
      </c>
    </row>
    <row r="4970" spans="1:6">
      <c r="A4970" s="10" t="str">
        <f t="shared" si="91"/>
        <v>Myeloma - C9011Male</v>
      </c>
      <c r="B4970" s="10" t="s">
        <v>346</v>
      </c>
      <c r="C4970" t="s">
        <v>1</v>
      </c>
      <c r="D4970" t="s">
        <v>21</v>
      </c>
      <c r="E4970">
        <v>11</v>
      </c>
      <c r="F4970">
        <v>5</v>
      </c>
    </row>
    <row r="4971" spans="1:6">
      <c r="A4971" s="10" t="str">
        <f t="shared" si="91"/>
        <v>Myeloma - C9016Male</v>
      </c>
      <c r="B4971" s="10" t="s">
        <v>346</v>
      </c>
      <c r="C4971" t="s">
        <v>1</v>
      </c>
      <c r="D4971" t="s">
        <v>25</v>
      </c>
      <c r="E4971">
        <v>16</v>
      </c>
      <c r="F4971">
        <v>9</v>
      </c>
    </row>
    <row r="4972" spans="1:6">
      <c r="A4972" s="10" t="str">
        <f t="shared" si="91"/>
        <v>Myeloma - C901Male</v>
      </c>
      <c r="B4972" s="10" t="s">
        <v>346</v>
      </c>
      <c r="C4972" t="s">
        <v>1</v>
      </c>
      <c r="D4972" t="s">
        <v>12</v>
      </c>
      <c r="E4972">
        <v>1</v>
      </c>
      <c r="F4972">
        <v>10</v>
      </c>
    </row>
    <row r="4973" spans="1:6">
      <c r="A4973" s="10" t="str">
        <f t="shared" si="91"/>
        <v>Myeloma - C9099Male</v>
      </c>
      <c r="B4973" s="10" t="s">
        <v>346</v>
      </c>
      <c r="C4973" t="s">
        <v>1</v>
      </c>
      <c r="D4973" t="s">
        <v>370</v>
      </c>
      <c r="E4973">
        <v>99</v>
      </c>
      <c r="F4973">
        <v>0</v>
      </c>
    </row>
    <row r="4974" spans="1:6">
      <c r="A4974" s="10" t="str">
        <f t="shared" si="91"/>
        <v>Myeloma - C9019Male</v>
      </c>
      <c r="B4974" s="10" t="s">
        <v>346</v>
      </c>
      <c r="C4974" t="s">
        <v>1</v>
      </c>
      <c r="D4974" t="s">
        <v>28</v>
      </c>
      <c r="E4974">
        <v>19</v>
      </c>
      <c r="F4974">
        <v>9</v>
      </c>
    </row>
    <row r="4975" spans="1:6">
      <c r="A4975" s="10" t="str">
        <f t="shared" si="91"/>
        <v>Myeloma - C9020Male</v>
      </c>
      <c r="B4975" s="10" t="s">
        <v>346</v>
      </c>
      <c r="C4975" t="s">
        <v>1</v>
      </c>
      <c r="D4975" t="s">
        <v>29</v>
      </c>
      <c r="E4975">
        <v>20</v>
      </c>
      <c r="F4975">
        <v>14</v>
      </c>
    </row>
    <row r="4976" spans="1:6">
      <c r="A4976" s="10" t="str">
        <f t="shared" si="91"/>
        <v>Myeloma - C908Male</v>
      </c>
      <c r="B4976" s="10" t="s">
        <v>346</v>
      </c>
      <c r="C4976" t="s">
        <v>1</v>
      </c>
      <c r="D4976" t="s">
        <v>19</v>
      </c>
      <c r="E4976">
        <v>8</v>
      </c>
      <c r="F4976">
        <v>0</v>
      </c>
    </row>
    <row r="4977" spans="1:6">
      <c r="A4977" s="10" t="str">
        <f t="shared" si="91"/>
        <v>Myeloma - C9010Male</v>
      </c>
      <c r="B4977" s="10" t="s">
        <v>346</v>
      </c>
      <c r="C4977" t="s">
        <v>1</v>
      </c>
      <c r="D4977" t="s">
        <v>20</v>
      </c>
      <c r="E4977">
        <v>10</v>
      </c>
      <c r="F4977">
        <v>8</v>
      </c>
    </row>
    <row r="4978" spans="1:6">
      <c r="A4978" s="10" t="str">
        <f t="shared" si="91"/>
        <v>Myeloma - C905Male</v>
      </c>
      <c r="B4978" s="10" t="s">
        <v>346</v>
      </c>
      <c r="C4978" t="s">
        <v>1</v>
      </c>
      <c r="D4978" t="s">
        <v>16</v>
      </c>
      <c r="E4978">
        <v>5</v>
      </c>
      <c r="F4978">
        <v>18</v>
      </c>
    </row>
    <row r="4979" spans="1:6">
      <c r="A4979" s="10" t="str">
        <f t="shared" si="91"/>
        <v>Myeloma - C9015Male</v>
      </c>
      <c r="B4979" s="10" t="s">
        <v>346</v>
      </c>
      <c r="C4979" t="s">
        <v>1</v>
      </c>
      <c r="D4979" t="s">
        <v>24</v>
      </c>
      <c r="E4979">
        <v>15</v>
      </c>
      <c r="F4979">
        <v>5</v>
      </c>
    </row>
    <row r="4980" spans="1:6">
      <c r="A4980" s="10" t="str">
        <f t="shared" si="91"/>
        <v>Myeloma - C902Male</v>
      </c>
      <c r="B4980" s="10" t="s">
        <v>346</v>
      </c>
      <c r="C4980" t="s">
        <v>1</v>
      </c>
      <c r="D4980" t="s">
        <v>13</v>
      </c>
      <c r="E4980">
        <v>2</v>
      </c>
      <c r="F4980">
        <v>29</v>
      </c>
    </row>
    <row r="4981" spans="1:6">
      <c r="A4981" s="10" t="str">
        <f t="shared" si="91"/>
        <v>Myeloma - C9017Male</v>
      </c>
      <c r="B4981" s="10" t="s">
        <v>346</v>
      </c>
      <c r="C4981" t="s">
        <v>1</v>
      </c>
      <c r="D4981" t="s">
        <v>26</v>
      </c>
      <c r="E4981">
        <v>17</v>
      </c>
      <c r="F4981">
        <v>2</v>
      </c>
    </row>
    <row r="4982" spans="1:6">
      <c r="A4982" s="10" t="str">
        <f t="shared" si="91"/>
        <v>Myeloma - C9012Male</v>
      </c>
      <c r="B4982" s="10" t="s">
        <v>346</v>
      </c>
      <c r="C4982" t="s">
        <v>1</v>
      </c>
      <c r="D4982" t="s">
        <v>22</v>
      </c>
      <c r="E4982">
        <v>12</v>
      </c>
      <c r="F4982">
        <v>1</v>
      </c>
    </row>
    <row r="4983" spans="1:6">
      <c r="A4983" s="10" t="str">
        <f t="shared" si="91"/>
        <v>Leukaemia - C91–C953Female</v>
      </c>
      <c r="B4983" s="10" t="s">
        <v>347</v>
      </c>
      <c r="C4983" t="s">
        <v>0</v>
      </c>
      <c r="D4983" t="s">
        <v>14</v>
      </c>
      <c r="E4983">
        <v>3</v>
      </c>
      <c r="F4983">
        <v>18</v>
      </c>
    </row>
    <row r="4984" spans="1:6">
      <c r="A4984" s="10" t="str">
        <f t="shared" si="91"/>
        <v>Leukaemia - C91–C957Female</v>
      </c>
      <c r="B4984" s="10" t="s">
        <v>347</v>
      </c>
      <c r="C4984" t="s">
        <v>0</v>
      </c>
      <c r="D4984" t="s">
        <v>18</v>
      </c>
      <c r="E4984">
        <v>7</v>
      </c>
      <c r="F4984">
        <v>15</v>
      </c>
    </row>
    <row r="4985" spans="1:6">
      <c r="A4985" s="10" t="str">
        <f t="shared" si="91"/>
        <v>Leukaemia - C91–C9518Female</v>
      </c>
      <c r="B4985" s="10" t="s">
        <v>347</v>
      </c>
      <c r="C4985" t="s">
        <v>0</v>
      </c>
      <c r="D4985" t="s">
        <v>27</v>
      </c>
      <c r="E4985">
        <v>18</v>
      </c>
      <c r="F4985">
        <v>36</v>
      </c>
    </row>
    <row r="4986" spans="1:6">
      <c r="A4986" s="10" t="str">
        <f t="shared" si="91"/>
        <v>Leukaemia - C91–C9513Female</v>
      </c>
      <c r="B4986" s="10" t="s">
        <v>347</v>
      </c>
      <c r="C4986" t="s">
        <v>0</v>
      </c>
      <c r="D4986" t="s">
        <v>30</v>
      </c>
      <c r="E4986">
        <v>13</v>
      </c>
      <c r="F4986">
        <v>18</v>
      </c>
    </row>
    <row r="4987" spans="1:6">
      <c r="A4987" s="10" t="str">
        <f t="shared" si="91"/>
        <v>Leukaemia - C91–C954Female</v>
      </c>
      <c r="B4987" s="10" t="s">
        <v>347</v>
      </c>
      <c r="C4987" t="s">
        <v>0</v>
      </c>
      <c r="D4987" t="s">
        <v>15</v>
      </c>
      <c r="E4987">
        <v>4</v>
      </c>
      <c r="F4987">
        <v>27</v>
      </c>
    </row>
    <row r="4988" spans="1:6">
      <c r="A4988" s="10" t="str">
        <f t="shared" si="91"/>
        <v>Leukaemia - C91–C959Female</v>
      </c>
      <c r="B4988" s="10" t="s">
        <v>347</v>
      </c>
      <c r="C4988" t="s">
        <v>0</v>
      </c>
      <c r="D4988" t="s">
        <v>369</v>
      </c>
      <c r="E4988">
        <v>9</v>
      </c>
      <c r="F4988">
        <v>14</v>
      </c>
    </row>
    <row r="4989" spans="1:6">
      <c r="A4989" s="10" t="str">
        <f t="shared" si="91"/>
        <v>Leukaemia - C91–C9514Female</v>
      </c>
      <c r="B4989" s="10" t="s">
        <v>347</v>
      </c>
      <c r="C4989" t="s">
        <v>0</v>
      </c>
      <c r="D4989" t="s">
        <v>23</v>
      </c>
      <c r="E4989">
        <v>14</v>
      </c>
      <c r="F4989">
        <v>11</v>
      </c>
    </row>
    <row r="4990" spans="1:6">
      <c r="A4990" s="10" t="str">
        <f t="shared" si="91"/>
        <v>Leukaemia - C91–C956Female</v>
      </c>
      <c r="B4990" s="10" t="s">
        <v>347</v>
      </c>
      <c r="C4990" t="s">
        <v>0</v>
      </c>
      <c r="D4990" t="s">
        <v>17</v>
      </c>
      <c r="E4990">
        <v>6</v>
      </c>
      <c r="F4990">
        <v>3</v>
      </c>
    </row>
    <row r="4991" spans="1:6">
      <c r="A4991" s="10" t="str">
        <f t="shared" si="91"/>
        <v>Leukaemia - C91–C9511Female</v>
      </c>
      <c r="B4991" s="10" t="s">
        <v>347</v>
      </c>
      <c r="C4991" t="s">
        <v>0</v>
      </c>
      <c r="D4991" t="s">
        <v>21</v>
      </c>
      <c r="E4991">
        <v>11</v>
      </c>
      <c r="F4991">
        <v>10</v>
      </c>
    </row>
    <row r="4992" spans="1:6">
      <c r="A4992" s="10" t="str">
        <f t="shared" si="91"/>
        <v>Leukaemia - C91–C9516Female</v>
      </c>
      <c r="B4992" s="10" t="s">
        <v>347</v>
      </c>
      <c r="C4992" t="s">
        <v>0</v>
      </c>
      <c r="D4992" t="s">
        <v>25</v>
      </c>
      <c r="E4992">
        <v>16</v>
      </c>
      <c r="F4992">
        <v>8</v>
      </c>
    </row>
    <row r="4993" spans="1:6">
      <c r="A4993" s="10" t="str">
        <f t="shared" si="91"/>
        <v>Leukaemia - C91–C951Female</v>
      </c>
      <c r="B4993" s="10" t="s">
        <v>347</v>
      </c>
      <c r="C4993" t="s">
        <v>0</v>
      </c>
      <c r="D4993" t="s">
        <v>12</v>
      </c>
      <c r="E4993">
        <v>1</v>
      </c>
      <c r="F4993">
        <v>10</v>
      </c>
    </row>
    <row r="4994" spans="1:6">
      <c r="A4994" s="10" t="str">
        <f t="shared" si="91"/>
        <v>Leukaemia - C91–C9599Female</v>
      </c>
      <c r="B4994" s="10" t="s">
        <v>347</v>
      </c>
      <c r="C4994" t="s">
        <v>0</v>
      </c>
      <c r="D4994" t="s">
        <v>370</v>
      </c>
      <c r="E4994">
        <v>99</v>
      </c>
      <c r="F4994">
        <v>0</v>
      </c>
    </row>
    <row r="4995" spans="1:6">
      <c r="A4995" s="10" t="str">
        <f t="shared" si="91"/>
        <v>Leukaemia - C91–C9519Female</v>
      </c>
      <c r="B4995" s="10" t="s">
        <v>347</v>
      </c>
      <c r="C4995" t="s">
        <v>0</v>
      </c>
      <c r="D4995" t="s">
        <v>28</v>
      </c>
      <c r="E4995">
        <v>19</v>
      </c>
      <c r="F4995">
        <v>3</v>
      </c>
    </row>
    <row r="4996" spans="1:6">
      <c r="A4996" s="10" t="str">
        <f t="shared" si="91"/>
        <v>Leukaemia - C91–C9520Female</v>
      </c>
      <c r="B4996" s="10" t="s">
        <v>347</v>
      </c>
      <c r="C4996" t="s">
        <v>0</v>
      </c>
      <c r="D4996" t="s">
        <v>29</v>
      </c>
      <c r="E4996">
        <v>20</v>
      </c>
      <c r="F4996">
        <v>19</v>
      </c>
    </row>
    <row r="4997" spans="1:6">
      <c r="A4997" s="10" t="str">
        <f t="shared" si="91"/>
        <v>Leukaemia - C91–C958Female</v>
      </c>
      <c r="B4997" s="10" t="s">
        <v>347</v>
      </c>
      <c r="C4997" t="s">
        <v>0</v>
      </c>
      <c r="D4997" t="s">
        <v>19</v>
      </c>
      <c r="E4997">
        <v>8</v>
      </c>
      <c r="F4997">
        <v>2</v>
      </c>
    </row>
    <row r="4998" spans="1:6">
      <c r="A4998" s="10" t="str">
        <f t="shared" si="91"/>
        <v>Leukaemia - C91–C9510Female</v>
      </c>
      <c r="B4998" s="10" t="s">
        <v>347</v>
      </c>
      <c r="C4998" t="s">
        <v>0</v>
      </c>
      <c r="D4998" t="s">
        <v>20</v>
      </c>
      <c r="E4998">
        <v>10</v>
      </c>
      <c r="F4998">
        <v>6</v>
      </c>
    </row>
    <row r="4999" spans="1:6">
      <c r="A4999" s="10" t="str">
        <f t="shared" si="91"/>
        <v>Leukaemia - C91–C955Female</v>
      </c>
      <c r="B4999" s="10" t="s">
        <v>347</v>
      </c>
      <c r="C4999" t="s">
        <v>0</v>
      </c>
      <c r="D4999" t="s">
        <v>16</v>
      </c>
      <c r="E4999">
        <v>5</v>
      </c>
      <c r="F4999">
        <v>23</v>
      </c>
    </row>
    <row r="5000" spans="1:6">
      <c r="A5000" s="10" t="str">
        <f t="shared" si="91"/>
        <v>Leukaemia - C91–C9515Female</v>
      </c>
      <c r="B5000" s="10" t="s">
        <v>347</v>
      </c>
      <c r="C5000" t="s">
        <v>0</v>
      </c>
      <c r="D5000" t="s">
        <v>24</v>
      </c>
      <c r="E5000">
        <v>15</v>
      </c>
      <c r="F5000">
        <v>4</v>
      </c>
    </row>
    <row r="5001" spans="1:6">
      <c r="A5001" s="10" t="str">
        <f t="shared" si="91"/>
        <v>Leukaemia - C91–C952Female</v>
      </c>
      <c r="B5001" s="10" t="s">
        <v>347</v>
      </c>
      <c r="C5001" t="s">
        <v>0</v>
      </c>
      <c r="D5001" t="s">
        <v>13</v>
      </c>
      <c r="E5001">
        <v>2</v>
      </c>
      <c r="F5001">
        <v>24</v>
      </c>
    </row>
    <row r="5002" spans="1:6">
      <c r="A5002" s="10" t="str">
        <f t="shared" si="91"/>
        <v>Leukaemia - C91–C9517Female</v>
      </c>
      <c r="B5002" s="10" t="s">
        <v>347</v>
      </c>
      <c r="C5002" t="s">
        <v>0</v>
      </c>
      <c r="D5002" t="s">
        <v>26</v>
      </c>
      <c r="E5002">
        <v>17</v>
      </c>
      <c r="F5002">
        <v>0</v>
      </c>
    </row>
    <row r="5003" spans="1:6">
      <c r="A5003" s="10" t="str">
        <f t="shared" si="91"/>
        <v>Leukaemia - C91–C9512Female</v>
      </c>
      <c r="B5003" s="10" t="s">
        <v>347</v>
      </c>
      <c r="C5003" t="s">
        <v>0</v>
      </c>
      <c r="D5003" t="s">
        <v>22</v>
      </c>
      <c r="E5003">
        <v>12</v>
      </c>
      <c r="F5003">
        <v>1</v>
      </c>
    </row>
    <row r="5004" spans="1:6">
      <c r="A5004" s="10" t="str">
        <f t="shared" si="91"/>
        <v>Leukaemia - C91–C953Male</v>
      </c>
      <c r="B5004" s="10" t="s">
        <v>347</v>
      </c>
      <c r="C5004" t="s">
        <v>1</v>
      </c>
      <c r="D5004" t="s">
        <v>14</v>
      </c>
      <c r="E5004">
        <v>3</v>
      </c>
      <c r="F5004">
        <v>35</v>
      </c>
    </row>
    <row r="5005" spans="1:6">
      <c r="A5005" s="10" t="str">
        <f t="shared" si="91"/>
        <v>Leukaemia - C91–C957Male</v>
      </c>
      <c r="B5005" s="10" t="s">
        <v>347</v>
      </c>
      <c r="C5005" t="s">
        <v>1</v>
      </c>
      <c r="D5005" t="s">
        <v>18</v>
      </c>
      <c r="E5005">
        <v>7</v>
      </c>
      <c r="F5005">
        <v>26</v>
      </c>
    </row>
    <row r="5006" spans="1:6">
      <c r="A5006" s="10" t="str">
        <f t="shared" si="91"/>
        <v>Leukaemia - C91–C9518Male</v>
      </c>
      <c r="B5006" s="10" t="s">
        <v>347</v>
      </c>
      <c r="C5006" t="s">
        <v>1</v>
      </c>
      <c r="D5006" t="s">
        <v>27</v>
      </c>
      <c r="E5006">
        <v>18</v>
      </c>
      <c r="F5006">
        <v>51</v>
      </c>
    </row>
    <row r="5007" spans="1:6">
      <c r="A5007" s="10" t="str">
        <f t="shared" si="91"/>
        <v>Leukaemia - C91–C9513Male</v>
      </c>
      <c r="B5007" s="10" t="s">
        <v>347</v>
      </c>
      <c r="C5007" t="s">
        <v>1</v>
      </c>
      <c r="D5007" t="s">
        <v>30</v>
      </c>
      <c r="E5007">
        <v>13</v>
      </c>
      <c r="F5007">
        <v>19</v>
      </c>
    </row>
    <row r="5008" spans="1:6">
      <c r="A5008" s="10" t="str">
        <f t="shared" si="91"/>
        <v>Leukaemia - C91–C954Male</v>
      </c>
      <c r="B5008" s="10" t="s">
        <v>347</v>
      </c>
      <c r="C5008" t="s">
        <v>1</v>
      </c>
      <c r="D5008" t="s">
        <v>15</v>
      </c>
      <c r="E5008">
        <v>4</v>
      </c>
      <c r="F5008">
        <v>33</v>
      </c>
    </row>
    <row r="5009" spans="1:6">
      <c r="A5009" s="10" t="str">
        <f t="shared" si="91"/>
        <v>Leukaemia - C91–C959Male</v>
      </c>
      <c r="B5009" s="10" t="s">
        <v>347</v>
      </c>
      <c r="C5009" t="s">
        <v>1</v>
      </c>
      <c r="D5009" t="s">
        <v>369</v>
      </c>
      <c r="E5009">
        <v>9</v>
      </c>
      <c r="F5009">
        <v>19</v>
      </c>
    </row>
    <row r="5010" spans="1:6">
      <c r="A5010" s="10" t="str">
        <f t="shared" si="91"/>
        <v>Leukaemia - C91–C9514Male</v>
      </c>
      <c r="B5010" s="10" t="s">
        <v>347</v>
      </c>
      <c r="C5010" t="s">
        <v>1</v>
      </c>
      <c r="D5010" t="s">
        <v>23</v>
      </c>
      <c r="E5010">
        <v>14</v>
      </c>
      <c r="F5010">
        <v>15</v>
      </c>
    </row>
    <row r="5011" spans="1:6">
      <c r="A5011" s="10" t="str">
        <f t="shared" si="91"/>
        <v>Leukaemia - C91–C956Male</v>
      </c>
      <c r="B5011" s="10" t="s">
        <v>347</v>
      </c>
      <c r="C5011" t="s">
        <v>1</v>
      </c>
      <c r="D5011" t="s">
        <v>17</v>
      </c>
      <c r="E5011">
        <v>6</v>
      </c>
      <c r="F5011">
        <v>6</v>
      </c>
    </row>
    <row r="5012" spans="1:6">
      <c r="A5012" s="10" t="str">
        <f t="shared" si="91"/>
        <v>Leukaemia - C91–C9511Male</v>
      </c>
      <c r="B5012" s="10" t="s">
        <v>347</v>
      </c>
      <c r="C5012" t="s">
        <v>1</v>
      </c>
      <c r="D5012" t="s">
        <v>21</v>
      </c>
      <c r="E5012">
        <v>11</v>
      </c>
      <c r="F5012">
        <v>13</v>
      </c>
    </row>
    <row r="5013" spans="1:6">
      <c r="A5013" s="10" t="str">
        <f t="shared" si="91"/>
        <v>Leukaemia - C91–C9516Male</v>
      </c>
      <c r="B5013" s="10" t="s">
        <v>347</v>
      </c>
      <c r="C5013" t="s">
        <v>1</v>
      </c>
      <c r="D5013" t="s">
        <v>25</v>
      </c>
      <c r="E5013">
        <v>16</v>
      </c>
      <c r="F5013">
        <v>16</v>
      </c>
    </row>
    <row r="5014" spans="1:6">
      <c r="A5014" s="10" t="str">
        <f t="shared" si="91"/>
        <v>Leukaemia - C91–C951Male</v>
      </c>
      <c r="B5014" s="10" t="s">
        <v>347</v>
      </c>
      <c r="C5014" t="s">
        <v>1</v>
      </c>
      <c r="D5014" t="s">
        <v>12</v>
      </c>
      <c r="E5014">
        <v>1</v>
      </c>
      <c r="F5014">
        <v>22</v>
      </c>
    </row>
    <row r="5015" spans="1:6">
      <c r="A5015" s="10" t="str">
        <f t="shared" si="91"/>
        <v>Leukaemia - C91–C9599Male</v>
      </c>
      <c r="B5015" s="10" t="s">
        <v>347</v>
      </c>
      <c r="C5015" t="s">
        <v>1</v>
      </c>
      <c r="D5015" t="s">
        <v>370</v>
      </c>
      <c r="E5015">
        <v>99</v>
      </c>
      <c r="F5015">
        <v>4</v>
      </c>
    </row>
    <row r="5016" spans="1:6">
      <c r="A5016" s="10" t="str">
        <f t="shared" si="91"/>
        <v>Leukaemia - C91–C9519Male</v>
      </c>
      <c r="B5016" s="10" t="s">
        <v>347</v>
      </c>
      <c r="C5016" t="s">
        <v>1</v>
      </c>
      <c r="D5016" t="s">
        <v>28</v>
      </c>
      <c r="E5016">
        <v>19</v>
      </c>
      <c r="F5016">
        <v>7</v>
      </c>
    </row>
    <row r="5017" spans="1:6">
      <c r="A5017" s="10" t="str">
        <f t="shared" si="91"/>
        <v>Leukaemia - C91–C9520Male</v>
      </c>
      <c r="B5017" s="10" t="s">
        <v>347</v>
      </c>
      <c r="C5017" t="s">
        <v>1</v>
      </c>
      <c r="D5017" t="s">
        <v>29</v>
      </c>
      <c r="E5017">
        <v>20</v>
      </c>
      <c r="F5017">
        <v>30</v>
      </c>
    </row>
    <row r="5018" spans="1:6">
      <c r="A5018" s="10" t="str">
        <f t="shared" si="91"/>
        <v>Leukaemia - C91–C958Male</v>
      </c>
      <c r="B5018" s="10" t="s">
        <v>347</v>
      </c>
      <c r="C5018" t="s">
        <v>1</v>
      </c>
      <c r="D5018" t="s">
        <v>19</v>
      </c>
      <c r="E5018">
        <v>8</v>
      </c>
      <c r="F5018">
        <v>3</v>
      </c>
    </row>
    <row r="5019" spans="1:6">
      <c r="A5019" s="10" t="str">
        <f t="shared" si="91"/>
        <v>Leukaemia - C91–C9510Male</v>
      </c>
      <c r="B5019" s="10" t="s">
        <v>347</v>
      </c>
      <c r="C5019" t="s">
        <v>1</v>
      </c>
      <c r="D5019" t="s">
        <v>20</v>
      </c>
      <c r="E5019">
        <v>10</v>
      </c>
      <c r="F5019">
        <v>8</v>
      </c>
    </row>
    <row r="5020" spans="1:6">
      <c r="A5020" s="10" t="str">
        <f t="shared" si="91"/>
        <v>Leukaemia - C91–C955Male</v>
      </c>
      <c r="B5020" s="10" t="s">
        <v>347</v>
      </c>
      <c r="C5020" t="s">
        <v>1</v>
      </c>
      <c r="D5020" t="s">
        <v>16</v>
      </c>
      <c r="E5020">
        <v>5</v>
      </c>
      <c r="F5020">
        <v>30</v>
      </c>
    </row>
    <row r="5021" spans="1:6">
      <c r="A5021" s="10" t="str">
        <f t="shared" si="91"/>
        <v>Leukaemia - C91–C9515Male</v>
      </c>
      <c r="B5021" s="10" t="s">
        <v>347</v>
      </c>
      <c r="C5021" t="s">
        <v>1</v>
      </c>
      <c r="D5021" t="s">
        <v>24</v>
      </c>
      <c r="E5021">
        <v>15</v>
      </c>
      <c r="F5021">
        <v>1</v>
      </c>
    </row>
    <row r="5022" spans="1:6">
      <c r="A5022" s="10" t="str">
        <f t="shared" si="91"/>
        <v>Leukaemia - C91–C952Male</v>
      </c>
      <c r="B5022" s="10" t="s">
        <v>347</v>
      </c>
      <c r="C5022" t="s">
        <v>1</v>
      </c>
      <c r="D5022" t="s">
        <v>13</v>
      </c>
      <c r="E5022">
        <v>2</v>
      </c>
      <c r="F5022">
        <v>46</v>
      </c>
    </row>
    <row r="5023" spans="1:6">
      <c r="A5023" s="10" t="str">
        <f t="shared" si="91"/>
        <v>Leukaemia - C91–C9517Male</v>
      </c>
      <c r="B5023" s="10" t="s">
        <v>347</v>
      </c>
      <c r="C5023" t="s">
        <v>1</v>
      </c>
      <c r="D5023" t="s">
        <v>26</v>
      </c>
      <c r="E5023">
        <v>17</v>
      </c>
      <c r="F5023">
        <v>2</v>
      </c>
    </row>
    <row r="5024" spans="1:6">
      <c r="A5024" s="10" t="str">
        <f t="shared" si="91"/>
        <v>Leukaemia - C91–C9512Male</v>
      </c>
      <c r="B5024" s="10" t="s">
        <v>347</v>
      </c>
      <c r="C5024" t="s">
        <v>1</v>
      </c>
      <c r="D5024" t="s">
        <v>22</v>
      </c>
      <c r="E5024">
        <v>12</v>
      </c>
      <c r="F5024">
        <v>9</v>
      </c>
    </row>
    <row r="5025" spans="1:6">
      <c r="A5025" s="10" t="str">
        <f t="shared" si="91"/>
        <v>Other lymphoid, haematopoietic and related tissue - C963Female</v>
      </c>
      <c r="B5025" s="10" t="s">
        <v>348</v>
      </c>
      <c r="C5025" t="s">
        <v>0</v>
      </c>
      <c r="D5025" t="s">
        <v>14</v>
      </c>
      <c r="E5025">
        <v>3</v>
      </c>
      <c r="F5025">
        <v>0</v>
      </c>
    </row>
    <row r="5026" spans="1:6">
      <c r="A5026" s="10" t="str">
        <f t="shared" si="91"/>
        <v>Other lymphoid, haematopoietic and related tissue - C967Female</v>
      </c>
      <c r="B5026" s="10" t="s">
        <v>348</v>
      </c>
      <c r="C5026" t="s">
        <v>0</v>
      </c>
      <c r="D5026" t="s">
        <v>18</v>
      </c>
      <c r="E5026">
        <v>7</v>
      </c>
      <c r="F5026">
        <v>0</v>
      </c>
    </row>
    <row r="5027" spans="1:6">
      <c r="A5027" s="10" t="str">
        <f t="shared" si="91"/>
        <v>Other lymphoid, haematopoietic and related tissue - C9618Female</v>
      </c>
      <c r="B5027" s="10" t="s">
        <v>348</v>
      </c>
      <c r="C5027" t="s">
        <v>0</v>
      </c>
      <c r="D5027" t="s">
        <v>27</v>
      </c>
      <c r="E5027">
        <v>18</v>
      </c>
      <c r="F5027">
        <v>1</v>
      </c>
    </row>
    <row r="5028" spans="1:6">
      <c r="A5028" s="10" t="str">
        <f t="shared" ref="A5028:A5091" si="92">B5028&amp;E5028&amp;C5028</f>
        <v>Other lymphoid, haematopoietic and related tissue - C9613Female</v>
      </c>
      <c r="B5028" s="10" t="s">
        <v>348</v>
      </c>
      <c r="C5028" t="s">
        <v>0</v>
      </c>
      <c r="D5028" t="s">
        <v>30</v>
      </c>
      <c r="E5028">
        <v>13</v>
      </c>
      <c r="F5028">
        <v>0</v>
      </c>
    </row>
    <row r="5029" spans="1:6">
      <c r="A5029" s="10" t="str">
        <f t="shared" si="92"/>
        <v>Other lymphoid, haematopoietic and related tissue - C964Female</v>
      </c>
      <c r="B5029" s="10" t="s">
        <v>348</v>
      </c>
      <c r="C5029" t="s">
        <v>0</v>
      </c>
      <c r="D5029" t="s">
        <v>15</v>
      </c>
      <c r="E5029">
        <v>4</v>
      </c>
      <c r="F5029">
        <v>1</v>
      </c>
    </row>
    <row r="5030" spans="1:6">
      <c r="A5030" s="10" t="str">
        <f t="shared" si="92"/>
        <v>Other lymphoid, haematopoietic and related tissue - C969Female</v>
      </c>
      <c r="B5030" s="10" t="s">
        <v>348</v>
      </c>
      <c r="C5030" t="s">
        <v>0</v>
      </c>
      <c r="D5030" t="s">
        <v>369</v>
      </c>
      <c r="E5030">
        <v>9</v>
      </c>
      <c r="F5030">
        <v>0</v>
      </c>
    </row>
    <row r="5031" spans="1:6">
      <c r="A5031" s="10" t="str">
        <f t="shared" si="92"/>
        <v>Other lymphoid, haematopoietic and related tissue - C9614Female</v>
      </c>
      <c r="B5031" s="10" t="s">
        <v>348</v>
      </c>
      <c r="C5031" t="s">
        <v>0</v>
      </c>
      <c r="D5031" t="s">
        <v>23</v>
      </c>
      <c r="E5031">
        <v>14</v>
      </c>
      <c r="F5031">
        <v>0</v>
      </c>
    </row>
    <row r="5032" spans="1:6">
      <c r="A5032" s="10" t="str">
        <f t="shared" si="92"/>
        <v>Other lymphoid, haematopoietic and related tissue - C966Female</v>
      </c>
      <c r="B5032" s="10" t="s">
        <v>348</v>
      </c>
      <c r="C5032" t="s">
        <v>0</v>
      </c>
      <c r="D5032" t="s">
        <v>17</v>
      </c>
      <c r="E5032">
        <v>6</v>
      </c>
      <c r="F5032">
        <v>0</v>
      </c>
    </row>
    <row r="5033" spans="1:6">
      <c r="A5033" s="10" t="str">
        <f t="shared" si="92"/>
        <v>Other lymphoid, haematopoietic and related tissue - C9611Female</v>
      </c>
      <c r="B5033" s="10" t="s">
        <v>348</v>
      </c>
      <c r="C5033" t="s">
        <v>0</v>
      </c>
      <c r="D5033" t="s">
        <v>21</v>
      </c>
      <c r="E5033">
        <v>11</v>
      </c>
      <c r="F5033">
        <v>0</v>
      </c>
    </row>
    <row r="5034" spans="1:6">
      <c r="A5034" s="10" t="str">
        <f t="shared" si="92"/>
        <v>Other lymphoid, haematopoietic and related tissue - C9616Female</v>
      </c>
      <c r="B5034" s="10" t="s">
        <v>348</v>
      </c>
      <c r="C5034" t="s">
        <v>0</v>
      </c>
      <c r="D5034" t="s">
        <v>25</v>
      </c>
      <c r="E5034">
        <v>16</v>
      </c>
      <c r="F5034">
        <v>1</v>
      </c>
    </row>
    <row r="5035" spans="1:6">
      <c r="A5035" s="10" t="str">
        <f t="shared" si="92"/>
        <v>Other lymphoid, haematopoietic and related tissue - C961Female</v>
      </c>
      <c r="B5035" s="10" t="s">
        <v>348</v>
      </c>
      <c r="C5035" t="s">
        <v>0</v>
      </c>
      <c r="D5035" t="s">
        <v>12</v>
      </c>
      <c r="E5035">
        <v>1</v>
      </c>
      <c r="F5035">
        <v>0</v>
      </c>
    </row>
    <row r="5036" spans="1:6">
      <c r="A5036" s="10" t="str">
        <f t="shared" si="92"/>
        <v>Other lymphoid, haematopoietic and related tissue - C9699Female</v>
      </c>
      <c r="B5036" s="10" t="s">
        <v>348</v>
      </c>
      <c r="C5036" t="s">
        <v>0</v>
      </c>
      <c r="D5036" t="s">
        <v>370</v>
      </c>
      <c r="E5036">
        <v>99</v>
      </c>
      <c r="F5036">
        <v>0</v>
      </c>
    </row>
    <row r="5037" spans="1:6">
      <c r="A5037" s="10" t="str">
        <f t="shared" si="92"/>
        <v>Other lymphoid, haematopoietic and related tissue - C9619Female</v>
      </c>
      <c r="B5037" s="10" t="s">
        <v>348</v>
      </c>
      <c r="C5037" t="s">
        <v>0</v>
      </c>
      <c r="D5037" t="s">
        <v>28</v>
      </c>
      <c r="E5037">
        <v>19</v>
      </c>
      <c r="F5037">
        <v>0</v>
      </c>
    </row>
    <row r="5038" spans="1:6">
      <c r="A5038" s="10" t="str">
        <f t="shared" si="92"/>
        <v>Other lymphoid, haematopoietic and related tissue - C9620Female</v>
      </c>
      <c r="B5038" s="10" t="s">
        <v>348</v>
      </c>
      <c r="C5038" t="s">
        <v>0</v>
      </c>
      <c r="D5038" t="s">
        <v>29</v>
      </c>
      <c r="E5038">
        <v>20</v>
      </c>
      <c r="F5038">
        <v>0</v>
      </c>
    </row>
    <row r="5039" spans="1:6">
      <c r="A5039" s="10" t="str">
        <f t="shared" si="92"/>
        <v>Other lymphoid, haematopoietic and related tissue - C968Female</v>
      </c>
      <c r="B5039" s="10" t="s">
        <v>348</v>
      </c>
      <c r="C5039" t="s">
        <v>0</v>
      </c>
      <c r="D5039" t="s">
        <v>19</v>
      </c>
      <c r="E5039">
        <v>8</v>
      </c>
      <c r="F5039">
        <v>0</v>
      </c>
    </row>
    <row r="5040" spans="1:6">
      <c r="A5040" s="10" t="str">
        <f t="shared" si="92"/>
        <v>Other lymphoid, haematopoietic and related tissue - C9610Female</v>
      </c>
      <c r="B5040" s="10" t="s">
        <v>348</v>
      </c>
      <c r="C5040" t="s">
        <v>0</v>
      </c>
      <c r="D5040" t="s">
        <v>20</v>
      </c>
      <c r="E5040">
        <v>10</v>
      </c>
      <c r="F5040">
        <v>0</v>
      </c>
    </row>
    <row r="5041" spans="1:6">
      <c r="A5041" s="10" t="str">
        <f t="shared" si="92"/>
        <v>Other lymphoid, haematopoietic and related tissue - C965Female</v>
      </c>
      <c r="B5041" s="10" t="s">
        <v>348</v>
      </c>
      <c r="C5041" t="s">
        <v>0</v>
      </c>
      <c r="D5041" t="s">
        <v>16</v>
      </c>
      <c r="E5041">
        <v>5</v>
      </c>
      <c r="F5041">
        <v>0</v>
      </c>
    </row>
    <row r="5042" spans="1:6">
      <c r="A5042" s="10" t="str">
        <f t="shared" si="92"/>
        <v>Other lymphoid, haematopoietic and related tissue - C9615Female</v>
      </c>
      <c r="B5042" s="10" t="s">
        <v>348</v>
      </c>
      <c r="C5042" t="s">
        <v>0</v>
      </c>
      <c r="D5042" t="s">
        <v>24</v>
      </c>
      <c r="E5042">
        <v>15</v>
      </c>
      <c r="F5042">
        <v>0</v>
      </c>
    </row>
    <row r="5043" spans="1:6">
      <c r="A5043" s="10" t="str">
        <f t="shared" si="92"/>
        <v>Other lymphoid, haematopoietic and related tissue - C962Female</v>
      </c>
      <c r="B5043" s="10" t="s">
        <v>348</v>
      </c>
      <c r="C5043" t="s">
        <v>0</v>
      </c>
      <c r="D5043" t="s">
        <v>13</v>
      </c>
      <c r="E5043">
        <v>2</v>
      </c>
      <c r="F5043">
        <v>0</v>
      </c>
    </row>
    <row r="5044" spans="1:6">
      <c r="A5044" s="10" t="str">
        <f t="shared" si="92"/>
        <v>Other lymphoid, haematopoietic and related tissue - C9617Female</v>
      </c>
      <c r="B5044" s="10" t="s">
        <v>348</v>
      </c>
      <c r="C5044" t="s">
        <v>0</v>
      </c>
      <c r="D5044" t="s">
        <v>26</v>
      </c>
      <c r="E5044">
        <v>17</v>
      </c>
      <c r="F5044">
        <v>0</v>
      </c>
    </row>
    <row r="5045" spans="1:6">
      <c r="A5045" s="10" t="str">
        <f t="shared" si="92"/>
        <v>Other lymphoid, haematopoietic and related tissue - C9612Female</v>
      </c>
      <c r="B5045" s="10" t="s">
        <v>348</v>
      </c>
      <c r="C5045" t="s">
        <v>0</v>
      </c>
      <c r="D5045" t="s">
        <v>22</v>
      </c>
      <c r="E5045">
        <v>12</v>
      </c>
      <c r="F5045">
        <v>0</v>
      </c>
    </row>
    <row r="5046" spans="1:6">
      <c r="A5046" s="10" t="str">
        <f t="shared" si="92"/>
        <v>Other lymphoid, haematopoietic and related tissue - C963Male</v>
      </c>
      <c r="B5046" s="10" t="s">
        <v>348</v>
      </c>
      <c r="C5046" t="s">
        <v>1</v>
      </c>
      <c r="D5046" t="s">
        <v>14</v>
      </c>
      <c r="E5046">
        <v>3</v>
      </c>
      <c r="F5046">
        <v>0</v>
      </c>
    </row>
    <row r="5047" spans="1:6">
      <c r="A5047" s="10" t="str">
        <f t="shared" si="92"/>
        <v>Other lymphoid, haematopoietic and related tissue - C967Male</v>
      </c>
      <c r="B5047" s="10" t="s">
        <v>348</v>
      </c>
      <c r="C5047" t="s">
        <v>1</v>
      </c>
      <c r="D5047" t="s">
        <v>18</v>
      </c>
      <c r="E5047">
        <v>7</v>
      </c>
      <c r="F5047">
        <v>0</v>
      </c>
    </row>
    <row r="5048" spans="1:6">
      <c r="A5048" s="10" t="str">
        <f t="shared" si="92"/>
        <v>Other lymphoid, haematopoietic and related tissue - C9618Male</v>
      </c>
      <c r="B5048" s="10" t="s">
        <v>348</v>
      </c>
      <c r="C5048" t="s">
        <v>1</v>
      </c>
      <c r="D5048" t="s">
        <v>27</v>
      </c>
      <c r="E5048">
        <v>18</v>
      </c>
      <c r="F5048">
        <v>0</v>
      </c>
    </row>
    <row r="5049" spans="1:6">
      <c r="A5049" s="10" t="str">
        <f t="shared" si="92"/>
        <v>Other lymphoid, haematopoietic and related tissue - C9613Male</v>
      </c>
      <c r="B5049" s="10" t="s">
        <v>348</v>
      </c>
      <c r="C5049" t="s">
        <v>1</v>
      </c>
      <c r="D5049" t="s">
        <v>30</v>
      </c>
      <c r="E5049">
        <v>13</v>
      </c>
      <c r="F5049">
        <v>2</v>
      </c>
    </row>
    <row r="5050" spans="1:6">
      <c r="A5050" s="10" t="str">
        <f t="shared" si="92"/>
        <v>Other lymphoid, haematopoietic and related tissue - C964Male</v>
      </c>
      <c r="B5050" s="10" t="s">
        <v>348</v>
      </c>
      <c r="C5050" t="s">
        <v>1</v>
      </c>
      <c r="D5050" t="s">
        <v>15</v>
      </c>
      <c r="E5050">
        <v>4</v>
      </c>
      <c r="F5050">
        <v>0</v>
      </c>
    </row>
    <row r="5051" spans="1:6">
      <c r="A5051" s="10" t="str">
        <f t="shared" si="92"/>
        <v>Other lymphoid, haematopoietic and related tissue - C969Male</v>
      </c>
      <c r="B5051" s="10" t="s">
        <v>348</v>
      </c>
      <c r="C5051" t="s">
        <v>1</v>
      </c>
      <c r="D5051" t="s">
        <v>369</v>
      </c>
      <c r="E5051">
        <v>9</v>
      </c>
      <c r="F5051">
        <v>0</v>
      </c>
    </row>
    <row r="5052" spans="1:6">
      <c r="A5052" s="10" t="str">
        <f t="shared" si="92"/>
        <v>Other lymphoid, haematopoietic and related tissue - C9614Male</v>
      </c>
      <c r="B5052" s="10" t="s">
        <v>348</v>
      </c>
      <c r="C5052" t="s">
        <v>1</v>
      </c>
      <c r="D5052" t="s">
        <v>23</v>
      </c>
      <c r="E5052">
        <v>14</v>
      </c>
      <c r="F5052">
        <v>0</v>
      </c>
    </row>
    <row r="5053" spans="1:6">
      <c r="A5053" s="10" t="str">
        <f t="shared" si="92"/>
        <v>Other lymphoid, haematopoietic and related tissue - C966Male</v>
      </c>
      <c r="B5053" s="10" t="s">
        <v>348</v>
      </c>
      <c r="C5053" t="s">
        <v>1</v>
      </c>
      <c r="D5053" t="s">
        <v>17</v>
      </c>
      <c r="E5053">
        <v>6</v>
      </c>
      <c r="F5053">
        <v>1</v>
      </c>
    </row>
    <row r="5054" spans="1:6">
      <c r="A5054" s="10" t="str">
        <f t="shared" si="92"/>
        <v>Other lymphoid, haematopoietic and related tissue - C9611Male</v>
      </c>
      <c r="B5054" s="10" t="s">
        <v>348</v>
      </c>
      <c r="C5054" t="s">
        <v>1</v>
      </c>
      <c r="D5054" t="s">
        <v>21</v>
      </c>
      <c r="E5054">
        <v>11</v>
      </c>
      <c r="F5054">
        <v>0</v>
      </c>
    </row>
    <row r="5055" spans="1:6">
      <c r="A5055" s="10" t="str">
        <f t="shared" si="92"/>
        <v>Other lymphoid, haematopoietic and related tissue - C9616Male</v>
      </c>
      <c r="B5055" s="10" t="s">
        <v>348</v>
      </c>
      <c r="C5055" t="s">
        <v>1</v>
      </c>
      <c r="D5055" t="s">
        <v>25</v>
      </c>
      <c r="E5055">
        <v>16</v>
      </c>
      <c r="F5055">
        <v>0</v>
      </c>
    </row>
    <row r="5056" spans="1:6">
      <c r="A5056" s="10" t="str">
        <f t="shared" si="92"/>
        <v>Other lymphoid, haematopoietic and related tissue - C961Male</v>
      </c>
      <c r="B5056" s="10" t="s">
        <v>348</v>
      </c>
      <c r="C5056" t="s">
        <v>1</v>
      </c>
      <c r="D5056" t="s">
        <v>12</v>
      </c>
      <c r="E5056">
        <v>1</v>
      </c>
      <c r="F5056">
        <v>0</v>
      </c>
    </row>
    <row r="5057" spans="1:6">
      <c r="A5057" s="10" t="str">
        <f t="shared" si="92"/>
        <v>Other lymphoid, haematopoietic and related tissue - C9699Male</v>
      </c>
      <c r="B5057" s="10" t="s">
        <v>348</v>
      </c>
      <c r="C5057" t="s">
        <v>1</v>
      </c>
      <c r="D5057" t="s">
        <v>370</v>
      </c>
      <c r="E5057">
        <v>99</v>
      </c>
      <c r="F5057">
        <v>0</v>
      </c>
    </row>
    <row r="5058" spans="1:6">
      <c r="A5058" s="10" t="str">
        <f t="shared" si="92"/>
        <v>Other lymphoid, haematopoietic and related tissue - C9619Male</v>
      </c>
      <c r="B5058" s="10" t="s">
        <v>348</v>
      </c>
      <c r="C5058" t="s">
        <v>1</v>
      </c>
      <c r="D5058" t="s">
        <v>28</v>
      </c>
      <c r="E5058">
        <v>19</v>
      </c>
      <c r="F5058">
        <v>0</v>
      </c>
    </row>
    <row r="5059" spans="1:6">
      <c r="A5059" s="10" t="str">
        <f t="shared" si="92"/>
        <v>Other lymphoid, haematopoietic and related tissue - C9620Male</v>
      </c>
      <c r="B5059" s="10" t="s">
        <v>348</v>
      </c>
      <c r="C5059" t="s">
        <v>1</v>
      </c>
      <c r="D5059" t="s">
        <v>29</v>
      </c>
      <c r="E5059">
        <v>20</v>
      </c>
      <c r="F5059">
        <v>0</v>
      </c>
    </row>
    <row r="5060" spans="1:6">
      <c r="A5060" s="10" t="str">
        <f t="shared" si="92"/>
        <v>Other lymphoid, haematopoietic and related tissue - C968Male</v>
      </c>
      <c r="B5060" s="10" t="s">
        <v>348</v>
      </c>
      <c r="C5060" t="s">
        <v>1</v>
      </c>
      <c r="D5060" t="s">
        <v>19</v>
      </c>
      <c r="E5060">
        <v>8</v>
      </c>
      <c r="F5060">
        <v>0</v>
      </c>
    </row>
    <row r="5061" spans="1:6">
      <c r="A5061" s="10" t="str">
        <f t="shared" si="92"/>
        <v>Other lymphoid, haematopoietic and related tissue - C9610Male</v>
      </c>
      <c r="B5061" s="10" t="s">
        <v>348</v>
      </c>
      <c r="C5061" t="s">
        <v>1</v>
      </c>
      <c r="D5061" t="s">
        <v>20</v>
      </c>
      <c r="E5061">
        <v>10</v>
      </c>
      <c r="F5061">
        <v>0</v>
      </c>
    </row>
    <row r="5062" spans="1:6">
      <c r="A5062" s="10" t="str">
        <f t="shared" si="92"/>
        <v>Other lymphoid, haematopoietic and related tissue - C965Male</v>
      </c>
      <c r="B5062" s="10" t="s">
        <v>348</v>
      </c>
      <c r="C5062" t="s">
        <v>1</v>
      </c>
      <c r="D5062" t="s">
        <v>16</v>
      </c>
      <c r="E5062">
        <v>5</v>
      </c>
      <c r="F5062">
        <v>1</v>
      </c>
    </row>
    <row r="5063" spans="1:6">
      <c r="A5063" s="10" t="str">
        <f t="shared" si="92"/>
        <v>Other lymphoid, haematopoietic and related tissue - C9615Male</v>
      </c>
      <c r="B5063" s="10" t="s">
        <v>348</v>
      </c>
      <c r="C5063" t="s">
        <v>1</v>
      </c>
      <c r="D5063" t="s">
        <v>24</v>
      </c>
      <c r="E5063">
        <v>15</v>
      </c>
      <c r="F5063">
        <v>1</v>
      </c>
    </row>
    <row r="5064" spans="1:6">
      <c r="A5064" s="10" t="str">
        <f t="shared" si="92"/>
        <v>Other lymphoid, haematopoietic and related tissue - C962Male</v>
      </c>
      <c r="B5064" s="10" t="s">
        <v>348</v>
      </c>
      <c r="C5064" t="s">
        <v>1</v>
      </c>
      <c r="D5064" t="s">
        <v>13</v>
      </c>
      <c r="E5064">
        <v>2</v>
      </c>
      <c r="F5064">
        <v>0</v>
      </c>
    </row>
    <row r="5065" spans="1:6">
      <c r="A5065" s="10" t="str">
        <f t="shared" si="92"/>
        <v>Other lymphoid, haematopoietic and related tissue - C9617Male</v>
      </c>
      <c r="B5065" s="10" t="s">
        <v>348</v>
      </c>
      <c r="C5065" t="s">
        <v>1</v>
      </c>
      <c r="D5065" t="s">
        <v>26</v>
      </c>
      <c r="E5065">
        <v>17</v>
      </c>
      <c r="F5065">
        <v>0</v>
      </c>
    </row>
    <row r="5066" spans="1:6">
      <c r="A5066" s="10" t="str">
        <f t="shared" si="92"/>
        <v>Other lymphoid, haematopoietic and related tissue - C9612Male</v>
      </c>
      <c r="B5066" s="10" t="s">
        <v>348</v>
      </c>
      <c r="C5066" t="s">
        <v>1</v>
      </c>
      <c r="D5066" t="s">
        <v>22</v>
      </c>
      <c r="E5066">
        <v>12</v>
      </c>
      <c r="F5066">
        <v>0</v>
      </c>
    </row>
    <row r="5067" spans="1:6">
      <c r="A5067" s="10" t="str">
        <f t="shared" si="92"/>
        <v>Polycythemia vera - D453Female</v>
      </c>
      <c r="B5067" s="10" t="s">
        <v>349</v>
      </c>
      <c r="C5067" t="s">
        <v>0</v>
      </c>
      <c r="D5067" t="s">
        <v>14</v>
      </c>
      <c r="E5067">
        <v>3</v>
      </c>
      <c r="F5067">
        <v>3</v>
      </c>
    </row>
    <row r="5068" spans="1:6">
      <c r="A5068" s="10" t="str">
        <f t="shared" si="92"/>
        <v>Polycythemia vera - D457Female</v>
      </c>
      <c r="B5068" s="10" t="s">
        <v>349</v>
      </c>
      <c r="C5068" t="s">
        <v>0</v>
      </c>
      <c r="D5068" t="s">
        <v>18</v>
      </c>
      <c r="E5068">
        <v>7</v>
      </c>
      <c r="F5068">
        <v>1</v>
      </c>
    </row>
    <row r="5069" spans="1:6">
      <c r="A5069" s="10" t="str">
        <f t="shared" si="92"/>
        <v>Polycythemia vera - D4518Female</v>
      </c>
      <c r="B5069" s="10" t="s">
        <v>349</v>
      </c>
      <c r="C5069" t="s">
        <v>0</v>
      </c>
      <c r="D5069" t="s">
        <v>27</v>
      </c>
      <c r="E5069">
        <v>18</v>
      </c>
      <c r="F5069">
        <v>0</v>
      </c>
    </row>
    <row r="5070" spans="1:6">
      <c r="A5070" s="10" t="str">
        <f t="shared" si="92"/>
        <v>Polycythemia vera - D4513Female</v>
      </c>
      <c r="B5070" s="10" t="s">
        <v>349</v>
      </c>
      <c r="C5070" t="s">
        <v>0</v>
      </c>
      <c r="D5070" t="s">
        <v>30</v>
      </c>
      <c r="E5070">
        <v>13</v>
      </c>
      <c r="F5070">
        <v>0</v>
      </c>
    </row>
    <row r="5071" spans="1:6">
      <c r="A5071" s="10" t="str">
        <f t="shared" si="92"/>
        <v>Polycythemia vera - D454Female</v>
      </c>
      <c r="B5071" s="10" t="s">
        <v>349</v>
      </c>
      <c r="C5071" t="s">
        <v>0</v>
      </c>
      <c r="D5071" t="s">
        <v>15</v>
      </c>
      <c r="E5071">
        <v>4</v>
      </c>
      <c r="F5071">
        <v>3</v>
      </c>
    </row>
    <row r="5072" spans="1:6">
      <c r="A5072" s="10" t="str">
        <f t="shared" si="92"/>
        <v>Polycythemia vera - D459Female</v>
      </c>
      <c r="B5072" s="10" t="s">
        <v>349</v>
      </c>
      <c r="C5072" t="s">
        <v>0</v>
      </c>
      <c r="D5072" t="s">
        <v>369</v>
      </c>
      <c r="E5072">
        <v>9</v>
      </c>
      <c r="F5072">
        <v>0</v>
      </c>
    </row>
    <row r="5073" spans="1:6">
      <c r="A5073" s="10" t="str">
        <f t="shared" si="92"/>
        <v>Polycythemia vera - D4514Female</v>
      </c>
      <c r="B5073" s="10" t="s">
        <v>349</v>
      </c>
      <c r="C5073" t="s">
        <v>0</v>
      </c>
      <c r="D5073" t="s">
        <v>23</v>
      </c>
      <c r="E5073">
        <v>14</v>
      </c>
      <c r="F5073">
        <v>0</v>
      </c>
    </row>
    <row r="5074" spans="1:6">
      <c r="A5074" s="10" t="str">
        <f t="shared" si="92"/>
        <v>Polycythemia vera - D456Female</v>
      </c>
      <c r="B5074" s="10" t="s">
        <v>349</v>
      </c>
      <c r="C5074" t="s">
        <v>0</v>
      </c>
      <c r="D5074" t="s">
        <v>17</v>
      </c>
      <c r="E5074">
        <v>6</v>
      </c>
      <c r="F5074">
        <v>1</v>
      </c>
    </row>
    <row r="5075" spans="1:6">
      <c r="A5075" s="10" t="str">
        <f t="shared" si="92"/>
        <v>Polycythemia vera - D4511Female</v>
      </c>
      <c r="B5075" s="10" t="s">
        <v>349</v>
      </c>
      <c r="C5075" t="s">
        <v>0</v>
      </c>
      <c r="D5075" t="s">
        <v>21</v>
      </c>
      <c r="E5075">
        <v>11</v>
      </c>
      <c r="F5075">
        <v>0</v>
      </c>
    </row>
    <row r="5076" spans="1:6">
      <c r="A5076" s="10" t="str">
        <f t="shared" si="92"/>
        <v>Polycythemia vera - D4516Female</v>
      </c>
      <c r="B5076" s="10" t="s">
        <v>349</v>
      </c>
      <c r="C5076" t="s">
        <v>0</v>
      </c>
      <c r="D5076" t="s">
        <v>25</v>
      </c>
      <c r="E5076">
        <v>16</v>
      </c>
      <c r="F5076">
        <v>0</v>
      </c>
    </row>
    <row r="5077" spans="1:6">
      <c r="A5077" s="10" t="str">
        <f t="shared" si="92"/>
        <v>Polycythemia vera - D451Female</v>
      </c>
      <c r="B5077" s="10" t="s">
        <v>349</v>
      </c>
      <c r="C5077" t="s">
        <v>0</v>
      </c>
      <c r="D5077" t="s">
        <v>12</v>
      </c>
      <c r="E5077">
        <v>1</v>
      </c>
      <c r="F5077">
        <v>0</v>
      </c>
    </row>
    <row r="5078" spans="1:6">
      <c r="A5078" s="10" t="str">
        <f t="shared" si="92"/>
        <v>Polycythemia vera - D4599Female</v>
      </c>
      <c r="B5078" s="10" t="s">
        <v>349</v>
      </c>
      <c r="C5078" t="s">
        <v>0</v>
      </c>
      <c r="D5078" t="s">
        <v>370</v>
      </c>
      <c r="E5078">
        <v>99</v>
      </c>
      <c r="F5078">
        <v>0</v>
      </c>
    </row>
    <row r="5079" spans="1:6">
      <c r="A5079" s="10" t="str">
        <f t="shared" si="92"/>
        <v>Polycythemia vera - D4519Female</v>
      </c>
      <c r="B5079" s="10" t="s">
        <v>349</v>
      </c>
      <c r="C5079" t="s">
        <v>0</v>
      </c>
      <c r="D5079" t="s">
        <v>28</v>
      </c>
      <c r="E5079">
        <v>19</v>
      </c>
      <c r="F5079">
        <v>0</v>
      </c>
    </row>
    <row r="5080" spans="1:6">
      <c r="A5080" s="10" t="str">
        <f t="shared" si="92"/>
        <v>Polycythemia vera - D4520Female</v>
      </c>
      <c r="B5080" s="10" t="s">
        <v>349</v>
      </c>
      <c r="C5080" t="s">
        <v>0</v>
      </c>
      <c r="D5080" t="s">
        <v>29</v>
      </c>
      <c r="E5080">
        <v>20</v>
      </c>
      <c r="F5080">
        <v>0</v>
      </c>
    </row>
    <row r="5081" spans="1:6">
      <c r="A5081" s="10" t="str">
        <f t="shared" si="92"/>
        <v>Polycythemia vera - D458Female</v>
      </c>
      <c r="B5081" s="10" t="s">
        <v>349</v>
      </c>
      <c r="C5081" t="s">
        <v>0</v>
      </c>
      <c r="D5081" t="s">
        <v>19</v>
      </c>
      <c r="E5081">
        <v>8</v>
      </c>
      <c r="F5081">
        <v>0</v>
      </c>
    </row>
    <row r="5082" spans="1:6">
      <c r="A5082" s="10" t="str">
        <f t="shared" si="92"/>
        <v>Polycythemia vera - D4510Female</v>
      </c>
      <c r="B5082" s="10" t="s">
        <v>349</v>
      </c>
      <c r="C5082" t="s">
        <v>0</v>
      </c>
      <c r="D5082" t="s">
        <v>20</v>
      </c>
      <c r="E5082">
        <v>10</v>
      </c>
      <c r="F5082">
        <v>0</v>
      </c>
    </row>
    <row r="5083" spans="1:6">
      <c r="A5083" s="10" t="str">
        <f t="shared" si="92"/>
        <v>Polycythemia vera - D455Female</v>
      </c>
      <c r="B5083" s="10" t="s">
        <v>349</v>
      </c>
      <c r="C5083" t="s">
        <v>0</v>
      </c>
      <c r="D5083" t="s">
        <v>16</v>
      </c>
      <c r="E5083">
        <v>5</v>
      </c>
      <c r="F5083">
        <v>0</v>
      </c>
    </row>
    <row r="5084" spans="1:6">
      <c r="A5084" s="10" t="str">
        <f t="shared" si="92"/>
        <v>Polycythemia vera - D4515Female</v>
      </c>
      <c r="B5084" s="10" t="s">
        <v>349</v>
      </c>
      <c r="C5084" t="s">
        <v>0</v>
      </c>
      <c r="D5084" t="s">
        <v>24</v>
      </c>
      <c r="E5084">
        <v>15</v>
      </c>
      <c r="F5084">
        <v>0</v>
      </c>
    </row>
    <row r="5085" spans="1:6">
      <c r="A5085" s="10" t="str">
        <f t="shared" si="92"/>
        <v>Polycythemia vera - D452Female</v>
      </c>
      <c r="B5085" s="10" t="s">
        <v>349</v>
      </c>
      <c r="C5085" t="s">
        <v>0</v>
      </c>
      <c r="D5085" t="s">
        <v>13</v>
      </c>
      <c r="E5085">
        <v>2</v>
      </c>
      <c r="F5085">
        <v>0</v>
      </c>
    </row>
    <row r="5086" spans="1:6">
      <c r="A5086" s="10" t="str">
        <f t="shared" si="92"/>
        <v>Polycythemia vera - D4517Female</v>
      </c>
      <c r="B5086" s="10" t="s">
        <v>349</v>
      </c>
      <c r="C5086" t="s">
        <v>0</v>
      </c>
      <c r="D5086" t="s">
        <v>26</v>
      </c>
      <c r="E5086">
        <v>17</v>
      </c>
      <c r="F5086">
        <v>0</v>
      </c>
    </row>
    <row r="5087" spans="1:6">
      <c r="A5087" s="10" t="str">
        <f t="shared" si="92"/>
        <v>Polycythemia vera - D4512Female</v>
      </c>
      <c r="B5087" s="10" t="s">
        <v>349</v>
      </c>
      <c r="C5087" t="s">
        <v>0</v>
      </c>
      <c r="D5087" t="s">
        <v>22</v>
      </c>
      <c r="E5087">
        <v>12</v>
      </c>
      <c r="F5087">
        <v>0</v>
      </c>
    </row>
    <row r="5088" spans="1:6">
      <c r="A5088" s="10" t="str">
        <f t="shared" si="92"/>
        <v>Polycythemia vera - D453Male</v>
      </c>
      <c r="B5088" s="10" t="s">
        <v>349</v>
      </c>
      <c r="C5088" t="s">
        <v>1</v>
      </c>
      <c r="D5088" t="s">
        <v>14</v>
      </c>
      <c r="E5088">
        <v>3</v>
      </c>
      <c r="F5088">
        <v>2</v>
      </c>
    </row>
    <row r="5089" spans="1:6">
      <c r="A5089" s="10" t="str">
        <f t="shared" si="92"/>
        <v>Polycythemia vera - D457Male</v>
      </c>
      <c r="B5089" s="10" t="s">
        <v>349</v>
      </c>
      <c r="C5089" t="s">
        <v>1</v>
      </c>
      <c r="D5089" t="s">
        <v>18</v>
      </c>
      <c r="E5089">
        <v>7</v>
      </c>
      <c r="F5089">
        <v>0</v>
      </c>
    </row>
    <row r="5090" spans="1:6">
      <c r="A5090" s="10" t="str">
        <f t="shared" si="92"/>
        <v>Polycythemia vera - D4518Male</v>
      </c>
      <c r="B5090" s="10" t="s">
        <v>349</v>
      </c>
      <c r="C5090" t="s">
        <v>1</v>
      </c>
      <c r="D5090" t="s">
        <v>27</v>
      </c>
      <c r="E5090">
        <v>18</v>
      </c>
      <c r="F5090">
        <v>1</v>
      </c>
    </row>
    <row r="5091" spans="1:6">
      <c r="A5091" s="10" t="str">
        <f t="shared" si="92"/>
        <v>Polycythemia vera - D4513Male</v>
      </c>
      <c r="B5091" s="10" t="s">
        <v>349</v>
      </c>
      <c r="C5091" t="s">
        <v>1</v>
      </c>
      <c r="D5091" t="s">
        <v>30</v>
      </c>
      <c r="E5091">
        <v>13</v>
      </c>
      <c r="F5091">
        <v>1</v>
      </c>
    </row>
    <row r="5092" spans="1:6">
      <c r="A5092" s="10" t="str">
        <f t="shared" ref="A5092:A5155" si="93">B5092&amp;E5092&amp;C5092</f>
        <v>Polycythemia vera - D454Male</v>
      </c>
      <c r="B5092" s="10" t="s">
        <v>349</v>
      </c>
      <c r="C5092" t="s">
        <v>1</v>
      </c>
      <c r="D5092" t="s">
        <v>15</v>
      </c>
      <c r="E5092">
        <v>4</v>
      </c>
      <c r="F5092">
        <v>1</v>
      </c>
    </row>
    <row r="5093" spans="1:6">
      <c r="A5093" s="10" t="str">
        <f t="shared" si="93"/>
        <v>Polycythemia vera - D459Male</v>
      </c>
      <c r="B5093" s="10" t="s">
        <v>349</v>
      </c>
      <c r="C5093" t="s">
        <v>1</v>
      </c>
      <c r="D5093" t="s">
        <v>369</v>
      </c>
      <c r="E5093">
        <v>9</v>
      </c>
      <c r="F5093">
        <v>1</v>
      </c>
    </row>
    <row r="5094" spans="1:6">
      <c r="A5094" s="10" t="str">
        <f t="shared" si="93"/>
        <v>Polycythemia vera - D4514Male</v>
      </c>
      <c r="B5094" s="10" t="s">
        <v>349</v>
      </c>
      <c r="C5094" t="s">
        <v>1</v>
      </c>
      <c r="D5094" t="s">
        <v>23</v>
      </c>
      <c r="E5094">
        <v>14</v>
      </c>
      <c r="F5094">
        <v>0</v>
      </c>
    </row>
    <row r="5095" spans="1:6">
      <c r="A5095" s="10" t="str">
        <f t="shared" si="93"/>
        <v>Polycythemia vera - D456Male</v>
      </c>
      <c r="B5095" s="10" t="s">
        <v>349</v>
      </c>
      <c r="C5095" t="s">
        <v>1</v>
      </c>
      <c r="D5095" t="s">
        <v>17</v>
      </c>
      <c r="E5095">
        <v>6</v>
      </c>
      <c r="F5095">
        <v>1</v>
      </c>
    </row>
    <row r="5096" spans="1:6">
      <c r="A5096" s="10" t="str">
        <f t="shared" si="93"/>
        <v>Polycythemia vera - D4511Male</v>
      </c>
      <c r="B5096" s="10" t="s">
        <v>349</v>
      </c>
      <c r="C5096" t="s">
        <v>1</v>
      </c>
      <c r="D5096" t="s">
        <v>21</v>
      </c>
      <c r="E5096">
        <v>11</v>
      </c>
      <c r="F5096">
        <v>1</v>
      </c>
    </row>
    <row r="5097" spans="1:6">
      <c r="A5097" s="10" t="str">
        <f t="shared" si="93"/>
        <v>Polycythemia vera - D4516Male</v>
      </c>
      <c r="B5097" s="10" t="s">
        <v>349</v>
      </c>
      <c r="C5097" t="s">
        <v>1</v>
      </c>
      <c r="D5097" t="s">
        <v>25</v>
      </c>
      <c r="E5097">
        <v>16</v>
      </c>
      <c r="F5097">
        <v>2</v>
      </c>
    </row>
    <row r="5098" spans="1:6">
      <c r="A5098" s="10" t="str">
        <f t="shared" si="93"/>
        <v>Polycythemia vera - D451Male</v>
      </c>
      <c r="B5098" s="10" t="s">
        <v>349</v>
      </c>
      <c r="C5098" t="s">
        <v>1</v>
      </c>
      <c r="D5098" t="s">
        <v>12</v>
      </c>
      <c r="E5098">
        <v>1</v>
      </c>
      <c r="F5098">
        <v>0</v>
      </c>
    </row>
    <row r="5099" spans="1:6">
      <c r="A5099" s="10" t="str">
        <f t="shared" si="93"/>
        <v>Polycythemia vera - D4599Male</v>
      </c>
      <c r="B5099" s="10" t="s">
        <v>349</v>
      </c>
      <c r="C5099" t="s">
        <v>1</v>
      </c>
      <c r="D5099" t="s">
        <v>370</v>
      </c>
      <c r="E5099">
        <v>99</v>
      </c>
      <c r="F5099">
        <v>0</v>
      </c>
    </row>
    <row r="5100" spans="1:6">
      <c r="A5100" s="10" t="str">
        <f t="shared" si="93"/>
        <v>Polycythemia vera - D4519Male</v>
      </c>
      <c r="B5100" s="10" t="s">
        <v>349</v>
      </c>
      <c r="C5100" t="s">
        <v>1</v>
      </c>
      <c r="D5100" t="s">
        <v>28</v>
      </c>
      <c r="E5100">
        <v>19</v>
      </c>
      <c r="F5100">
        <v>1</v>
      </c>
    </row>
    <row r="5101" spans="1:6">
      <c r="A5101" s="10" t="str">
        <f t="shared" si="93"/>
        <v>Polycythemia vera - D4520Male</v>
      </c>
      <c r="B5101" s="10" t="s">
        <v>349</v>
      </c>
      <c r="C5101" t="s">
        <v>1</v>
      </c>
      <c r="D5101" t="s">
        <v>29</v>
      </c>
      <c r="E5101">
        <v>20</v>
      </c>
      <c r="F5101">
        <v>1</v>
      </c>
    </row>
    <row r="5102" spans="1:6">
      <c r="A5102" s="10" t="str">
        <f t="shared" si="93"/>
        <v>Polycythemia vera - D458Male</v>
      </c>
      <c r="B5102" s="10" t="s">
        <v>349</v>
      </c>
      <c r="C5102" t="s">
        <v>1</v>
      </c>
      <c r="D5102" t="s">
        <v>19</v>
      </c>
      <c r="E5102">
        <v>8</v>
      </c>
      <c r="F5102">
        <v>0</v>
      </c>
    </row>
    <row r="5103" spans="1:6">
      <c r="A5103" s="10" t="str">
        <f t="shared" si="93"/>
        <v>Polycythemia vera - D4510Male</v>
      </c>
      <c r="B5103" s="10" t="s">
        <v>349</v>
      </c>
      <c r="C5103" t="s">
        <v>1</v>
      </c>
      <c r="D5103" t="s">
        <v>20</v>
      </c>
      <c r="E5103">
        <v>10</v>
      </c>
      <c r="F5103">
        <v>2</v>
      </c>
    </row>
    <row r="5104" spans="1:6">
      <c r="A5104" s="10" t="str">
        <f t="shared" si="93"/>
        <v>Polycythemia vera - D455Male</v>
      </c>
      <c r="B5104" s="10" t="s">
        <v>349</v>
      </c>
      <c r="C5104" t="s">
        <v>1</v>
      </c>
      <c r="D5104" t="s">
        <v>16</v>
      </c>
      <c r="E5104">
        <v>5</v>
      </c>
      <c r="F5104">
        <v>3</v>
      </c>
    </row>
    <row r="5105" spans="1:6">
      <c r="A5105" s="10" t="str">
        <f t="shared" si="93"/>
        <v>Polycythemia vera - D4515Male</v>
      </c>
      <c r="B5105" s="10" t="s">
        <v>349</v>
      </c>
      <c r="C5105" t="s">
        <v>1</v>
      </c>
      <c r="D5105" t="s">
        <v>24</v>
      </c>
      <c r="E5105">
        <v>15</v>
      </c>
      <c r="F5105">
        <v>0</v>
      </c>
    </row>
    <row r="5106" spans="1:6">
      <c r="A5106" s="10" t="str">
        <f t="shared" si="93"/>
        <v>Polycythemia vera - D452Male</v>
      </c>
      <c r="B5106" s="10" t="s">
        <v>349</v>
      </c>
      <c r="C5106" t="s">
        <v>1</v>
      </c>
      <c r="D5106" t="s">
        <v>13</v>
      </c>
      <c r="E5106">
        <v>2</v>
      </c>
      <c r="F5106">
        <v>1</v>
      </c>
    </row>
    <row r="5107" spans="1:6">
      <c r="A5107" s="10" t="str">
        <f t="shared" si="93"/>
        <v>Polycythemia vera - D4517Male</v>
      </c>
      <c r="B5107" s="10" t="s">
        <v>349</v>
      </c>
      <c r="C5107" t="s">
        <v>1</v>
      </c>
      <c r="D5107" t="s">
        <v>26</v>
      </c>
      <c r="E5107">
        <v>17</v>
      </c>
      <c r="F5107">
        <v>0</v>
      </c>
    </row>
    <row r="5108" spans="1:6">
      <c r="A5108" s="10" t="str">
        <f t="shared" si="93"/>
        <v>Polycythemia vera - D4512Male</v>
      </c>
      <c r="B5108" s="10" t="s">
        <v>349</v>
      </c>
      <c r="C5108" t="s">
        <v>1</v>
      </c>
      <c r="D5108" t="s">
        <v>22</v>
      </c>
      <c r="E5108">
        <v>12</v>
      </c>
      <c r="F5108">
        <v>0</v>
      </c>
    </row>
    <row r="5109" spans="1:6">
      <c r="A5109" s="10" t="str">
        <f t="shared" si="93"/>
        <v>Myelodyplastic syndromes - D463Female</v>
      </c>
      <c r="B5109" s="10" t="s">
        <v>350</v>
      </c>
      <c r="C5109" t="s">
        <v>0</v>
      </c>
      <c r="D5109" t="s">
        <v>14</v>
      </c>
      <c r="E5109">
        <v>3</v>
      </c>
      <c r="F5109">
        <v>6</v>
      </c>
    </row>
    <row r="5110" spans="1:6">
      <c r="A5110" s="10" t="str">
        <f t="shared" si="93"/>
        <v>Myelodyplastic syndromes - D467Female</v>
      </c>
      <c r="B5110" s="10" t="s">
        <v>350</v>
      </c>
      <c r="C5110" t="s">
        <v>0</v>
      </c>
      <c r="D5110" t="s">
        <v>18</v>
      </c>
      <c r="E5110">
        <v>7</v>
      </c>
      <c r="F5110">
        <v>9</v>
      </c>
    </row>
    <row r="5111" spans="1:6">
      <c r="A5111" s="10" t="str">
        <f t="shared" si="93"/>
        <v>Myelodyplastic syndromes - D4618Female</v>
      </c>
      <c r="B5111" s="10" t="s">
        <v>350</v>
      </c>
      <c r="C5111" t="s">
        <v>0</v>
      </c>
      <c r="D5111" t="s">
        <v>27</v>
      </c>
      <c r="E5111">
        <v>18</v>
      </c>
      <c r="F5111">
        <v>5</v>
      </c>
    </row>
    <row r="5112" spans="1:6">
      <c r="A5112" s="10" t="str">
        <f t="shared" si="93"/>
        <v>Myelodyplastic syndromes - D4613Female</v>
      </c>
      <c r="B5112" s="10" t="s">
        <v>350</v>
      </c>
      <c r="C5112" t="s">
        <v>0</v>
      </c>
      <c r="D5112" t="s">
        <v>30</v>
      </c>
      <c r="E5112">
        <v>13</v>
      </c>
      <c r="F5112">
        <v>4</v>
      </c>
    </row>
    <row r="5113" spans="1:6">
      <c r="A5113" s="10" t="str">
        <f t="shared" si="93"/>
        <v>Myelodyplastic syndromes - D464Female</v>
      </c>
      <c r="B5113" s="10" t="s">
        <v>350</v>
      </c>
      <c r="C5113" t="s">
        <v>0</v>
      </c>
      <c r="D5113" t="s">
        <v>15</v>
      </c>
      <c r="E5113">
        <v>4</v>
      </c>
      <c r="F5113">
        <v>8</v>
      </c>
    </row>
    <row r="5114" spans="1:6">
      <c r="A5114" s="10" t="str">
        <f t="shared" si="93"/>
        <v>Myelodyplastic syndromes - D469Female</v>
      </c>
      <c r="B5114" s="10" t="s">
        <v>350</v>
      </c>
      <c r="C5114" t="s">
        <v>0</v>
      </c>
      <c r="D5114" t="s">
        <v>369</v>
      </c>
      <c r="E5114">
        <v>9</v>
      </c>
      <c r="F5114">
        <v>5</v>
      </c>
    </row>
    <row r="5115" spans="1:6">
      <c r="A5115" s="10" t="str">
        <f t="shared" si="93"/>
        <v>Myelodyplastic syndromes - D4614Female</v>
      </c>
      <c r="B5115" s="10" t="s">
        <v>350</v>
      </c>
      <c r="C5115" t="s">
        <v>0</v>
      </c>
      <c r="D5115" t="s">
        <v>23</v>
      </c>
      <c r="E5115">
        <v>14</v>
      </c>
      <c r="F5115">
        <v>2</v>
      </c>
    </row>
    <row r="5116" spans="1:6">
      <c r="A5116" s="10" t="str">
        <f t="shared" si="93"/>
        <v>Myelodyplastic syndromes - D466Female</v>
      </c>
      <c r="B5116" s="10" t="s">
        <v>350</v>
      </c>
      <c r="C5116" t="s">
        <v>0</v>
      </c>
      <c r="D5116" t="s">
        <v>17</v>
      </c>
      <c r="E5116">
        <v>6</v>
      </c>
      <c r="F5116">
        <v>0</v>
      </c>
    </row>
    <row r="5117" spans="1:6">
      <c r="A5117" s="10" t="str">
        <f t="shared" si="93"/>
        <v>Myelodyplastic syndromes - D4611Female</v>
      </c>
      <c r="B5117" s="10" t="s">
        <v>350</v>
      </c>
      <c r="C5117" t="s">
        <v>0</v>
      </c>
      <c r="D5117" t="s">
        <v>21</v>
      </c>
      <c r="E5117">
        <v>11</v>
      </c>
      <c r="F5117">
        <v>5</v>
      </c>
    </row>
    <row r="5118" spans="1:6">
      <c r="A5118" s="10" t="str">
        <f t="shared" si="93"/>
        <v>Myelodyplastic syndromes - D4616Female</v>
      </c>
      <c r="B5118" s="10" t="s">
        <v>350</v>
      </c>
      <c r="C5118" t="s">
        <v>0</v>
      </c>
      <c r="D5118" t="s">
        <v>25</v>
      </c>
      <c r="E5118">
        <v>16</v>
      </c>
      <c r="F5118">
        <v>2</v>
      </c>
    </row>
    <row r="5119" spans="1:6">
      <c r="A5119" s="10" t="str">
        <f t="shared" si="93"/>
        <v>Myelodyplastic syndromes - D461Female</v>
      </c>
      <c r="B5119" s="10" t="s">
        <v>350</v>
      </c>
      <c r="C5119" t="s">
        <v>0</v>
      </c>
      <c r="D5119" t="s">
        <v>12</v>
      </c>
      <c r="E5119">
        <v>1</v>
      </c>
      <c r="F5119">
        <v>2</v>
      </c>
    </row>
    <row r="5120" spans="1:6">
      <c r="A5120" s="10" t="str">
        <f t="shared" si="93"/>
        <v>Myelodyplastic syndromes - D4699Female</v>
      </c>
      <c r="B5120" s="10" t="s">
        <v>350</v>
      </c>
      <c r="C5120" t="s">
        <v>0</v>
      </c>
      <c r="D5120" t="s">
        <v>370</v>
      </c>
      <c r="E5120">
        <v>99</v>
      </c>
      <c r="F5120">
        <v>0</v>
      </c>
    </row>
    <row r="5121" spans="1:6">
      <c r="A5121" s="10" t="str">
        <f t="shared" si="93"/>
        <v>Myelodyplastic syndromes - D4619Female</v>
      </c>
      <c r="B5121" s="10" t="s">
        <v>350</v>
      </c>
      <c r="C5121" t="s">
        <v>0</v>
      </c>
      <c r="D5121" t="s">
        <v>28</v>
      </c>
      <c r="E5121">
        <v>19</v>
      </c>
      <c r="F5121">
        <v>2</v>
      </c>
    </row>
    <row r="5122" spans="1:6">
      <c r="A5122" s="10" t="str">
        <f t="shared" si="93"/>
        <v>Myelodyplastic syndromes - D4620Female</v>
      </c>
      <c r="B5122" s="10" t="s">
        <v>350</v>
      </c>
      <c r="C5122" t="s">
        <v>0</v>
      </c>
      <c r="D5122" t="s">
        <v>29</v>
      </c>
      <c r="E5122">
        <v>20</v>
      </c>
      <c r="F5122">
        <v>5</v>
      </c>
    </row>
    <row r="5123" spans="1:6">
      <c r="A5123" s="10" t="str">
        <f t="shared" si="93"/>
        <v>Myelodyplastic syndromes - D468Female</v>
      </c>
      <c r="B5123" s="10" t="s">
        <v>350</v>
      </c>
      <c r="C5123" t="s">
        <v>0</v>
      </c>
      <c r="D5123" t="s">
        <v>19</v>
      </c>
      <c r="E5123">
        <v>8</v>
      </c>
      <c r="F5123">
        <v>0</v>
      </c>
    </row>
    <row r="5124" spans="1:6">
      <c r="A5124" s="10" t="str">
        <f t="shared" si="93"/>
        <v>Myelodyplastic syndromes - D4610Female</v>
      </c>
      <c r="B5124" s="10" t="s">
        <v>350</v>
      </c>
      <c r="C5124" t="s">
        <v>0</v>
      </c>
      <c r="D5124" t="s">
        <v>20</v>
      </c>
      <c r="E5124">
        <v>10</v>
      </c>
      <c r="F5124">
        <v>2</v>
      </c>
    </row>
    <row r="5125" spans="1:6">
      <c r="A5125" s="10" t="str">
        <f t="shared" si="93"/>
        <v>Myelodyplastic syndromes - D465Female</v>
      </c>
      <c r="B5125" s="10" t="s">
        <v>350</v>
      </c>
      <c r="C5125" t="s">
        <v>0</v>
      </c>
      <c r="D5125" t="s">
        <v>16</v>
      </c>
      <c r="E5125">
        <v>5</v>
      </c>
      <c r="F5125">
        <v>8</v>
      </c>
    </row>
    <row r="5126" spans="1:6">
      <c r="A5126" s="10" t="str">
        <f t="shared" si="93"/>
        <v>Myelodyplastic syndromes - D4615Female</v>
      </c>
      <c r="B5126" s="10" t="s">
        <v>350</v>
      </c>
      <c r="C5126" t="s">
        <v>0</v>
      </c>
      <c r="D5126" t="s">
        <v>24</v>
      </c>
      <c r="E5126">
        <v>15</v>
      </c>
      <c r="F5126">
        <v>1</v>
      </c>
    </row>
    <row r="5127" spans="1:6">
      <c r="A5127" s="10" t="str">
        <f t="shared" si="93"/>
        <v>Myelodyplastic syndromes - D462Female</v>
      </c>
      <c r="B5127" s="10" t="s">
        <v>350</v>
      </c>
      <c r="C5127" t="s">
        <v>0</v>
      </c>
      <c r="D5127" t="s">
        <v>13</v>
      </c>
      <c r="E5127">
        <v>2</v>
      </c>
      <c r="F5127">
        <v>6</v>
      </c>
    </row>
    <row r="5128" spans="1:6">
      <c r="A5128" s="10" t="str">
        <f t="shared" si="93"/>
        <v>Myelodyplastic syndromes - D4617Female</v>
      </c>
      <c r="B5128" s="10" t="s">
        <v>350</v>
      </c>
      <c r="C5128" t="s">
        <v>0</v>
      </c>
      <c r="D5128" t="s">
        <v>26</v>
      </c>
      <c r="E5128">
        <v>17</v>
      </c>
      <c r="F5128">
        <v>0</v>
      </c>
    </row>
    <row r="5129" spans="1:6">
      <c r="A5129" s="10" t="str">
        <f t="shared" si="93"/>
        <v>Myelodyplastic syndromes - D4612Female</v>
      </c>
      <c r="B5129" s="10" t="s">
        <v>350</v>
      </c>
      <c r="C5129" t="s">
        <v>0</v>
      </c>
      <c r="D5129" t="s">
        <v>22</v>
      </c>
      <c r="E5129">
        <v>12</v>
      </c>
      <c r="F5129">
        <v>4</v>
      </c>
    </row>
    <row r="5130" spans="1:6">
      <c r="A5130" s="10" t="str">
        <f t="shared" si="93"/>
        <v>Myelodyplastic syndromes - D463Male</v>
      </c>
      <c r="B5130" s="10" t="s">
        <v>350</v>
      </c>
      <c r="C5130" t="s">
        <v>1</v>
      </c>
      <c r="D5130" t="s">
        <v>14</v>
      </c>
      <c r="E5130">
        <v>3</v>
      </c>
      <c r="F5130">
        <v>6</v>
      </c>
    </row>
    <row r="5131" spans="1:6">
      <c r="A5131" s="10" t="str">
        <f t="shared" si="93"/>
        <v>Myelodyplastic syndromes - D467Male</v>
      </c>
      <c r="B5131" s="10" t="s">
        <v>350</v>
      </c>
      <c r="C5131" t="s">
        <v>1</v>
      </c>
      <c r="D5131" t="s">
        <v>18</v>
      </c>
      <c r="E5131">
        <v>7</v>
      </c>
      <c r="F5131">
        <v>6</v>
      </c>
    </row>
    <row r="5132" spans="1:6">
      <c r="A5132" s="10" t="str">
        <f t="shared" si="93"/>
        <v>Myelodyplastic syndromes - D4618Male</v>
      </c>
      <c r="B5132" s="10" t="s">
        <v>350</v>
      </c>
      <c r="C5132" t="s">
        <v>1</v>
      </c>
      <c r="D5132" t="s">
        <v>27</v>
      </c>
      <c r="E5132">
        <v>18</v>
      </c>
      <c r="F5132">
        <v>19</v>
      </c>
    </row>
    <row r="5133" spans="1:6">
      <c r="A5133" s="10" t="str">
        <f t="shared" si="93"/>
        <v>Myelodyplastic syndromes - D4613Male</v>
      </c>
      <c r="B5133" s="10" t="s">
        <v>350</v>
      </c>
      <c r="C5133" t="s">
        <v>1</v>
      </c>
      <c r="D5133" t="s">
        <v>30</v>
      </c>
      <c r="E5133">
        <v>13</v>
      </c>
      <c r="F5133">
        <v>3</v>
      </c>
    </row>
    <row r="5134" spans="1:6">
      <c r="A5134" s="10" t="str">
        <f t="shared" si="93"/>
        <v>Myelodyplastic syndromes - D464Male</v>
      </c>
      <c r="B5134" s="10" t="s">
        <v>350</v>
      </c>
      <c r="C5134" t="s">
        <v>1</v>
      </c>
      <c r="D5134" t="s">
        <v>15</v>
      </c>
      <c r="E5134">
        <v>4</v>
      </c>
      <c r="F5134">
        <v>12</v>
      </c>
    </row>
    <row r="5135" spans="1:6">
      <c r="A5135" s="10" t="str">
        <f t="shared" si="93"/>
        <v>Myelodyplastic syndromes - D469Male</v>
      </c>
      <c r="B5135" s="10" t="s">
        <v>350</v>
      </c>
      <c r="C5135" t="s">
        <v>1</v>
      </c>
      <c r="D5135" t="s">
        <v>369</v>
      </c>
      <c r="E5135">
        <v>9</v>
      </c>
      <c r="F5135">
        <v>8</v>
      </c>
    </row>
    <row r="5136" spans="1:6">
      <c r="A5136" s="10" t="str">
        <f t="shared" si="93"/>
        <v>Myelodyplastic syndromes - D4614Male</v>
      </c>
      <c r="B5136" s="10" t="s">
        <v>350</v>
      </c>
      <c r="C5136" t="s">
        <v>1</v>
      </c>
      <c r="D5136" t="s">
        <v>23</v>
      </c>
      <c r="E5136">
        <v>14</v>
      </c>
      <c r="F5136">
        <v>5</v>
      </c>
    </row>
    <row r="5137" spans="1:6">
      <c r="A5137" s="10" t="str">
        <f t="shared" si="93"/>
        <v>Myelodyplastic syndromes - D466Male</v>
      </c>
      <c r="B5137" s="10" t="s">
        <v>350</v>
      </c>
      <c r="C5137" t="s">
        <v>1</v>
      </c>
      <c r="D5137" t="s">
        <v>17</v>
      </c>
      <c r="E5137">
        <v>6</v>
      </c>
      <c r="F5137">
        <v>2</v>
      </c>
    </row>
    <row r="5138" spans="1:6">
      <c r="A5138" s="10" t="str">
        <f t="shared" si="93"/>
        <v>Myelodyplastic syndromes - D4611Male</v>
      </c>
      <c r="B5138" s="10" t="s">
        <v>350</v>
      </c>
      <c r="C5138" t="s">
        <v>1</v>
      </c>
      <c r="D5138" t="s">
        <v>21</v>
      </c>
      <c r="E5138">
        <v>11</v>
      </c>
      <c r="F5138">
        <v>4</v>
      </c>
    </row>
    <row r="5139" spans="1:6">
      <c r="A5139" s="10" t="str">
        <f t="shared" si="93"/>
        <v>Myelodyplastic syndromes - D4616Male</v>
      </c>
      <c r="B5139" s="10" t="s">
        <v>350</v>
      </c>
      <c r="C5139" t="s">
        <v>1</v>
      </c>
      <c r="D5139" t="s">
        <v>25</v>
      </c>
      <c r="E5139">
        <v>16</v>
      </c>
      <c r="F5139">
        <v>6</v>
      </c>
    </row>
    <row r="5140" spans="1:6">
      <c r="A5140" s="10" t="str">
        <f t="shared" si="93"/>
        <v>Myelodyplastic syndromes - D461Male</v>
      </c>
      <c r="B5140" s="10" t="s">
        <v>350</v>
      </c>
      <c r="C5140" t="s">
        <v>1</v>
      </c>
      <c r="D5140" t="s">
        <v>12</v>
      </c>
      <c r="E5140">
        <v>1</v>
      </c>
      <c r="F5140">
        <v>7</v>
      </c>
    </row>
    <row r="5141" spans="1:6">
      <c r="A5141" s="10" t="str">
        <f t="shared" si="93"/>
        <v>Myelodyplastic syndromes - D4699Male</v>
      </c>
      <c r="B5141" s="10" t="s">
        <v>350</v>
      </c>
      <c r="C5141" t="s">
        <v>1</v>
      </c>
      <c r="D5141" t="s">
        <v>370</v>
      </c>
      <c r="E5141">
        <v>99</v>
      </c>
      <c r="F5141">
        <v>0</v>
      </c>
    </row>
    <row r="5142" spans="1:6">
      <c r="A5142" s="10" t="str">
        <f t="shared" si="93"/>
        <v>Myelodyplastic syndromes - D4619Male</v>
      </c>
      <c r="B5142" s="10" t="s">
        <v>350</v>
      </c>
      <c r="C5142" t="s">
        <v>1</v>
      </c>
      <c r="D5142" t="s">
        <v>28</v>
      </c>
      <c r="E5142">
        <v>19</v>
      </c>
      <c r="F5142">
        <v>2</v>
      </c>
    </row>
    <row r="5143" spans="1:6">
      <c r="A5143" s="10" t="str">
        <f t="shared" si="93"/>
        <v>Myelodyplastic syndromes - D4620Male</v>
      </c>
      <c r="B5143" s="10" t="s">
        <v>350</v>
      </c>
      <c r="C5143" t="s">
        <v>1</v>
      </c>
      <c r="D5143" t="s">
        <v>29</v>
      </c>
      <c r="E5143">
        <v>20</v>
      </c>
      <c r="F5143">
        <v>11</v>
      </c>
    </row>
    <row r="5144" spans="1:6">
      <c r="A5144" s="10" t="str">
        <f t="shared" si="93"/>
        <v>Myelodyplastic syndromes - D468Male</v>
      </c>
      <c r="B5144" s="10" t="s">
        <v>350</v>
      </c>
      <c r="C5144" t="s">
        <v>1</v>
      </c>
      <c r="D5144" t="s">
        <v>19</v>
      </c>
      <c r="E5144">
        <v>8</v>
      </c>
      <c r="F5144">
        <v>5</v>
      </c>
    </row>
    <row r="5145" spans="1:6">
      <c r="A5145" s="10" t="str">
        <f t="shared" si="93"/>
        <v>Myelodyplastic syndromes - D4610Male</v>
      </c>
      <c r="B5145" s="10" t="s">
        <v>350</v>
      </c>
      <c r="C5145" t="s">
        <v>1</v>
      </c>
      <c r="D5145" t="s">
        <v>20</v>
      </c>
      <c r="E5145">
        <v>10</v>
      </c>
      <c r="F5145">
        <v>5</v>
      </c>
    </row>
    <row r="5146" spans="1:6">
      <c r="A5146" s="10" t="str">
        <f t="shared" si="93"/>
        <v>Myelodyplastic syndromes - D465Male</v>
      </c>
      <c r="B5146" s="10" t="s">
        <v>350</v>
      </c>
      <c r="C5146" t="s">
        <v>1</v>
      </c>
      <c r="D5146" t="s">
        <v>16</v>
      </c>
      <c r="E5146">
        <v>5</v>
      </c>
      <c r="F5146">
        <v>12</v>
      </c>
    </row>
    <row r="5147" spans="1:6">
      <c r="A5147" s="10" t="str">
        <f t="shared" si="93"/>
        <v>Myelodyplastic syndromes - D4615Male</v>
      </c>
      <c r="B5147" s="10" t="s">
        <v>350</v>
      </c>
      <c r="C5147" t="s">
        <v>1</v>
      </c>
      <c r="D5147" t="s">
        <v>24</v>
      </c>
      <c r="E5147">
        <v>15</v>
      </c>
      <c r="F5147">
        <v>0</v>
      </c>
    </row>
    <row r="5148" spans="1:6">
      <c r="A5148" s="10" t="str">
        <f t="shared" si="93"/>
        <v>Myelodyplastic syndromes - D462Male</v>
      </c>
      <c r="B5148" s="10" t="s">
        <v>350</v>
      </c>
      <c r="C5148" t="s">
        <v>1</v>
      </c>
      <c r="D5148" t="s">
        <v>13</v>
      </c>
      <c r="E5148">
        <v>2</v>
      </c>
      <c r="F5148">
        <v>16</v>
      </c>
    </row>
    <row r="5149" spans="1:6">
      <c r="A5149" s="10" t="str">
        <f t="shared" si="93"/>
        <v>Myelodyplastic syndromes - D4617Male</v>
      </c>
      <c r="B5149" s="10" t="s">
        <v>350</v>
      </c>
      <c r="C5149" t="s">
        <v>1</v>
      </c>
      <c r="D5149" t="s">
        <v>26</v>
      </c>
      <c r="E5149">
        <v>17</v>
      </c>
      <c r="F5149">
        <v>0</v>
      </c>
    </row>
    <row r="5150" spans="1:6">
      <c r="A5150" s="10" t="str">
        <f t="shared" si="93"/>
        <v>Myelodyplastic syndromes - D4612Male</v>
      </c>
      <c r="B5150" s="10" t="s">
        <v>350</v>
      </c>
      <c r="C5150" t="s">
        <v>1</v>
      </c>
      <c r="D5150" t="s">
        <v>22</v>
      </c>
      <c r="E5150">
        <v>12</v>
      </c>
      <c r="F5150">
        <v>1</v>
      </c>
    </row>
    <row r="5151" spans="1:6">
      <c r="A5151" s="10" t="str">
        <f t="shared" si="93"/>
        <v>Uncertain behaviour of lymphoid, haematopoietic and related tissue - D473Female</v>
      </c>
      <c r="B5151" s="10" t="s">
        <v>351</v>
      </c>
      <c r="C5151" t="s">
        <v>0</v>
      </c>
      <c r="D5151" t="s">
        <v>14</v>
      </c>
      <c r="E5151">
        <v>3</v>
      </c>
      <c r="F5151">
        <v>3</v>
      </c>
    </row>
    <row r="5152" spans="1:6">
      <c r="A5152" s="10" t="str">
        <f t="shared" si="93"/>
        <v>Uncertain behaviour of lymphoid, haematopoietic and related tissue - D477Female</v>
      </c>
      <c r="B5152" s="10" t="s">
        <v>351</v>
      </c>
      <c r="C5152" t="s">
        <v>0</v>
      </c>
      <c r="D5152" t="s">
        <v>18</v>
      </c>
      <c r="E5152">
        <v>7</v>
      </c>
      <c r="F5152">
        <v>0</v>
      </c>
    </row>
    <row r="5153" spans="1:6">
      <c r="A5153" s="10" t="str">
        <f t="shared" si="93"/>
        <v>Uncertain behaviour of lymphoid, haematopoietic and related tissue - D4718Female</v>
      </c>
      <c r="B5153" s="10" t="s">
        <v>351</v>
      </c>
      <c r="C5153" t="s">
        <v>0</v>
      </c>
      <c r="D5153" t="s">
        <v>27</v>
      </c>
      <c r="E5153">
        <v>18</v>
      </c>
      <c r="F5153">
        <v>4</v>
      </c>
    </row>
    <row r="5154" spans="1:6">
      <c r="A5154" s="10" t="str">
        <f t="shared" si="93"/>
        <v>Uncertain behaviour of lymphoid, haematopoietic and related tissue - D4713Female</v>
      </c>
      <c r="B5154" s="10" t="s">
        <v>351</v>
      </c>
      <c r="C5154" t="s">
        <v>0</v>
      </c>
      <c r="D5154" t="s">
        <v>30</v>
      </c>
      <c r="E5154">
        <v>13</v>
      </c>
      <c r="F5154">
        <v>3</v>
      </c>
    </row>
    <row r="5155" spans="1:6">
      <c r="A5155" s="10" t="str">
        <f t="shared" si="93"/>
        <v>Uncertain behaviour of lymphoid, haematopoietic and related tissue - D474Female</v>
      </c>
      <c r="B5155" s="10" t="s">
        <v>351</v>
      </c>
      <c r="C5155" t="s">
        <v>0</v>
      </c>
      <c r="D5155" t="s">
        <v>15</v>
      </c>
      <c r="E5155">
        <v>4</v>
      </c>
      <c r="F5155">
        <v>6</v>
      </c>
    </row>
    <row r="5156" spans="1:6">
      <c r="A5156" s="10" t="str">
        <f t="shared" ref="A5156:A5192" si="94">B5156&amp;E5156&amp;C5156</f>
        <v>Uncertain behaviour of lymphoid, haematopoietic and related tissue - D479Female</v>
      </c>
      <c r="B5156" s="10" t="s">
        <v>351</v>
      </c>
      <c r="C5156" t="s">
        <v>0</v>
      </c>
      <c r="D5156" t="s">
        <v>369</v>
      </c>
      <c r="E5156">
        <v>9</v>
      </c>
      <c r="F5156">
        <v>0</v>
      </c>
    </row>
    <row r="5157" spans="1:6">
      <c r="A5157" s="10" t="str">
        <f t="shared" si="94"/>
        <v>Uncertain behaviour of lymphoid, haematopoietic and related tissue - D4714Female</v>
      </c>
      <c r="B5157" s="10" t="s">
        <v>351</v>
      </c>
      <c r="C5157" t="s">
        <v>0</v>
      </c>
      <c r="D5157" t="s">
        <v>23</v>
      </c>
      <c r="E5157">
        <v>14</v>
      </c>
      <c r="F5157">
        <v>0</v>
      </c>
    </row>
    <row r="5158" spans="1:6">
      <c r="A5158" s="10" t="str">
        <f t="shared" si="94"/>
        <v>Uncertain behaviour of lymphoid, haematopoietic and related tissue - D476Female</v>
      </c>
      <c r="B5158" s="10" t="s">
        <v>351</v>
      </c>
      <c r="C5158" t="s">
        <v>0</v>
      </c>
      <c r="D5158" t="s">
        <v>17</v>
      </c>
      <c r="E5158">
        <v>6</v>
      </c>
      <c r="F5158">
        <v>0</v>
      </c>
    </row>
    <row r="5159" spans="1:6">
      <c r="A5159" s="10" t="str">
        <f t="shared" si="94"/>
        <v>Uncertain behaviour of lymphoid, haematopoietic and related tissue - D4711Female</v>
      </c>
      <c r="B5159" s="10" t="s">
        <v>351</v>
      </c>
      <c r="C5159" t="s">
        <v>0</v>
      </c>
      <c r="D5159" t="s">
        <v>21</v>
      </c>
      <c r="E5159">
        <v>11</v>
      </c>
      <c r="F5159">
        <v>1</v>
      </c>
    </row>
    <row r="5160" spans="1:6">
      <c r="A5160" s="10" t="str">
        <f t="shared" si="94"/>
        <v>Uncertain behaviour of lymphoid, haematopoietic and related tissue - D4716Female</v>
      </c>
      <c r="B5160" s="10" t="s">
        <v>351</v>
      </c>
      <c r="C5160" t="s">
        <v>0</v>
      </c>
      <c r="D5160" t="s">
        <v>25</v>
      </c>
      <c r="E5160">
        <v>16</v>
      </c>
      <c r="F5160">
        <v>1</v>
      </c>
    </row>
    <row r="5161" spans="1:6">
      <c r="A5161" s="10" t="str">
        <f t="shared" si="94"/>
        <v>Uncertain behaviour of lymphoid, haematopoietic and related tissue - D471Female</v>
      </c>
      <c r="B5161" s="10" t="s">
        <v>351</v>
      </c>
      <c r="C5161" t="s">
        <v>0</v>
      </c>
      <c r="D5161" t="s">
        <v>12</v>
      </c>
      <c r="E5161">
        <v>1</v>
      </c>
      <c r="F5161">
        <v>1</v>
      </c>
    </row>
    <row r="5162" spans="1:6">
      <c r="A5162" s="10" t="str">
        <f t="shared" si="94"/>
        <v>Uncertain behaviour of lymphoid, haematopoietic and related tissue - D4799Female</v>
      </c>
      <c r="B5162" s="10" t="s">
        <v>351</v>
      </c>
      <c r="C5162" t="s">
        <v>0</v>
      </c>
      <c r="D5162" t="s">
        <v>370</v>
      </c>
      <c r="E5162">
        <v>99</v>
      </c>
      <c r="F5162">
        <v>0</v>
      </c>
    </row>
    <row r="5163" spans="1:6">
      <c r="A5163" s="10" t="str">
        <f t="shared" si="94"/>
        <v>Uncertain behaviour of lymphoid, haematopoietic and related tissue - D4719Female</v>
      </c>
      <c r="B5163" s="10" t="s">
        <v>351</v>
      </c>
      <c r="C5163" t="s">
        <v>0</v>
      </c>
      <c r="D5163" t="s">
        <v>28</v>
      </c>
      <c r="E5163">
        <v>19</v>
      </c>
      <c r="F5163">
        <v>0</v>
      </c>
    </row>
    <row r="5164" spans="1:6">
      <c r="A5164" s="10" t="str">
        <f t="shared" si="94"/>
        <v>Uncertain behaviour of lymphoid, haematopoietic and related tissue - D4720Female</v>
      </c>
      <c r="B5164" s="10" t="s">
        <v>351</v>
      </c>
      <c r="C5164" t="s">
        <v>0</v>
      </c>
      <c r="D5164" t="s">
        <v>29</v>
      </c>
      <c r="E5164">
        <v>20</v>
      </c>
      <c r="F5164">
        <v>4</v>
      </c>
    </row>
    <row r="5165" spans="1:6">
      <c r="A5165" s="10" t="str">
        <f t="shared" si="94"/>
        <v>Uncertain behaviour of lymphoid, haematopoietic and related tissue - D478Female</v>
      </c>
      <c r="B5165" s="10" t="s">
        <v>351</v>
      </c>
      <c r="C5165" t="s">
        <v>0</v>
      </c>
      <c r="D5165" t="s">
        <v>19</v>
      </c>
      <c r="E5165">
        <v>8</v>
      </c>
      <c r="F5165">
        <v>0</v>
      </c>
    </row>
    <row r="5166" spans="1:6">
      <c r="A5166" s="10" t="str">
        <f t="shared" si="94"/>
        <v>Uncertain behaviour of lymphoid, haematopoietic and related tissue - D4710Female</v>
      </c>
      <c r="B5166" s="10" t="s">
        <v>351</v>
      </c>
      <c r="C5166" t="s">
        <v>0</v>
      </c>
      <c r="D5166" t="s">
        <v>20</v>
      </c>
      <c r="E5166">
        <v>10</v>
      </c>
      <c r="F5166">
        <v>1</v>
      </c>
    </row>
    <row r="5167" spans="1:6">
      <c r="A5167" s="10" t="str">
        <f t="shared" si="94"/>
        <v>Uncertain behaviour of lymphoid, haematopoietic and related tissue - D475Female</v>
      </c>
      <c r="B5167" s="10" t="s">
        <v>351</v>
      </c>
      <c r="C5167" t="s">
        <v>0</v>
      </c>
      <c r="D5167" t="s">
        <v>16</v>
      </c>
      <c r="E5167">
        <v>5</v>
      </c>
      <c r="F5167">
        <v>1</v>
      </c>
    </row>
    <row r="5168" spans="1:6">
      <c r="A5168" s="10" t="str">
        <f t="shared" si="94"/>
        <v>Uncertain behaviour of lymphoid, haematopoietic and related tissue - D4715Female</v>
      </c>
      <c r="B5168" s="10" t="s">
        <v>351</v>
      </c>
      <c r="C5168" t="s">
        <v>0</v>
      </c>
      <c r="D5168" t="s">
        <v>24</v>
      </c>
      <c r="E5168">
        <v>15</v>
      </c>
      <c r="F5168">
        <v>0</v>
      </c>
    </row>
    <row r="5169" spans="1:6">
      <c r="A5169" s="10" t="str">
        <f t="shared" si="94"/>
        <v>Uncertain behaviour of lymphoid, haematopoietic and related tissue - D472Female</v>
      </c>
      <c r="B5169" s="10" t="s">
        <v>351</v>
      </c>
      <c r="C5169" t="s">
        <v>0</v>
      </c>
      <c r="D5169" t="s">
        <v>13</v>
      </c>
      <c r="E5169">
        <v>2</v>
      </c>
      <c r="F5169">
        <v>4</v>
      </c>
    </row>
    <row r="5170" spans="1:6">
      <c r="A5170" s="10" t="str">
        <f t="shared" si="94"/>
        <v>Uncertain behaviour of lymphoid, haematopoietic and related tissue - D4717Female</v>
      </c>
      <c r="B5170" s="10" t="s">
        <v>351</v>
      </c>
      <c r="C5170" t="s">
        <v>0</v>
      </c>
      <c r="D5170" t="s">
        <v>26</v>
      </c>
      <c r="E5170">
        <v>17</v>
      </c>
      <c r="F5170">
        <v>0</v>
      </c>
    </row>
    <row r="5171" spans="1:6">
      <c r="A5171" s="10" t="str">
        <f t="shared" si="94"/>
        <v>Uncertain behaviour of lymphoid, haematopoietic and related tissue - D4712Female</v>
      </c>
      <c r="B5171" s="10" t="s">
        <v>351</v>
      </c>
      <c r="C5171" t="s">
        <v>0</v>
      </c>
      <c r="D5171" t="s">
        <v>22</v>
      </c>
      <c r="E5171">
        <v>12</v>
      </c>
      <c r="F5171">
        <v>1</v>
      </c>
    </row>
    <row r="5172" spans="1:6">
      <c r="A5172" s="10" t="str">
        <f t="shared" si="94"/>
        <v>Uncertain behaviour of lymphoid, haematopoietic and related tissue - D473Male</v>
      </c>
      <c r="B5172" s="10" t="s">
        <v>351</v>
      </c>
      <c r="C5172" t="s">
        <v>1</v>
      </c>
      <c r="D5172" t="s">
        <v>14</v>
      </c>
      <c r="E5172">
        <v>3</v>
      </c>
      <c r="F5172">
        <v>3</v>
      </c>
    </row>
    <row r="5173" spans="1:6">
      <c r="A5173" s="10" t="str">
        <f t="shared" si="94"/>
        <v>Uncertain behaviour of lymphoid, haematopoietic and related tissue - D477Male</v>
      </c>
      <c r="B5173" s="10" t="s">
        <v>351</v>
      </c>
      <c r="C5173" t="s">
        <v>1</v>
      </c>
      <c r="D5173" t="s">
        <v>18</v>
      </c>
      <c r="E5173">
        <v>7</v>
      </c>
      <c r="F5173">
        <v>2</v>
      </c>
    </row>
    <row r="5174" spans="1:6">
      <c r="A5174" s="10" t="str">
        <f t="shared" si="94"/>
        <v>Uncertain behaviour of lymphoid, haematopoietic and related tissue - D4718Male</v>
      </c>
      <c r="B5174" s="10" t="s">
        <v>351</v>
      </c>
      <c r="C5174" t="s">
        <v>1</v>
      </c>
      <c r="D5174" t="s">
        <v>27</v>
      </c>
      <c r="E5174">
        <v>18</v>
      </c>
      <c r="F5174">
        <v>5</v>
      </c>
    </row>
    <row r="5175" spans="1:6">
      <c r="A5175" s="10" t="str">
        <f t="shared" si="94"/>
        <v>Uncertain behaviour of lymphoid, haematopoietic and related tissue - D4713Male</v>
      </c>
      <c r="B5175" s="10" t="s">
        <v>351</v>
      </c>
      <c r="C5175" t="s">
        <v>1</v>
      </c>
      <c r="D5175" t="s">
        <v>30</v>
      </c>
      <c r="E5175">
        <v>13</v>
      </c>
      <c r="F5175">
        <v>4</v>
      </c>
    </row>
    <row r="5176" spans="1:6">
      <c r="A5176" s="10" t="str">
        <f t="shared" si="94"/>
        <v>Uncertain behaviour of lymphoid, haematopoietic and related tissue - D474Male</v>
      </c>
      <c r="B5176" s="10" t="s">
        <v>351</v>
      </c>
      <c r="C5176" t="s">
        <v>1</v>
      </c>
      <c r="D5176" t="s">
        <v>15</v>
      </c>
      <c r="E5176">
        <v>4</v>
      </c>
      <c r="F5176">
        <v>5</v>
      </c>
    </row>
    <row r="5177" spans="1:6">
      <c r="A5177" s="10" t="str">
        <f t="shared" si="94"/>
        <v>Uncertain behaviour of lymphoid, haematopoietic and related tissue - D479Male</v>
      </c>
      <c r="B5177" s="10" t="s">
        <v>351</v>
      </c>
      <c r="C5177" t="s">
        <v>1</v>
      </c>
      <c r="D5177" t="s">
        <v>369</v>
      </c>
      <c r="E5177">
        <v>9</v>
      </c>
      <c r="F5177">
        <v>2</v>
      </c>
    </row>
    <row r="5178" spans="1:6">
      <c r="A5178" s="10" t="str">
        <f t="shared" si="94"/>
        <v>Uncertain behaviour of lymphoid, haematopoietic and related tissue - D4714Male</v>
      </c>
      <c r="B5178" s="10" t="s">
        <v>351</v>
      </c>
      <c r="C5178" t="s">
        <v>1</v>
      </c>
      <c r="D5178" t="s">
        <v>23</v>
      </c>
      <c r="E5178">
        <v>14</v>
      </c>
      <c r="F5178">
        <v>2</v>
      </c>
    </row>
    <row r="5179" spans="1:6">
      <c r="A5179" s="10" t="str">
        <f t="shared" si="94"/>
        <v>Uncertain behaviour of lymphoid, haematopoietic and related tissue - D476Male</v>
      </c>
      <c r="B5179" s="10" t="s">
        <v>351</v>
      </c>
      <c r="C5179" t="s">
        <v>1</v>
      </c>
      <c r="D5179" t="s">
        <v>17</v>
      </c>
      <c r="E5179">
        <v>6</v>
      </c>
      <c r="F5179">
        <v>2</v>
      </c>
    </row>
    <row r="5180" spans="1:6">
      <c r="A5180" s="10" t="str">
        <f t="shared" si="94"/>
        <v>Uncertain behaviour of lymphoid, haematopoietic and related tissue - D4711Male</v>
      </c>
      <c r="B5180" s="10" t="s">
        <v>351</v>
      </c>
      <c r="C5180" t="s">
        <v>1</v>
      </c>
      <c r="D5180" t="s">
        <v>21</v>
      </c>
      <c r="E5180">
        <v>11</v>
      </c>
      <c r="F5180">
        <v>0</v>
      </c>
    </row>
    <row r="5181" spans="1:6">
      <c r="A5181" s="10" t="str">
        <f t="shared" si="94"/>
        <v>Uncertain behaviour of lymphoid, haematopoietic and related tissue - D4716Male</v>
      </c>
      <c r="B5181" s="10" t="s">
        <v>351</v>
      </c>
      <c r="C5181" t="s">
        <v>1</v>
      </c>
      <c r="D5181" t="s">
        <v>25</v>
      </c>
      <c r="E5181">
        <v>16</v>
      </c>
      <c r="F5181">
        <v>1</v>
      </c>
    </row>
    <row r="5182" spans="1:6">
      <c r="A5182" s="10" t="str">
        <f t="shared" si="94"/>
        <v>Uncertain behaviour of lymphoid, haematopoietic and related tissue - D471Male</v>
      </c>
      <c r="B5182" s="10" t="s">
        <v>351</v>
      </c>
      <c r="C5182" t="s">
        <v>1</v>
      </c>
      <c r="D5182" t="s">
        <v>12</v>
      </c>
      <c r="E5182">
        <v>1</v>
      </c>
      <c r="F5182">
        <v>1</v>
      </c>
    </row>
    <row r="5183" spans="1:6">
      <c r="A5183" s="10" t="str">
        <f t="shared" si="94"/>
        <v>Uncertain behaviour of lymphoid, haematopoietic and related tissue - D4799Male</v>
      </c>
      <c r="B5183" s="10" t="s">
        <v>351</v>
      </c>
      <c r="C5183" t="s">
        <v>1</v>
      </c>
      <c r="D5183" t="s">
        <v>370</v>
      </c>
      <c r="E5183">
        <v>99</v>
      </c>
      <c r="F5183">
        <v>0</v>
      </c>
    </row>
    <row r="5184" spans="1:6">
      <c r="A5184" s="10" t="str">
        <f t="shared" si="94"/>
        <v>Uncertain behaviour of lymphoid, haematopoietic and related tissue - D4719Male</v>
      </c>
      <c r="B5184" s="10" t="s">
        <v>351</v>
      </c>
      <c r="C5184" t="s">
        <v>1</v>
      </c>
      <c r="D5184" t="s">
        <v>28</v>
      </c>
      <c r="E5184">
        <v>19</v>
      </c>
      <c r="F5184">
        <v>0</v>
      </c>
    </row>
    <row r="5185" spans="1:6">
      <c r="A5185" s="10" t="str">
        <f t="shared" si="94"/>
        <v>Uncertain behaviour of lymphoid, haematopoietic and related tissue - D4720Male</v>
      </c>
      <c r="B5185" s="10" t="s">
        <v>351</v>
      </c>
      <c r="C5185" t="s">
        <v>1</v>
      </c>
      <c r="D5185" t="s">
        <v>29</v>
      </c>
      <c r="E5185">
        <v>20</v>
      </c>
      <c r="F5185">
        <v>5</v>
      </c>
    </row>
    <row r="5186" spans="1:6">
      <c r="A5186" s="10" t="str">
        <f t="shared" si="94"/>
        <v>Uncertain behaviour of lymphoid, haematopoietic and related tissue - D478Male</v>
      </c>
      <c r="B5186" s="10" t="s">
        <v>351</v>
      </c>
      <c r="C5186" t="s">
        <v>1</v>
      </c>
      <c r="D5186" t="s">
        <v>19</v>
      </c>
      <c r="E5186">
        <v>8</v>
      </c>
      <c r="F5186">
        <v>0</v>
      </c>
    </row>
    <row r="5187" spans="1:6">
      <c r="A5187" s="10" t="str">
        <f t="shared" si="94"/>
        <v>Uncertain behaviour of lymphoid, haematopoietic and related tissue - D4710Male</v>
      </c>
      <c r="B5187" s="10" t="s">
        <v>351</v>
      </c>
      <c r="C5187" t="s">
        <v>1</v>
      </c>
      <c r="D5187" t="s">
        <v>20</v>
      </c>
      <c r="E5187">
        <v>10</v>
      </c>
      <c r="F5187">
        <v>1</v>
      </c>
    </row>
    <row r="5188" spans="1:6">
      <c r="A5188" s="10" t="str">
        <f t="shared" si="94"/>
        <v>Uncertain behaviour of lymphoid, haematopoietic and related tissue - D475Male</v>
      </c>
      <c r="B5188" s="10" t="s">
        <v>351</v>
      </c>
      <c r="C5188" t="s">
        <v>1</v>
      </c>
      <c r="D5188" t="s">
        <v>16</v>
      </c>
      <c r="E5188">
        <v>5</v>
      </c>
      <c r="F5188">
        <v>4</v>
      </c>
    </row>
    <row r="5189" spans="1:6">
      <c r="A5189" s="10" t="str">
        <f t="shared" si="94"/>
        <v>Uncertain behaviour of lymphoid, haematopoietic and related tissue - D4715Male</v>
      </c>
      <c r="B5189" s="10" t="s">
        <v>351</v>
      </c>
      <c r="C5189" t="s">
        <v>1</v>
      </c>
      <c r="D5189" t="s">
        <v>24</v>
      </c>
      <c r="E5189">
        <v>15</v>
      </c>
      <c r="F5189">
        <v>0</v>
      </c>
    </row>
    <row r="5190" spans="1:6">
      <c r="A5190" s="10" t="str">
        <f t="shared" si="94"/>
        <v>Uncertain behaviour of lymphoid, haematopoietic and related tissue - D472Male</v>
      </c>
      <c r="B5190" s="10" t="s">
        <v>351</v>
      </c>
      <c r="C5190" t="s">
        <v>1</v>
      </c>
      <c r="D5190" t="s">
        <v>13</v>
      </c>
      <c r="E5190">
        <v>2</v>
      </c>
      <c r="F5190">
        <v>1</v>
      </c>
    </row>
    <row r="5191" spans="1:6">
      <c r="A5191" s="10" t="str">
        <f t="shared" si="94"/>
        <v>Uncertain behaviour of lymphoid, haematopoietic and related tissue - D4717Male</v>
      </c>
      <c r="B5191" s="10" t="s">
        <v>351</v>
      </c>
      <c r="C5191" t="s">
        <v>1</v>
      </c>
      <c r="D5191" t="s">
        <v>26</v>
      </c>
      <c r="E5191">
        <v>17</v>
      </c>
      <c r="F5191">
        <v>0</v>
      </c>
    </row>
    <row r="5192" spans="1:6">
      <c r="A5192" s="10" t="str">
        <f t="shared" si="94"/>
        <v>Uncertain behaviour of lymphoid, haematopoietic and related tissue - D4712Male</v>
      </c>
      <c r="B5192" s="10" t="s">
        <v>351</v>
      </c>
      <c r="C5192" t="s">
        <v>1</v>
      </c>
      <c r="D5192" t="s">
        <v>22</v>
      </c>
      <c r="E5192">
        <v>12</v>
      </c>
      <c r="F5192">
        <v>1</v>
      </c>
    </row>
    <row r="5194" spans="1:6">
      <c r="B5194" s="10" t="s">
        <v>353</v>
      </c>
    </row>
    <row r="5195" spans="1:6">
      <c r="B5195" s="10" t="s">
        <v>89</v>
      </c>
      <c r="C5195" t="s">
        <v>3</v>
      </c>
      <c r="D5195" t="s">
        <v>371</v>
      </c>
      <c r="E5195" t="s">
        <v>272</v>
      </c>
    </row>
    <row r="5196" spans="1:6">
      <c r="A5196" t="str">
        <f>B5196&amp;D5196&amp;C5196</f>
        <v>Lip - C001Female</v>
      </c>
      <c r="B5196" s="10" t="s">
        <v>284</v>
      </c>
      <c r="C5196" t="s">
        <v>0</v>
      </c>
      <c r="D5196">
        <v>1</v>
      </c>
      <c r="E5196">
        <v>1</v>
      </c>
    </row>
    <row r="5197" spans="1:6">
      <c r="A5197" s="10" t="str">
        <f t="shared" ref="A5197:A5260" si="95">B5197&amp;D5197&amp;C5197</f>
        <v>Lip - C002Female</v>
      </c>
      <c r="B5197" s="10" t="s">
        <v>284</v>
      </c>
      <c r="C5197" t="s">
        <v>0</v>
      </c>
      <c r="D5197">
        <v>2</v>
      </c>
      <c r="E5197">
        <v>3</v>
      </c>
    </row>
    <row r="5198" spans="1:6">
      <c r="A5198" s="10" t="str">
        <f t="shared" si="95"/>
        <v>Lip - C003Female</v>
      </c>
      <c r="B5198" s="10" t="s">
        <v>284</v>
      </c>
      <c r="C5198" t="s">
        <v>0</v>
      </c>
      <c r="D5198">
        <v>3</v>
      </c>
      <c r="E5198">
        <v>5</v>
      </c>
    </row>
    <row r="5199" spans="1:6">
      <c r="A5199" s="10" t="str">
        <f t="shared" si="95"/>
        <v>Lip - C004Female</v>
      </c>
      <c r="B5199" s="10" t="s">
        <v>284</v>
      </c>
      <c r="C5199" t="s">
        <v>0</v>
      </c>
      <c r="D5199">
        <v>4</v>
      </c>
      <c r="E5199">
        <v>6</v>
      </c>
    </row>
    <row r="5200" spans="1:6">
      <c r="A5200" s="10" t="str">
        <f t="shared" si="95"/>
        <v>Lip - C009Female</v>
      </c>
      <c r="B5200" s="10" t="s">
        <v>284</v>
      </c>
      <c r="C5200" t="s">
        <v>0</v>
      </c>
      <c r="D5200">
        <v>9</v>
      </c>
    </row>
    <row r="5201" spans="1:5">
      <c r="A5201" s="10" t="str">
        <f t="shared" si="95"/>
        <v>Lip - C001Male</v>
      </c>
      <c r="B5201" s="10" t="s">
        <v>284</v>
      </c>
      <c r="C5201" t="s">
        <v>1</v>
      </c>
      <c r="D5201">
        <v>1</v>
      </c>
      <c r="E5201">
        <v>7</v>
      </c>
    </row>
    <row r="5202" spans="1:5">
      <c r="A5202" s="10" t="str">
        <f t="shared" si="95"/>
        <v>Lip - C002Male</v>
      </c>
      <c r="B5202" s="10" t="s">
        <v>284</v>
      </c>
      <c r="C5202" t="s">
        <v>1</v>
      </c>
      <c r="D5202">
        <v>2</v>
      </c>
    </row>
    <row r="5203" spans="1:5">
      <c r="A5203" s="10" t="str">
        <f t="shared" si="95"/>
        <v>Lip - C003Male</v>
      </c>
      <c r="B5203" s="10" t="s">
        <v>284</v>
      </c>
      <c r="C5203" t="s">
        <v>1</v>
      </c>
      <c r="D5203">
        <v>3</v>
      </c>
      <c r="E5203">
        <v>13</v>
      </c>
    </row>
    <row r="5204" spans="1:5">
      <c r="A5204" s="10" t="str">
        <f t="shared" si="95"/>
        <v>Lip - C004Male</v>
      </c>
      <c r="B5204" s="10" t="s">
        <v>284</v>
      </c>
      <c r="C5204" t="s">
        <v>1</v>
      </c>
      <c r="D5204">
        <v>4</v>
      </c>
      <c r="E5204">
        <v>15</v>
      </c>
    </row>
    <row r="5205" spans="1:5">
      <c r="A5205" s="10" t="str">
        <f t="shared" si="95"/>
        <v>Lip - C009Male</v>
      </c>
      <c r="B5205" s="10" t="s">
        <v>284</v>
      </c>
      <c r="C5205" t="s">
        <v>1</v>
      </c>
      <c r="D5205">
        <v>9</v>
      </c>
    </row>
    <row r="5206" spans="1:5">
      <c r="A5206" s="10" t="str">
        <f t="shared" si="95"/>
        <v>Tongue - C01–C021Female</v>
      </c>
      <c r="B5206" s="10" t="s">
        <v>285</v>
      </c>
      <c r="C5206" t="s">
        <v>0</v>
      </c>
      <c r="D5206">
        <v>1</v>
      </c>
      <c r="E5206">
        <v>13</v>
      </c>
    </row>
    <row r="5207" spans="1:5">
      <c r="A5207" s="10" t="str">
        <f t="shared" si="95"/>
        <v>Tongue - C01–C022Female</v>
      </c>
      <c r="B5207" s="10" t="s">
        <v>285</v>
      </c>
      <c r="C5207" t="s">
        <v>0</v>
      </c>
      <c r="D5207">
        <v>2</v>
      </c>
      <c r="E5207">
        <v>8</v>
      </c>
    </row>
    <row r="5208" spans="1:5">
      <c r="A5208" s="10" t="str">
        <f t="shared" si="95"/>
        <v>Tongue - C01–C023Female</v>
      </c>
      <c r="B5208" s="10" t="s">
        <v>285</v>
      </c>
      <c r="C5208" t="s">
        <v>0</v>
      </c>
      <c r="D5208">
        <v>3</v>
      </c>
      <c r="E5208">
        <v>11</v>
      </c>
    </row>
    <row r="5209" spans="1:5">
      <c r="A5209" s="10" t="str">
        <f t="shared" si="95"/>
        <v>Tongue - C01–C024Female</v>
      </c>
      <c r="B5209" s="10" t="s">
        <v>285</v>
      </c>
      <c r="C5209" t="s">
        <v>0</v>
      </c>
      <c r="D5209">
        <v>4</v>
      </c>
      <c r="E5209">
        <v>19</v>
      </c>
    </row>
    <row r="5210" spans="1:5">
      <c r="A5210" s="10" t="str">
        <f t="shared" si="95"/>
        <v>Tongue - C01–C029Female</v>
      </c>
      <c r="B5210" s="10" t="s">
        <v>285</v>
      </c>
      <c r="C5210" t="s">
        <v>0</v>
      </c>
      <c r="D5210">
        <v>9</v>
      </c>
    </row>
    <row r="5211" spans="1:5">
      <c r="A5211" s="10" t="str">
        <f t="shared" si="95"/>
        <v>Tongue - C01–C021Male</v>
      </c>
      <c r="B5211" s="10" t="s">
        <v>285</v>
      </c>
      <c r="C5211" t="s">
        <v>1</v>
      </c>
      <c r="D5211">
        <v>1</v>
      </c>
      <c r="E5211">
        <v>30</v>
      </c>
    </row>
    <row r="5212" spans="1:5">
      <c r="A5212" s="10" t="str">
        <f t="shared" si="95"/>
        <v>Tongue - C01–C022Male</v>
      </c>
      <c r="B5212" s="10" t="s">
        <v>285</v>
      </c>
      <c r="C5212" t="s">
        <v>1</v>
      </c>
      <c r="D5212">
        <v>2</v>
      </c>
      <c r="E5212">
        <v>16</v>
      </c>
    </row>
    <row r="5213" spans="1:5">
      <c r="A5213" s="10" t="str">
        <f t="shared" si="95"/>
        <v>Tongue - C01–C023Male</v>
      </c>
      <c r="B5213" s="10" t="s">
        <v>285</v>
      </c>
      <c r="C5213" t="s">
        <v>1</v>
      </c>
      <c r="D5213">
        <v>3</v>
      </c>
      <c r="E5213">
        <v>21</v>
      </c>
    </row>
    <row r="5214" spans="1:5">
      <c r="A5214" s="10" t="str">
        <f t="shared" si="95"/>
        <v>Tongue - C01–C024Male</v>
      </c>
      <c r="B5214" s="10" t="s">
        <v>285</v>
      </c>
      <c r="C5214" t="s">
        <v>1</v>
      </c>
      <c r="D5214">
        <v>4</v>
      </c>
      <c r="E5214">
        <v>16</v>
      </c>
    </row>
    <row r="5215" spans="1:5">
      <c r="A5215" s="10" t="str">
        <f t="shared" si="95"/>
        <v>Tongue - C01–C029Male</v>
      </c>
      <c r="B5215" s="10" t="s">
        <v>285</v>
      </c>
      <c r="C5215" t="s">
        <v>1</v>
      </c>
      <c r="D5215">
        <v>9</v>
      </c>
    </row>
    <row r="5216" spans="1:5">
      <c r="A5216" s="10" t="str">
        <f t="shared" si="95"/>
        <v>Mouth - C03–C061Female</v>
      </c>
      <c r="B5216" s="10" t="s">
        <v>286</v>
      </c>
      <c r="C5216" t="s">
        <v>0</v>
      </c>
      <c r="D5216">
        <v>1</v>
      </c>
      <c r="E5216">
        <v>21</v>
      </c>
    </row>
    <row r="5217" spans="1:5">
      <c r="A5217" s="10" t="str">
        <f t="shared" si="95"/>
        <v>Mouth - C03–C062Female</v>
      </c>
      <c r="B5217" s="10" t="s">
        <v>286</v>
      </c>
      <c r="C5217" t="s">
        <v>0</v>
      </c>
      <c r="D5217">
        <v>2</v>
      </c>
      <c r="E5217">
        <v>9</v>
      </c>
    </row>
    <row r="5218" spans="1:5">
      <c r="A5218" s="10" t="str">
        <f t="shared" si="95"/>
        <v>Mouth - C03–C063Female</v>
      </c>
      <c r="B5218" s="10" t="s">
        <v>286</v>
      </c>
      <c r="C5218" t="s">
        <v>0</v>
      </c>
      <c r="D5218">
        <v>3</v>
      </c>
      <c r="E5218">
        <v>11</v>
      </c>
    </row>
    <row r="5219" spans="1:5">
      <c r="A5219" s="10" t="str">
        <f t="shared" si="95"/>
        <v>Mouth - C03–C064Female</v>
      </c>
      <c r="B5219" s="10" t="s">
        <v>286</v>
      </c>
      <c r="C5219" t="s">
        <v>0</v>
      </c>
      <c r="D5219">
        <v>4</v>
      </c>
      <c r="E5219">
        <v>13</v>
      </c>
    </row>
    <row r="5220" spans="1:5">
      <c r="A5220" s="10" t="str">
        <f t="shared" si="95"/>
        <v>Mouth - C03–C069Female</v>
      </c>
      <c r="B5220" s="10" t="s">
        <v>286</v>
      </c>
      <c r="C5220" t="s">
        <v>0</v>
      </c>
      <c r="D5220">
        <v>9</v>
      </c>
    </row>
    <row r="5221" spans="1:5">
      <c r="A5221" s="10" t="str">
        <f t="shared" si="95"/>
        <v>Mouth - C03–C061Male</v>
      </c>
      <c r="B5221" s="10" t="s">
        <v>286</v>
      </c>
      <c r="C5221" t="s">
        <v>1</v>
      </c>
      <c r="D5221">
        <v>1</v>
      </c>
      <c r="E5221">
        <v>16</v>
      </c>
    </row>
    <row r="5222" spans="1:5">
      <c r="A5222" s="10" t="str">
        <f t="shared" si="95"/>
        <v>Mouth - C03–C062Male</v>
      </c>
      <c r="B5222" s="10" t="s">
        <v>286</v>
      </c>
      <c r="C5222" t="s">
        <v>1</v>
      </c>
      <c r="D5222">
        <v>2</v>
      </c>
      <c r="E5222">
        <v>6</v>
      </c>
    </row>
    <row r="5223" spans="1:5">
      <c r="A5223" s="10" t="str">
        <f t="shared" si="95"/>
        <v>Mouth - C03–C063Male</v>
      </c>
      <c r="B5223" s="10" t="s">
        <v>286</v>
      </c>
      <c r="C5223" t="s">
        <v>1</v>
      </c>
      <c r="D5223">
        <v>3</v>
      </c>
      <c r="E5223">
        <v>15</v>
      </c>
    </row>
    <row r="5224" spans="1:5">
      <c r="A5224" s="10" t="str">
        <f t="shared" si="95"/>
        <v>Mouth - C03–C064Male</v>
      </c>
      <c r="B5224" s="10" t="s">
        <v>286</v>
      </c>
      <c r="C5224" t="s">
        <v>1</v>
      </c>
      <c r="D5224">
        <v>4</v>
      </c>
      <c r="E5224">
        <v>16</v>
      </c>
    </row>
    <row r="5225" spans="1:5">
      <c r="A5225" s="10" t="str">
        <f t="shared" si="95"/>
        <v>Mouth - C03–C069Male</v>
      </c>
      <c r="B5225" s="10" t="s">
        <v>286</v>
      </c>
      <c r="C5225" t="s">
        <v>1</v>
      </c>
      <c r="D5225">
        <v>9</v>
      </c>
    </row>
    <row r="5226" spans="1:5">
      <c r="A5226" s="10" t="str">
        <f t="shared" si="95"/>
        <v>Salivary glands - C07–C081Female</v>
      </c>
      <c r="B5226" s="10" t="s">
        <v>287</v>
      </c>
      <c r="C5226" t="s">
        <v>0</v>
      </c>
      <c r="D5226">
        <v>1</v>
      </c>
      <c r="E5226">
        <v>7</v>
      </c>
    </row>
    <row r="5227" spans="1:5">
      <c r="A5227" s="10" t="str">
        <f t="shared" si="95"/>
        <v>Salivary glands - C07–C082Female</v>
      </c>
      <c r="B5227" s="10" t="s">
        <v>287</v>
      </c>
      <c r="C5227" t="s">
        <v>0</v>
      </c>
      <c r="D5227">
        <v>2</v>
      </c>
      <c r="E5227">
        <v>3</v>
      </c>
    </row>
    <row r="5228" spans="1:5">
      <c r="A5228" s="10" t="str">
        <f t="shared" si="95"/>
        <v>Salivary glands - C07–C083Female</v>
      </c>
      <c r="B5228" s="10" t="s">
        <v>287</v>
      </c>
      <c r="C5228" t="s">
        <v>0</v>
      </c>
      <c r="D5228">
        <v>3</v>
      </c>
      <c r="E5228">
        <v>5</v>
      </c>
    </row>
    <row r="5229" spans="1:5">
      <c r="A5229" s="10" t="str">
        <f t="shared" si="95"/>
        <v>Salivary glands - C07–C084Female</v>
      </c>
      <c r="B5229" s="10" t="s">
        <v>287</v>
      </c>
      <c r="C5229" t="s">
        <v>0</v>
      </c>
      <c r="D5229">
        <v>4</v>
      </c>
      <c r="E5229">
        <v>6</v>
      </c>
    </row>
    <row r="5230" spans="1:5">
      <c r="A5230" s="10" t="str">
        <f t="shared" si="95"/>
        <v>Salivary glands - C07–C089Female</v>
      </c>
      <c r="B5230" s="10" t="s">
        <v>287</v>
      </c>
      <c r="C5230" t="s">
        <v>0</v>
      </c>
      <c r="D5230">
        <v>9</v>
      </c>
    </row>
    <row r="5231" spans="1:5">
      <c r="A5231" s="10" t="str">
        <f t="shared" si="95"/>
        <v>Salivary glands - C07–C081Male</v>
      </c>
      <c r="B5231" s="10" t="s">
        <v>287</v>
      </c>
      <c r="C5231" t="s">
        <v>1</v>
      </c>
      <c r="D5231">
        <v>1</v>
      </c>
      <c r="E5231">
        <v>6</v>
      </c>
    </row>
    <row r="5232" spans="1:5">
      <c r="A5232" s="10" t="str">
        <f t="shared" si="95"/>
        <v>Salivary glands - C07–C082Male</v>
      </c>
      <c r="B5232" s="10" t="s">
        <v>287</v>
      </c>
      <c r="C5232" t="s">
        <v>1</v>
      </c>
      <c r="D5232">
        <v>2</v>
      </c>
      <c r="E5232">
        <v>4</v>
      </c>
    </row>
    <row r="5233" spans="1:5">
      <c r="A5233" s="10" t="str">
        <f t="shared" si="95"/>
        <v>Salivary glands - C07–C083Male</v>
      </c>
      <c r="B5233" s="10" t="s">
        <v>287</v>
      </c>
      <c r="C5233" t="s">
        <v>1</v>
      </c>
      <c r="D5233">
        <v>3</v>
      </c>
      <c r="E5233">
        <v>3</v>
      </c>
    </row>
    <row r="5234" spans="1:5">
      <c r="A5234" s="10" t="str">
        <f t="shared" si="95"/>
        <v>Salivary glands - C07–C084Male</v>
      </c>
      <c r="B5234" s="10" t="s">
        <v>287</v>
      </c>
      <c r="C5234" t="s">
        <v>1</v>
      </c>
      <c r="D5234">
        <v>4</v>
      </c>
      <c r="E5234">
        <v>2</v>
      </c>
    </row>
    <row r="5235" spans="1:5">
      <c r="A5235" s="10" t="str">
        <f t="shared" si="95"/>
        <v>Salivary glands - C07–C089Male</v>
      </c>
      <c r="B5235" s="10" t="s">
        <v>287</v>
      </c>
      <c r="C5235" t="s">
        <v>1</v>
      </c>
      <c r="D5235">
        <v>9</v>
      </c>
    </row>
    <row r="5236" spans="1:5">
      <c r="A5236" s="10" t="str">
        <f t="shared" si="95"/>
        <v>Tonsils - C091Female</v>
      </c>
      <c r="B5236" s="10" t="s">
        <v>288</v>
      </c>
      <c r="C5236" t="s">
        <v>0</v>
      </c>
      <c r="D5236">
        <v>1</v>
      </c>
      <c r="E5236">
        <v>2</v>
      </c>
    </row>
    <row r="5237" spans="1:5">
      <c r="A5237" s="10" t="str">
        <f t="shared" si="95"/>
        <v>Tonsils - C092Female</v>
      </c>
      <c r="B5237" s="10" t="s">
        <v>288</v>
      </c>
      <c r="C5237" t="s">
        <v>0</v>
      </c>
      <c r="D5237">
        <v>2</v>
      </c>
      <c r="E5237">
        <v>3</v>
      </c>
    </row>
    <row r="5238" spans="1:5">
      <c r="A5238" s="10" t="str">
        <f t="shared" si="95"/>
        <v>Tonsils - C093Female</v>
      </c>
      <c r="B5238" s="10" t="s">
        <v>288</v>
      </c>
      <c r="C5238" t="s">
        <v>0</v>
      </c>
      <c r="D5238">
        <v>3</v>
      </c>
      <c r="E5238">
        <v>3</v>
      </c>
    </row>
    <row r="5239" spans="1:5">
      <c r="A5239" s="10" t="str">
        <f t="shared" si="95"/>
        <v>Tonsils - C094Female</v>
      </c>
      <c r="B5239" s="10" t="s">
        <v>288</v>
      </c>
      <c r="C5239" t="s">
        <v>0</v>
      </c>
      <c r="D5239">
        <v>4</v>
      </c>
      <c r="E5239">
        <v>1</v>
      </c>
    </row>
    <row r="5240" spans="1:5">
      <c r="A5240" s="10" t="str">
        <f t="shared" si="95"/>
        <v>Tonsils - C099Female</v>
      </c>
      <c r="B5240" s="10" t="s">
        <v>288</v>
      </c>
      <c r="C5240" t="s">
        <v>0</v>
      </c>
      <c r="D5240">
        <v>9</v>
      </c>
    </row>
    <row r="5241" spans="1:5">
      <c r="A5241" s="10" t="str">
        <f t="shared" si="95"/>
        <v>Tonsils - C091Male</v>
      </c>
      <c r="B5241" s="10" t="s">
        <v>288</v>
      </c>
      <c r="C5241" t="s">
        <v>1</v>
      </c>
      <c r="D5241">
        <v>1</v>
      </c>
      <c r="E5241">
        <v>14</v>
      </c>
    </row>
    <row r="5242" spans="1:5">
      <c r="A5242" s="10" t="str">
        <f t="shared" si="95"/>
        <v>Tonsils - C092Male</v>
      </c>
      <c r="B5242" s="10" t="s">
        <v>288</v>
      </c>
      <c r="C5242" t="s">
        <v>1</v>
      </c>
      <c r="D5242">
        <v>2</v>
      </c>
      <c r="E5242">
        <v>8</v>
      </c>
    </row>
    <row r="5243" spans="1:5">
      <c r="A5243" s="10" t="str">
        <f t="shared" si="95"/>
        <v>Tonsils - C093Male</v>
      </c>
      <c r="B5243" s="10" t="s">
        <v>288</v>
      </c>
      <c r="C5243" t="s">
        <v>1</v>
      </c>
      <c r="D5243">
        <v>3</v>
      </c>
      <c r="E5243">
        <v>11</v>
      </c>
    </row>
    <row r="5244" spans="1:5">
      <c r="A5244" s="10" t="str">
        <f t="shared" si="95"/>
        <v>Tonsils - C094Male</v>
      </c>
      <c r="B5244" s="10" t="s">
        <v>288</v>
      </c>
      <c r="C5244" t="s">
        <v>1</v>
      </c>
      <c r="D5244">
        <v>4</v>
      </c>
      <c r="E5244">
        <v>15</v>
      </c>
    </row>
    <row r="5245" spans="1:5">
      <c r="A5245" s="10" t="str">
        <f t="shared" si="95"/>
        <v>Tonsils - C099Male</v>
      </c>
      <c r="B5245" s="10" t="s">
        <v>288</v>
      </c>
      <c r="C5245" t="s">
        <v>1</v>
      </c>
      <c r="D5245">
        <v>9</v>
      </c>
    </row>
    <row r="5246" spans="1:5">
      <c r="A5246" s="10" t="str">
        <f t="shared" si="95"/>
        <v>Oropharynx - C101Female</v>
      </c>
      <c r="B5246" s="10" t="s">
        <v>289</v>
      </c>
      <c r="C5246" t="s">
        <v>0</v>
      </c>
      <c r="D5246">
        <v>1</v>
      </c>
      <c r="E5246">
        <v>2</v>
      </c>
    </row>
    <row r="5247" spans="1:5">
      <c r="A5247" s="10" t="str">
        <f t="shared" si="95"/>
        <v>Oropharynx - C102Female</v>
      </c>
      <c r="B5247" s="10" t="s">
        <v>289</v>
      </c>
      <c r="C5247" t="s">
        <v>0</v>
      </c>
      <c r="D5247">
        <v>2</v>
      </c>
    </row>
    <row r="5248" spans="1:5">
      <c r="A5248" s="10" t="str">
        <f t="shared" si="95"/>
        <v>Oropharynx - C103Female</v>
      </c>
      <c r="B5248" s="10" t="s">
        <v>289</v>
      </c>
      <c r="C5248" t="s">
        <v>0</v>
      </c>
      <c r="D5248">
        <v>3</v>
      </c>
      <c r="E5248">
        <v>1</v>
      </c>
    </row>
    <row r="5249" spans="1:5">
      <c r="A5249" s="10" t="str">
        <f t="shared" si="95"/>
        <v>Oropharynx - C104Female</v>
      </c>
      <c r="B5249" s="10" t="s">
        <v>289</v>
      </c>
      <c r="C5249" t="s">
        <v>0</v>
      </c>
      <c r="D5249">
        <v>4</v>
      </c>
      <c r="E5249">
        <v>2</v>
      </c>
    </row>
    <row r="5250" spans="1:5">
      <c r="A5250" s="10" t="str">
        <f t="shared" si="95"/>
        <v>Oropharynx - C109Female</v>
      </c>
      <c r="B5250" s="10" t="s">
        <v>289</v>
      </c>
      <c r="C5250" t="s">
        <v>0</v>
      </c>
      <c r="D5250">
        <v>9</v>
      </c>
    </row>
    <row r="5251" spans="1:5">
      <c r="A5251" s="10" t="str">
        <f t="shared" si="95"/>
        <v>Oropharynx - C101Male</v>
      </c>
      <c r="B5251" s="10" t="s">
        <v>289</v>
      </c>
      <c r="C5251" t="s">
        <v>1</v>
      </c>
      <c r="D5251">
        <v>1</v>
      </c>
      <c r="E5251">
        <v>1</v>
      </c>
    </row>
    <row r="5252" spans="1:5">
      <c r="A5252" s="10" t="str">
        <f t="shared" si="95"/>
        <v>Oropharynx - C102Male</v>
      </c>
      <c r="B5252" s="10" t="s">
        <v>289</v>
      </c>
      <c r="C5252" t="s">
        <v>1</v>
      </c>
      <c r="D5252">
        <v>2</v>
      </c>
      <c r="E5252">
        <v>1</v>
      </c>
    </row>
    <row r="5253" spans="1:5">
      <c r="A5253" s="10" t="str">
        <f t="shared" si="95"/>
        <v>Oropharynx - C103Male</v>
      </c>
      <c r="B5253" s="10" t="s">
        <v>289</v>
      </c>
      <c r="C5253" t="s">
        <v>1</v>
      </c>
      <c r="D5253">
        <v>3</v>
      </c>
      <c r="E5253">
        <v>5</v>
      </c>
    </row>
    <row r="5254" spans="1:5">
      <c r="A5254" s="10" t="str">
        <f t="shared" si="95"/>
        <v>Oropharynx - C104Male</v>
      </c>
      <c r="B5254" s="10" t="s">
        <v>289</v>
      </c>
      <c r="C5254" t="s">
        <v>1</v>
      </c>
      <c r="D5254">
        <v>4</v>
      </c>
      <c r="E5254">
        <v>4</v>
      </c>
    </row>
    <row r="5255" spans="1:5">
      <c r="A5255" s="10" t="str">
        <f t="shared" si="95"/>
        <v>Oropharynx - C109Male</v>
      </c>
      <c r="B5255" s="10" t="s">
        <v>289</v>
      </c>
      <c r="C5255" t="s">
        <v>1</v>
      </c>
      <c r="D5255">
        <v>9</v>
      </c>
    </row>
    <row r="5256" spans="1:5">
      <c r="A5256" s="10" t="str">
        <f t="shared" si="95"/>
        <v>Nasopharynx - C111Female</v>
      </c>
      <c r="B5256" s="10" t="s">
        <v>290</v>
      </c>
      <c r="C5256" t="s">
        <v>0</v>
      </c>
      <c r="D5256">
        <v>1</v>
      </c>
      <c r="E5256">
        <v>5</v>
      </c>
    </row>
    <row r="5257" spans="1:5">
      <c r="A5257" s="10" t="str">
        <f t="shared" si="95"/>
        <v>Nasopharynx - C112Female</v>
      </c>
      <c r="B5257" s="10" t="s">
        <v>290</v>
      </c>
      <c r="C5257" t="s">
        <v>0</v>
      </c>
      <c r="D5257">
        <v>2</v>
      </c>
    </row>
    <row r="5258" spans="1:5">
      <c r="A5258" s="10" t="str">
        <f t="shared" si="95"/>
        <v>Nasopharynx - C113Female</v>
      </c>
      <c r="B5258" s="10" t="s">
        <v>290</v>
      </c>
      <c r="C5258" t="s">
        <v>0</v>
      </c>
      <c r="D5258">
        <v>3</v>
      </c>
    </row>
    <row r="5259" spans="1:5">
      <c r="A5259" s="10" t="str">
        <f t="shared" si="95"/>
        <v>Nasopharynx - C114Female</v>
      </c>
      <c r="B5259" s="10" t="s">
        <v>290</v>
      </c>
      <c r="C5259" t="s">
        <v>0</v>
      </c>
      <c r="D5259">
        <v>4</v>
      </c>
    </row>
    <row r="5260" spans="1:5">
      <c r="A5260" s="10" t="str">
        <f t="shared" si="95"/>
        <v>Nasopharynx - C119Female</v>
      </c>
      <c r="B5260" s="10" t="s">
        <v>290</v>
      </c>
      <c r="C5260" t="s">
        <v>0</v>
      </c>
      <c r="D5260">
        <v>9</v>
      </c>
    </row>
    <row r="5261" spans="1:5">
      <c r="A5261" s="10" t="str">
        <f t="shared" ref="A5261:A5324" si="96">B5261&amp;D5261&amp;C5261</f>
        <v>Nasopharynx - C111Male</v>
      </c>
      <c r="B5261" s="10" t="s">
        <v>290</v>
      </c>
      <c r="C5261" t="s">
        <v>1</v>
      </c>
      <c r="D5261">
        <v>1</v>
      </c>
      <c r="E5261">
        <v>7</v>
      </c>
    </row>
    <row r="5262" spans="1:5">
      <c r="A5262" s="10" t="str">
        <f t="shared" si="96"/>
        <v>Nasopharynx - C112Male</v>
      </c>
      <c r="B5262" s="10" t="s">
        <v>290</v>
      </c>
      <c r="C5262" t="s">
        <v>1</v>
      </c>
      <c r="D5262">
        <v>2</v>
      </c>
      <c r="E5262">
        <v>3</v>
      </c>
    </row>
    <row r="5263" spans="1:5">
      <c r="A5263" s="10" t="str">
        <f t="shared" si="96"/>
        <v>Nasopharynx - C113Male</v>
      </c>
      <c r="B5263" s="10" t="s">
        <v>290</v>
      </c>
      <c r="C5263" t="s">
        <v>1</v>
      </c>
      <c r="D5263">
        <v>3</v>
      </c>
      <c r="E5263">
        <v>1</v>
      </c>
    </row>
    <row r="5264" spans="1:5">
      <c r="A5264" s="10" t="str">
        <f t="shared" si="96"/>
        <v>Nasopharynx - C114Male</v>
      </c>
      <c r="B5264" s="10" t="s">
        <v>290</v>
      </c>
      <c r="C5264" t="s">
        <v>1</v>
      </c>
      <c r="D5264">
        <v>4</v>
      </c>
      <c r="E5264">
        <v>1</v>
      </c>
    </row>
    <row r="5265" spans="1:5">
      <c r="A5265" s="10" t="str">
        <f t="shared" si="96"/>
        <v>Nasopharynx - C119Male</v>
      </c>
      <c r="B5265" s="10" t="s">
        <v>290</v>
      </c>
      <c r="C5265" t="s">
        <v>1</v>
      </c>
      <c r="D5265">
        <v>9</v>
      </c>
    </row>
    <row r="5266" spans="1:5">
      <c r="A5266" s="10" t="str">
        <f t="shared" si="96"/>
        <v>Pyriform sinus - C121Female</v>
      </c>
      <c r="B5266" s="10" t="s">
        <v>291</v>
      </c>
      <c r="C5266" t="s">
        <v>0</v>
      </c>
      <c r="D5266">
        <v>1</v>
      </c>
    </row>
    <row r="5267" spans="1:5">
      <c r="A5267" s="10" t="str">
        <f t="shared" si="96"/>
        <v>Pyriform sinus - C122Female</v>
      </c>
      <c r="B5267" s="10" t="s">
        <v>291</v>
      </c>
      <c r="C5267" t="s">
        <v>0</v>
      </c>
      <c r="D5267">
        <v>2</v>
      </c>
    </row>
    <row r="5268" spans="1:5">
      <c r="A5268" s="10" t="str">
        <f t="shared" si="96"/>
        <v>Pyriform sinus - C123Female</v>
      </c>
      <c r="B5268" s="10" t="s">
        <v>291</v>
      </c>
      <c r="C5268" t="s">
        <v>0</v>
      </c>
      <c r="D5268">
        <v>3</v>
      </c>
      <c r="E5268">
        <v>2</v>
      </c>
    </row>
    <row r="5269" spans="1:5">
      <c r="A5269" s="10" t="str">
        <f t="shared" si="96"/>
        <v>Pyriform sinus - C124Female</v>
      </c>
      <c r="B5269" s="10" t="s">
        <v>291</v>
      </c>
      <c r="C5269" t="s">
        <v>0</v>
      </c>
      <c r="D5269">
        <v>4</v>
      </c>
    </row>
    <row r="5270" spans="1:5">
      <c r="A5270" s="10" t="str">
        <f t="shared" si="96"/>
        <v>Pyriform sinus - C129Female</v>
      </c>
      <c r="B5270" s="10" t="s">
        <v>291</v>
      </c>
      <c r="C5270" t="s">
        <v>0</v>
      </c>
      <c r="D5270">
        <v>9</v>
      </c>
    </row>
    <row r="5271" spans="1:5">
      <c r="A5271" s="10" t="str">
        <f t="shared" si="96"/>
        <v>Pyriform sinus - C121Male</v>
      </c>
      <c r="B5271" s="10" t="s">
        <v>291</v>
      </c>
      <c r="C5271" t="s">
        <v>1</v>
      </c>
      <c r="D5271">
        <v>1</v>
      </c>
      <c r="E5271">
        <v>1</v>
      </c>
    </row>
    <row r="5272" spans="1:5">
      <c r="A5272" s="10" t="str">
        <f t="shared" si="96"/>
        <v>Pyriform sinus - C122Male</v>
      </c>
      <c r="B5272" s="10" t="s">
        <v>291</v>
      </c>
      <c r="C5272" t="s">
        <v>1</v>
      </c>
      <c r="D5272">
        <v>2</v>
      </c>
    </row>
    <row r="5273" spans="1:5">
      <c r="A5273" s="10" t="str">
        <f t="shared" si="96"/>
        <v>Pyriform sinus - C123Male</v>
      </c>
      <c r="B5273" s="10" t="s">
        <v>291</v>
      </c>
      <c r="C5273" t="s">
        <v>1</v>
      </c>
      <c r="D5273">
        <v>3</v>
      </c>
    </row>
    <row r="5274" spans="1:5">
      <c r="A5274" s="10" t="str">
        <f t="shared" si="96"/>
        <v>Pyriform sinus - C124Male</v>
      </c>
      <c r="B5274" s="10" t="s">
        <v>291</v>
      </c>
      <c r="C5274" t="s">
        <v>1</v>
      </c>
      <c r="D5274">
        <v>4</v>
      </c>
      <c r="E5274">
        <v>1</v>
      </c>
    </row>
    <row r="5275" spans="1:5">
      <c r="A5275" s="10" t="str">
        <f t="shared" si="96"/>
        <v>Pyriform sinus - C129Male</v>
      </c>
      <c r="B5275" s="10" t="s">
        <v>291</v>
      </c>
      <c r="C5275" t="s">
        <v>1</v>
      </c>
      <c r="D5275">
        <v>9</v>
      </c>
    </row>
    <row r="5276" spans="1:5">
      <c r="A5276" s="10" t="str">
        <f t="shared" si="96"/>
        <v>Hypopharynx - C131Female</v>
      </c>
      <c r="B5276" s="10" t="s">
        <v>292</v>
      </c>
      <c r="C5276" t="s">
        <v>0</v>
      </c>
      <c r="D5276">
        <v>1</v>
      </c>
    </row>
    <row r="5277" spans="1:5">
      <c r="A5277" s="10" t="str">
        <f t="shared" si="96"/>
        <v>Hypopharynx - C132Female</v>
      </c>
      <c r="B5277" s="10" t="s">
        <v>292</v>
      </c>
      <c r="C5277" t="s">
        <v>0</v>
      </c>
      <c r="D5277">
        <v>2</v>
      </c>
    </row>
    <row r="5278" spans="1:5">
      <c r="A5278" s="10" t="str">
        <f t="shared" si="96"/>
        <v>Hypopharynx - C133Female</v>
      </c>
      <c r="B5278" s="10" t="s">
        <v>292</v>
      </c>
      <c r="C5278" t="s">
        <v>0</v>
      </c>
      <c r="D5278">
        <v>3</v>
      </c>
      <c r="E5278">
        <v>3</v>
      </c>
    </row>
    <row r="5279" spans="1:5">
      <c r="A5279" s="10" t="str">
        <f t="shared" si="96"/>
        <v>Hypopharynx - C134Female</v>
      </c>
      <c r="B5279" s="10" t="s">
        <v>292</v>
      </c>
      <c r="C5279" t="s">
        <v>0</v>
      </c>
      <c r="D5279">
        <v>4</v>
      </c>
    </row>
    <row r="5280" spans="1:5">
      <c r="A5280" s="10" t="str">
        <f t="shared" si="96"/>
        <v>Hypopharynx - C139Female</v>
      </c>
      <c r="B5280" s="10" t="s">
        <v>292</v>
      </c>
      <c r="C5280" t="s">
        <v>0</v>
      </c>
      <c r="D5280">
        <v>9</v>
      </c>
    </row>
    <row r="5281" spans="1:5">
      <c r="A5281" s="10" t="str">
        <f t="shared" si="96"/>
        <v>Hypopharynx - C131Male</v>
      </c>
      <c r="B5281" s="10" t="s">
        <v>292</v>
      </c>
      <c r="C5281" t="s">
        <v>1</v>
      </c>
      <c r="D5281">
        <v>1</v>
      </c>
      <c r="E5281">
        <v>2</v>
      </c>
    </row>
    <row r="5282" spans="1:5">
      <c r="A5282" s="10" t="str">
        <f t="shared" si="96"/>
        <v>Hypopharynx - C132Male</v>
      </c>
      <c r="B5282" s="10" t="s">
        <v>292</v>
      </c>
      <c r="C5282" t="s">
        <v>1</v>
      </c>
      <c r="D5282">
        <v>2</v>
      </c>
      <c r="E5282">
        <v>2</v>
      </c>
    </row>
    <row r="5283" spans="1:5">
      <c r="A5283" s="10" t="str">
        <f t="shared" si="96"/>
        <v>Hypopharynx - C133Male</v>
      </c>
      <c r="B5283" s="10" t="s">
        <v>292</v>
      </c>
      <c r="C5283" t="s">
        <v>1</v>
      </c>
      <c r="D5283">
        <v>3</v>
      </c>
    </row>
    <row r="5284" spans="1:5">
      <c r="A5284" s="10" t="str">
        <f t="shared" si="96"/>
        <v>Hypopharynx - C134Male</v>
      </c>
      <c r="B5284" s="10" t="s">
        <v>292</v>
      </c>
      <c r="C5284" t="s">
        <v>1</v>
      </c>
      <c r="D5284">
        <v>4</v>
      </c>
      <c r="E5284">
        <v>3</v>
      </c>
    </row>
    <row r="5285" spans="1:5">
      <c r="A5285" s="10" t="str">
        <f t="shared" si="96"/>
        <v>Hypopharynx - C139Male</v>
      </c>
      <c r="B5285" s="10" t="s">
        <v>292</v>
      </c>
      <c r="C5285" t="s">
        <v>1</v>
      </c>
      <c r="D5285">
        <v>9</v>
      </c>
    </row>
    <row r="5286" spans="1:5">
      <c r="A5286" s="10" t="str">
        <f t="shared" si="96"/>
        <v>Other lip, oral cavity and pharynx - C141Female</v>
      </c>
      <c r="B5286" s="10" t="s">
        <v>293</v>
      </c>
      <c r="C5286" t="s">
        <v>0</v>
      </c>
      <c r="D5286">
        <v>1</v>
      </c>
      <c r="E5286">
        <v>1</v>
      </c>
    </row>
    <row r="5287" spans="1:5">
      <c r="A5287" s="10" t="str">
        <f t="shared" si="96"/>
        <v>Other lip, oral cavity and pharynx - C142Female</v>
      </c>
      <c r="B5287" s="10" t="s">
        <v>293</v>
      </c>
      <c r="C5287" t="s">
        <v>0</v>
      </c>
      <c r="D5287">
        <v>2</v>
      </c>
    </row>
    <row r="5288" spans="1:5">
      <c r="A5288" s="10" t="str">
        <f t="shared" si="96"/>
        <v>Other lip, oral cavity and pharynx - C143Female</v>
      </c>
      <c r="B5288" s="10" t="s">
        <v>293</v>
      </c>
      <c r="C5288" t="s">
        <v>0</v>
      </c>
      <c r="D5288">
        <v>3</v>
      </c>
    </row>
    <row r="5289" spans="1:5">
      <c r="A5289" s="10" t="str">
        <f t="shared" si="96"/>
        <v>Other lip, oral cavity and pharynx - C144Female</v>
      </c>
      <c r="B5289" s="10" t="s">
        <v>293</v>
      </c>
      <c r="C5289" t="s">
        <v>0</v>
      </c>
      <c r="D5289">
        <v>4</v>
      </c>
    </row>
    <row r="5290" spans="1:5">
      <c r="A5290" s="10" t="str">
        <f t="shared" si="96"/>
        <v>Other lip, oral cavity and pharynx - C149Female</v>
      </c>
      <c r="B5290" s="10" t="s">
        <v>293</v>
      </c>
      <c r="C5290" t="s">
        <v>0</v>
      </c>
      <c r="D5290">
        <v>9</v>
      </c>
    </row>
    <row r="5291" spans="1:5">
      <c r="A5291" s="10" t="str">
        <f t="shared" si="96"/>
        <v>Other lip, oral cavity and pharynx - C141Male</v>
      </c>
      <c r="B5291" s="10" t="s">
        <v>293</v>
      </c>
      <c r="C5291" t="s">
        <v>1</v>
      </c>
      <c r="D5291">
        <v>1</v>
      </c>
      <c r="E5291">
        <v>1</v>
      </c>
    </row>
    <row r="5292" spans="1:5">
      <c r="A5292" s="10" t="str">
        <f t="shared" si="96"/>
        <v>Other lip, oral cavity and pharynx - C142Male</v>
      </c>
      <c r="B5292" s="10" t="s">
        <v>293</v>
      </c>
      <c r="C5292" t="s">
        <v>1</v>
      </c>
      <c r="D5292">
        <v>2</v>
      </c>
    </row>
    <row r="5293" spans="1:5">
      <c r="A5293" s="10" t="str">
        <f t="shared" si="96"/>
        <v>Other lip, oral cavity and pharynx - C143Male</v>
      </c>
      <c r="B5293" s="10" t="s">
        <v>293</v>
      </c>
      <c r="C5293" t="s">
        <v>1</v>
      </c>
      <c r="D5293">
        <v>3</v>
      </c>
      <c r="E5293">
        <v>2</v>
      </c>
    </row>
    <row r="5294" spans="1:5">
      <c r="A5294" s="10" t="str">
        <f t="shared" si="96"/>
        <v>Other lip, oral cavity and pharynx - C144Male</v>
      </c>
      <c r="B5294" s="10" t="s">
        <v>293</v>
      </c>
      <c r="C5294" t="s">
        <v>1</v>
      </c>
      <c r="D5294">
        <v>4</v>
      </c>
      <c r="E5294">
        <v>1</v>
      </c>
    </row>
    <row r="5295" spans="1:5">
      <c r="A5295" s="10" t="str">
        <f t="shared" si="96"/>
        <v>Other lip, oral cavity and pharynx - C149Male</v>
      </c>
      <c r="B5295" s="10" t="s">
        <v>293</v>
      </c>
      <c r="C5295" t="s">
        <v>1</v>
      </c>
      <c r="D5295">
        <v>9</v>
      </c>
    </row>
    <row r="5296" spans="1:5">
      <c r="A5296" s="10" t="str">
        <f t="shared" si="96"/>
        <v>Oesophagus - C151Female</v>
      </c>
      <c r="B5296" s="10" t="s">
        <v>294</v>
      </c>
      <c r="C5296" t="s">
        <v>0</v>
      </c>
      <c r="D5296">
        <v>1</v>
      </c>
      <c r="E5296">
        <v>33</v>
      </c>
    </row>
    <row r="5297" spans="1:5">
      <c r="A5297" s="10" t="str">
        <f t="shared" si="96"/>
        <v>Oesophagus - C152Female</v>
      </c>
      <c r="B5297" s="10" t="s">
        <v>294</v>
      </c>
      <c r="C5297" t="s">
        <v>0</v>
      </c>
      <c r="D5297">
        <v>2</v>
      </c>
      <c r="E5297">
        <v>16</v>
      </c>
    </row>
    <row r="5298" spans="1:5">
      <c r="A5298" s="10" t="str">
        <f t="shared" si="96"/>
        <v>Oesophagus - C153Female</v>
      </c>
      <c r="B5298" s="10" t="s">
        <v>294</v>
      </c>
      <c r="C5298" t="s">
        <v>0</v>
      </c>
      <c r="D5298">
        <v>3</v>
      </c>
      <c r="E5298">
        <v>21</v>
      </c>
    </row>
    <row r="5299" spans="1:5">
      <c r="A5299" s="10" t="str">
        <f t="shared" si="96"/>
        <v>Oesophagus - C154Female</v>
      </c>
      <c r="B5299" s="10" t="s">
        <v>294</v>
      </c>
      <c r="C5299" t="s">
        <v>0</v>
      </c>
      <c r="D5299">
        <v>4</v>
      </c>
      <c r="E5299">
        <v>24</v>
      </c>
    </row>
    <row r="5300" spans="1:5">
      <c r="A5300" s="10" t="str">
        <f t="shared" si="96"/>
        <v>Oesophagus - C159Female</v>
      </c>
      <c r="B5300" s="10" t="s">
        <v>294</v>
      </c>
      <c r="C5300" t="s">
        <v>0</v>
      </c>
      <c r="D5300">
        <v>9</v>
      </c>
    </row>
    <row r="5301" spans="1:5">
      <c r="A5301" s="10" t="str">
        <f t="shared" si="96"/>
        <v>Oesophagus - C151Male</v>
      </c>
      <c r="B5301" s="10" t="s">
        <v>294</v>
      </c>
      <c r="C5301" t="s">
        <v>1</v>
      </c>
      <c r="D5301">
        <v>1</v>
      </c>
      <c r="E5301">
        <v>74</v>
      </c>
    </row>
    <row r="5302" spans="1:5">
      <c r="A5302" s="10" t="str">
        <f t="shared" si="96"/>
        <v>Oesophagus - C152Male</v>
      </c>
      <c r="B5302" s="10" t="s">
        <v>294</v>
      </c>
      <c r="C5302" t="s">
        <v>1</v>
      </c>
      <c r="D5302">
        <v>2</v>
      </c>
      <c r="E5302">
        <v>36</v>
      </c>
    </row>
    <row r="5303" spans="1:5">
      <c r="A5303" s="10" t="str">
        <f t="shared" si="96"/>
        <v>Oesophagus - C153Male</v>
      </c>
      <c r="B5303" s="10" t="s">
        <v>294</v>
      </c>
      <c r="C5303" t="s">
        <v>1</v>
      </c>
      <c r="D5303">
        <v>3</v>
      </c>
      <c r="E5303">
        <v>53</v>
      </c>
    </row>
    <row r="5304" spans="1:5">
      <c r="A5304" s="10" t="str">
        <f t="shared" si="96"/>
        <v>Oesophagus - C154Male</v>
      </c>
      <c r="B5304" s="10" t="s">
        <v>294</v>
      </c>
      <c r="C5304" t="s">
        <v>1</v>
      </c>
      <c r="D5304">
        <v>4</v>
      </c>
      <c r="E5304">
        <v>57</v>
      </c>
    </row>
    <row r="5305" spans="1:5">
      <c r="A5305" s="10" t="str">
        <f t="shared" si="96"/>
        <v>Oesophagus - C159Male</v>
      </c>
      <c r="B5305" s="10" t="s">
        <v>294</v>
      </c>
      <c r="C5305" t="s">
        <v>1</v>
      </c>
      <c r="D5305">
        <v>9</v>
      </c>
    </row>
    <row r="5306" spans="1:5">
      <c r="A5306" s="10" t="str">
        <f t="shared" si="96"/>
        <v>Stomach - C161Female</v>
      </c>
      <c r="B5306" s="10" t="s">
        <v>295</v>
      </c>
      <c r="C5306" t="s">
        <v>0</v>
      </c>
      <c r="D5306">
        <v>1</v>
      </c>
      <c r="E5306">
        <v>51</v>
      </c>
    </row>
    <row r="5307" spans="1:5">
      <c r="A5307" s="10" t="str">
        <f t="shared" si="96"/>
        <v>Stomach - C162Female</v>
      </c>
      <c r="B5307" s="10" t="s">
        <v>295</v>
      </c>
      <c r="C5307" t="s">
        <v>0</v>
      </c>
      <c r="D5307">
        <v>2</v>
      </c>
      <c r="E5307">
        <v>21</v>
      </c>
    </row>
    <row r="5308" spans="1:5">
      <c r="A5308" s="10" t="str">
        <f t="shared" si="96"/>
        <v>Stomach - C163Female</v>
      </c>
      <c r="B5308" s="10" t="s">
        <v>295</v>
      </c>
      <c r="C5308" t="s">
        <v>0</v>
      </c>
      <c r="D5308">
        <v>3</v>
      </c>
      <c r="E5308">
        <v>32</v>
      </c>
    </row>
    <row r="5309" spans="1:5">
      <c r="A5309" s="10" t="str">
        <f t="shared" si="96"/>
        <v>Stomach - C164Female</v>
      </c>
      <c r="B5309" s="10" t="s">
        <v>295</v>
      </c>
      <c r="C5309" t="s">
        <v>0</v>
      </c>
      <c r="D5309">
        <v>4</v>
      </c>
      <c r="E5309">
        <v>36</v>
      </c>
    </row>
    <row r="5310" spans="1:5">
      <c r="A5310" s="10" t="str">
        <f t="shared" si="96"/>
        <v>Stomach - C169Female</v>
      </c>
      <c r="B5310" s="10" t="s">
        <v>295</v>
      </c>
      <c r="C5310" t="s">
        <v>0</v>
      </c>
      <c r="D5310">
        <v>9</v>
      </c>
    </row>
    <row r="5311" spans="1:5">
      <c r="A5311" s="10" t="str">
        <f t="shared" si="96"/>
        <v>Stomach - C161Male</v>
      </c>
      <c r="B5311" s="10" t="s">
        <v>295</v>
      </c>
      <c r="C5311" t="s">
        <v>1</v>
      </c>
      <c r="D5311">
        <v>1</v>
      </c>
      <c r="E5311">
        <v>80</v>
      </c>
    </row>
    <row r="5312" spans="1:5">
      <c r="A5312" s="10" t="str">
        <f t="shared" si="96"/>
        <v>Stomach - C162Male</v>
      </c>
      <c r="B5312" s="10" t="s">
        <v>295</v>
      </c>
      <c r="C5312" t="s">
        <v>1</v>
      </c>
      <c r="D5312">
        <v>2</v>
      </c>
      <c r="E5312">
        <v>45</v>
      </c>
    </row>
    <row r="5313" spans="1:5">
      <c r="A5313" s="10" t="str">
        <f t="shared" si="96"/>
        <v>Stomach - C163Male</v>
      </c>
      <c r="B5313" s="10" t="s">
        <v>295</v>
      </c>
      <c r="C5313" t="s">
        <v>1</v>
      </c>
      <c r="D5313">
        <v>3</v>
      </c>
      <c r="E5313">
        <v>57</v>
      </c>
    </row>
    <row r="5314" spans="1:5">
      <c r="A5314" s="10" t="str">
        <f t="shared" si="96"/>
        <v>Stomach - C164Male</v>
      </c>
      <c r="B5314" s="10" t="s">
        <v>295</v>
      </c>
      <c r="C5314" t="s">
        <v>1</v>
      </c>
      <c r="D5314">
        <v>4</v>
      </c>
      <c r="E5314">
        <v>46</v>
      </c>
    </row>
    <row r="5315" spans="1:5">
      <c r="A5315" s="10" t="str">
        <f t="shared" si="96"/>
        <v>Stomach - C169Male</v>
      </c>
      <c r="B5315" s="10" t="s">
        <v>295</v>
      </c>
      <c r="C5315" t="s">
        <v>1</v>
      </c>
      <c r="D5315">
        <v>9</v>
      </c>
      <c r="E5315">
        <v>3</v>
      </c>
    </row>
    <row r="5316" spans="1:5">
      <c r="A5316" s="10" t="str">
        <f t="shared" si="96"/>
        <v>Small intestine - C171Female</v>
      </c>
      <c r="B5316" s="10" t="s">
        <v>296</v>
      </c>
      <c r="C5316" t="s">
        <v>0</v>
      </c>
      <c r="D5316">
        <v>1</v>
      </c>
      <c r="E5316">
        <v>18</v>
      </c>
    </row>
    <row r="5317" spans="1:5">
      <c r="A5317" s="10" t="str">
        <f t="shared" si="96"/>
        <v>Small intestine - C172Female</v>
      </c>
      <c r="B5317" s="10" t="s">
        <v>296</v>
      </c>
      <c r="C5317" t="s">
        <v>0</v>
      </c>
      <c r="D5317">
        <v>2</v>
      </c>
      <c r="E5317">
        <v>9</v>
      </c>
    </row>
    <row r="5318" spans="1:5">
      <c r="A5318" s="10" t="str">
        <f t="shared" si="96"/>
        <v>Small intestine - C173Female</v>
      </c>
      <c r="B5318" s="10" t="s">
        <v>296</v>
      </c>
      <c r="C5318" t="s">
        <v>0</v>
      </c>
      <c r="D5318">
        <v>3</v>
      </c>
      <c r="E5318">
        <v>11</v>
      </c>
    </row>
    <row r="5319" spans="1:5">
      <c r="A5319" s="10" t="str">
        <f t="shared" si="96"/>
        <v>Small intestine - C174Female</v>
      </c>
      <c r="B5319" s="10" t="s">
        <v>296</v>
      </c>
      <c r="C5319" t="s">
        <v>0</v>
      </c>
      <c r="D5319">
        <v>4</v>
      </c>
      <c r="E5319">
        <v>8</v>
      </c>
    </row>
    <row r="5320" spans="1:5">
      <c r="A5320" s="10" t="str">
        <f t="shared" si="96"/>
        <v>Small intestine - C179Female</v>
      </c>
      <c r="B5320" s="10" t="s">
        <v>296</v>
      </c>
      <c r="C5320" t="s">
        <v>0</v>
      </c>
      <c r="D5320">
        <v>9</v>
      </c>
    </row>
    <row r="5321" spans="1:5">
      <c r="A5321" s="10" t="str">
        <f t="shared" si="96"/>
        <v>Small intestine - C171Male</v>
      </c>
      <c r="B5321" s="10" t="s">
        <v>296</v>
      </c>
      <c r="C5321" t="s">
        <v>1</v>
      </c>
      <c r="D5321">
        <v>1</v>
      </c>
      <c r="E5321">
        <v>19</v>
      </c>
    </row>
    <row r="5322" spans="1:5">
      <c r="A5322" s="10" t="str">
        <f t="shared" si="96"/>
        <v>Small intestine - C172Male</v>
      </c>
      <c r="B5322" s="10" t="s">
        <v>296</v>
      </c>
      <c r="C5322" t="s">
        <v>1</v>
      </c>
      <c r="D5322">
        <v>2</v>
      </c>
      <c r="E5322">
        <v>8</v>
      </c>
    </row>
    <row r="5323" spans="1:5">
      <c r="A5323" s="10" t="str">
        <f t="shared" si="96"/>
        <v>Small intestine - C173Male</v>
      </c>
      <c r="B5323" s="10" t="s">
        <v>296</v>
      </c>
      <c r="C5323" t="s">
        <v>1</v>
      </c>
      <c r="D5323">
        <v>3</v>
      </c>
      <c r="E5323">
        <v>14</v>
      </c>
    </row>
    <row r="5324" spans="1:5">
      <c r="A5324" s="10" t="str">
        <f t="shared" si="96"/>
        <v>Small intestine - C174Male</v>
      </c>
      <c r="B5324" s="10" t="s">
        <v>296</v>
      </c>
      <c r="C5324" t="s">
        <v>1</v>
      </c>
      <c r="D5324">
        <v>4</v>
      </c>
      <c r="E5324">
        <v>8</v>
      </c>
    </row>
    <row r="5325" spans="1:5">
      <c r="A5325" s="10" t="str">
        <f t="shared" ref="A5325:A5388" si="97">B5325&amp;D5325&amp;C5325</f>
        <v>Small intestine - C179Male</v>
      </c>
      <c r="B5325" s="10" t="s">
        <v>296</v>
      </c>
      <c r="C5325" t="s">
        <v>1</v>
      </c>
      <c r="D5325">
        <v>9</v>
      </c>
    </row>
    <row r="5326" spans="1:5">
      <c r="A5326" s="10" t="str">
        <f t="shared" si="97"/>
        <v>Colorectum - C18–C201Female</v>
      </c>
      <c r="B5326" s="10" t="s">
        <v>297</v>
      </c>
      <c r="C5326" t="s">
        <v>0</v>
      </c>
      <c r="D5326">
        <v>1</v>
      </c>
      <c r="E5326">
        <v>444</v>
      </c>
    </row>
    <row r="5327" spans="1:5">
      <c r="A5327" s="10" t="str">
        <f t="shared" si="97"/>
        <v>Colorectum - C18–C202Female</v>
      </c>
      <c r="B5327" s="10" t="s">
        <v>297</v>
      </c>
      <c r="C5327" t="s">
        <v>0</v>
      </c>
      <c r="D5327">
        <v>2</v>
      </c>
      <c r="E5327">
        <v>231</v>
      </c>
    </row>
    <row r="5328" spans="1:5">
      <c r="A5328" s="10" t="str">
        <f t="shared" si="97"/>
        <v>Colorectum - C18–C203Female</v>
      </c>
      <c r="B5328" s="10" t="s">
        <v>297</v>
      </c>
      <c r="C5328" t="s">
        <v>0</v>
      </c>
      <c r="D5328">
        <v>3</v>
      </c>
      <c r="E5328">
        <v>309</v>
      </c>
    </row>
    <row r="5329" spans="1:5">
      <c r="A5329" s="10" t="str">
        <f t="shared" si="97"/>
        <v>Colorectum - C18–C204Female</v>
      </c>
      <c r="B5329" s="10" t="s">
        <v>297</v>
      </c>
      <c r="C5329" t="s">
        <v>0</v>
      </c>
      <c r="D5329">
        <v>4</v>
      </c>
      <c r="E5329">
        <v>428</v>
      </c>
    </row>
    <row r="5330" spans="1:5">
      <c r="A5330" s="10" t="str">
        <f t="shared" si="97"/>
        <v>Colorectum - C18–C209Female</v>
      </c>
      <c r="B5330" s="10" t="s">
        <v>297</v>
      </c>
      <c r="C5330" t="s">
        <v>0</v>
      </c>
      <c r="D5330">
        <v>9</v>
      </c>
      <c r="E5330">
        <v>3</v>
      </c>
    </row>
    <row r="5331" spans="1:5">
      <c r="A5331" s="10" t="str">
        <f t="shared" si="97"/>
        <v>Colorectum - C18–C201Male</v>
      </c>
      <c r="B5331" s="10" t="s">
        <v>297</v>
      </c>
      <c r="C5331" t="s">
        <v>1</v>
      </c>
      <c r="D5331">
        <v>1</v>
      </c>
      <c r="E5331">
        <v>541</v>
      </c>
    </row>
    <row r="5332" spans="1:5">
      <c r="A5332" s="10" t="str">
        <f t="shared" si="97"/>
        <v>Colorectum - C18–C202Male</v>
      </c>
      <c r="B5332" s="10" t="s">
        <v>297</v>
      </c>
      <c r="C5332" t="s">
        <v>1</v>
      </c>
      <c r="D5332">
        <v>2</v>
      </c>
      <c r="E5332">
        <v>277</v>
      </c>
    </row>
    <row r="5333" spans="1:5">
      <c r="A5333" s="10" t="str">
        <f t="shared" si="97"/>
        <v>Colorectum - C18–C203Male</v>
      </c>
      <c r="B5333" s="10" t="s">
        <v>297</v>
      </c>
      <c r="C5333" t="s">
        <v>1</v>
      </c>
      <c r="D5333">
        <v>3</v>
      </c>
      <c r="E5333">
        <v>342</v>
      </c>
    </row>
    <row r="5334" spans="1:5">
      <c r="A5334" s="10" t="str">
        <f t="shared" si="97"/>
        <v>Colorectum - C18–C204Male</v>
      </c>
      <c r="B5334" s="10" t="s">
        <v>297</v>
      </c>
      <c r="C5334" t="s">
        <v>1</v>
      </c>
      <c r="D5334">
        <v>4</v>
      </c>
      <c r="E5334">
        <v>424</v>
      </c>
    </row>
    <row r="5335" spans="1:5">
      <c r="A5335" s="10" t="str">
        <f t="shared" si="97"/>
        <v>Colorectum - C18–C209Male</v>
      </c>
      <c r="B5335" s="10" t="s">
        <v>297</v>
      </c>
      <c r="C5335" t="s">
        <v>1</v>
      </c>
      <c r="D5335">
        <v>9</v>
      </c>
      <c r="E5335">
        <v>6</v>
      </c>
    </row>
    <row r="5336" spans="1:5">
      <c r="A5336" s="10" t="str">
        <f t="shared" si="97"/>
        <v>Anus - C211Female</v>
      </c>
      <c r="B5336" s="10" t="s">
        <v>298</v>
      </c>
      <c r="C5336" t="s">
        <v>0</v>
      </c>
      <c r="D5336">
        <v>1</v>
      </c>
      <c r="E5336">
        <v>17</v>
      </c>
    </row>
    <row r="5337" spans="1:5">
      <c r="A5337" s="10" t="str">
        <f t="shared" si="97"/>
        <v>Anus - C212Female</v>
      </c>
      <c r="B5337" s="10" t="s">
        <v>298</v>
      </c>
      <c r="C5337" t="s">
        <v>0</v>
      </c>
      <c r="D5337">
        <v>2</v>
      </c>
      <c r="E5337">
        <v>7</v>
      </c>
    </row>
    <row r="5338" spans="1:5">
      <c r="A5338" s="10" t="str">
        <f t="shared" si="97"/>
        <v>Anus - C213Female</v>
      </c>
      <c r="B5338" s="10" t="s">
        <v>298</v>
      </c>
      <c r="C5338" t="s">
        <v>0</v>
      </c>
      <c r="D5338">
        <v>3</v>
      </c>
      <c r="E5338">
        <v>7</v>
      </c>
    </row>
    <row r="5339" spans="1:5">
      <c r="A5339" s="10" t="str">
        <f t="shared" si="97"/>
        <v>Anus - C214Female</v>
      </c>
      <c r="B5339" s="10" t="s">
        <v>298</v>
      </c>
      <c r="C5339" t="s">
        <v>0</v>
      </c>
      <c r="D5339">
        <v>4</v>
      </c>
      <c r="E5339">
        <v>7</v>
      </c>
    </row>
    <row r="5340" spans="1:5">
      <c r="A5340" s="10" t="str">
        <f t="shared" si="97"/>
        <v>Anus - C219Female</v>
      </c>
      <c r="B5340" s="10" t="s">
        <v>298</v>
      </c>
      <c r="C5340" t="s">
        <v>0</v>
      </c>
      <c r="D5340">
        <v>9</v>
      </c>
    </row>
    <row r="5341" spans="1:5">
      <c r="A5341" s="10" t="str">
        <f t="shared" si="97"/>
        <v>Anus - C211Male</v>
      </c>
      <c r="B5341" s="10" t="s">
        <v>298</v>
      </c>
      <c r="C5341" t="s">
        <v>1</v>
      </c>
      <c r="D5341">
        <v>1</v>
      </c>
      <c r="E5341">
        <v>10</v>
      </c>
    </row>
    <row r="5342" spans="1:5">
      <c r="A5342" s="10" t="str">
        <f t="shared" si="97"/>
        <v>Anus - C212Male</v>
      </c>
      <c r="B5342" s="10" t="s">
        <v>298</v>
      </c>
      <c r="C5342" t="s">
        <v>1</v>
      </c>
      <c r="D5342">
        <v>2</v>
      </c>
      <c r="E5342">
        <v>6</v>
      </c>
    </row>
    <row r="5343" spans="1:5">
      <c r="A5343" s="10" t="str">
        <f t="shared" si="97"/>
        <v>Anus - C213Male</v>
      </c>
      <c r="B5343" s="10" t="s">
        <v>298</v>
      </c>
      <c r="C5343" t="s">
        <v>1</v>
      </c>
      <c r="D5343">
        <v>3</v>
      </c>
      <c r="E5343">
        <v>7</v>
      </c>
    </row>
    <row r="5344" spans="1:5">
      <c r="A5344" s="10" t="str">
        <f t="shared" si="97"/>
        <v>Anus - C214Male</v>
      </c>
      <c r="B5344" s="10" t="s">
        <v>298</v>
      </c>
      <c r="C5344" t="s">
        <v>1</v>
      </c>
      <c r="D5344">
        <v>4</v>
      </c>
      <c r="E5344">
        <v>9</v>
      </c>
    </row>
    <row r="5345" spans="1:5">
      <c r="A5345" s="10" t="str">
        <f t="shared" si="97"/>
        <v>Anus - C219Male</v>
      </c>
      <c r="B5345" s="10" t="s">
        <v>298</v>
      </c>
      <c r="C5345" t="s">
        <v>1</v>
      </c>
      <c r="D5345">
        <v>9</v>
      </c>
    </row>
    <row r="5346" spans="1:5">
      <c r="A5346" s="10" t="str">
        <f t="shared" si="97"/>
        <v>Liver - C221Female</v>
      </c>
      <c r="B5346" s="10" t="s">
        <v>299</v>
      </c>
      <c r="C5346" t="s">
        <v>0</v>
      </c>
      <c r="D5346">
        <v>1</v>
      </c>
      <c r="E5346">
        <v>27</v>
      </c>
    </row>
    <row r="5347" spans="1:5">
      <c r="A5347" s="10" t="str">
        <f t="shared" si="97"/>
        <v>Liver - C222Female</v>
      </c>
      <c r="B5347" s="10" t="s">
        <v>299</v>
      </c>
      <c r="C5347" t="s">
        <v>0</v>
      </c>
      <c r="D5347">
        <v>2</v>
      </c>
      <c r="E5347">
        <v>15</v>
      </c>
    </row>
    <row r="5348" spans="1:5">
      <c r="A5348" s="10" t="str">
        <f t="shared" si="97"/>
        <v>Liver - C223Female</v>
      </c>
      <c r="B5348" s="10" t="s">
        <v>299</v>
      </c>
      <c r="C5348" t="s">
        <v>0</v>
      </c>
      <c r="D5348">
        <v>3</v>
      </c>
      <c r="E5348">
        <v>17</v>
      </c>
    </row>
    <row r="5349" spans="1:5">
      <c r="A5349" s="10" t="str">
        <f t="shared" si="97"/>
        <v>Liver - C224Female</v>
      </c>
      <c r="B5349" s="10" t="s">
        <v>299</v>
      </c>
      <c r="C5349" t="s">
        <v>0</v>
      </c>
      <c r="D5349">
        <v>4</v>
      </c>
      <c r="E5349">
        <v>26</v>
      </c>
    </row>
    <row r="5350" spans="1:5">
      <c r="A5350" s="10" t="str">
        <f t="shared" si="97"/>
        <v>Liver - C229Female</v>
      </c>
      <c r="B5350" s="10" t="s">
        <v>299</v>
      </c>
      <c r="C5350" t="s">
        <v>0</v>
      </c>
      <c r="D5350">
        <v>9</v>
      </c>
    </row>
    <row r="5351" spans="1:5">
      <c r="A5351" s="10" t="str">
        <f t="shared" si="97"/>
        <v>Liver - C221Male</v>
      </c>
      <c r="B5351" s="10" t="s">
        <v>299</v>
      </c>
      <c r="C5351" t="s">
        <v>1</v>
      </c>
      <c r="D5351">
        <v>1</v>
      </c>
      <c r="E5351">
        <v>84</v>
      </c>
    </row>
    <row r="5352" spans="1:5">
      <c r="A5352" s="10" t="str">
        <f t="shared" si="97"/>
        <v>Liver - C222Male</v>
      </c>
      <c r="B5352" s="10" t="s">
        <v>299</v>
      </c>
      <c r="C5352" t="s">
        <v>1</v>
      </c>
      <c r="D5352">
        <v>2</v>
      </c>
      <c r="E5352">
        <v>43</v>
      </c>
    </row>
    <row r="5353" spans="1:5">
      <c r="A5353" s="10" t="str">
        <f t="shared" si="97"/>
        <v>Liver - C223Male</v>
      </c>
      <c r="B5353" s="10" t="s">
        <v>299</v>
      </c>
      <c r="C5353" t="s">
        <v>1</v>
      </c>
      <c r="D5353">
        <v>3</v>
      </c>
      <c r="E5353">
        <v>35</v>
      </c>
    </row>
    <row r="5354" spans="1:5">
      <c r="A5354" s="10" t="str">
        <f t="shared" si="97"/>
        <v>Liver - C224Male</v>
      </c>
      <c r="B5354" s="10" t="s">
        <v>299</v>
      </c>
      <c r="C5354" t="s">
        <v>1</v>
      </c>
      <c r="D5354">
        <v>4</v>
      </c>
      <c r="E5354">
        <v>40</v>
      </c>
    </row>
    <row r="5355" spans="1:5">
      <c r="A5355" s="10" t="str">
        <f t="shared" si="97"/>
        <v>Liver - C229Male</v>
      </c>
      <c r="B5355" s="10" t="s">
        <v>299</v>
      </c>
      <c r="C5355" t="s">
        <v>1</v>
      </c>
      <c r="D5355">
        <v>9</v>
      </c>
      <c r="E5355">
        <v>2</v>
      </c>
    </row>
    <row r="5356" spans="1:5">
      <c r="A5356" s="10" t="str">
        <f t="shared" si="97"/>
        <v>Gallbladder - C231Female</v>
      </c>
      <c r="B5356" s="10" t="s">
        <v>300</v>
      </c>
      <c r="C5356" t="s">
        <v>0</v>
      </c>
      <c r="D5356">
        <v>1</v>
      </c>
      <c r="E5356">
        <v>18</v>
      </c>
    </row>
    <row r="5357" spans="1:5">
      <c r="A5357" s="10" t="str">
        <f t="shared" si="97"/>
        <v>Gallbladder - C232Female</v>
      </c>
      <c r="B5357" s="10" t="s">
        <v>300</v>
      </c>
      <c r="C5357" t="s">
        <v>0</v>
      </c>
      <c r="D5357">
        <v>2</v>
      </c>
      <c r="E5357">
        <v>11</v>
      </c>
    </row>
    <row r="5358" spans="1:5">
      <c r="A5358" s="10" t="str">
        <f t="shared" si="97"/>
        <v>Gallbladder - C233Female</v>
      </c>
      <c r="B5358" s="10" t="s">
        <v>300</v>
      </c>
      <c r="C5358" t="s">
        <v>0</v>
      </c>
      <c r="D5358">
        <v>3</v>
      </c>
      <c r="E5358">
        <v>10</v>
      </c>
    </row>
    <row r="5359" spans="1:5">
      <c r="A5359" s="10" t="str">
        <f t="shared" si="97"/>
        <v>Gallbladder - C234Female</v>
      </c>
      <c r="B5359" s="10" t="s">
        <v>300</v>
      </c>
      <c r="C5359" t="s">
        <v>0</v>
      </c>
      <c r="D5359">
        <v>4</v>
      </c>
      <c r="E5359">
        <v>12</v>
      </c>
    </row>
    <row r="5360" spans="1:5">
      <c r="A5360" s="10" t="str">
        <f t="shared" si="97"/>
        <v>Gallbladder - C239Female</v>
      </c>
      <c r="B5360" s="10" t="s">
        <v>300</v>
      </c>
      <c r="C5360" t="s">
        <v>0</v>
      </c>
      <c r="D5360">
        <v>9</v>
      </c>
      <c r="E5360">
        <v>1</v>
      </c>
    </row>
    <row r="5361" spans="1:5">
      <c r="A5361" s="10" t="str">
        <f t="shared" si="97"/>
        <v>Gallbladder - C231Male</v>
      </c>
      <c r="B5361" s="10" t="s">
        <v>300</v>
      </c>
      <c r="C5361" t="s">
        <v>1</v>
      </c>
      <c r="D5361">
        <v>1</v>
      </c>
      <c r="E5361">
        <v>13</v>
      </c>
    </row>
    <row r="5362" spans="1:5">
      <c r="A5362" s="10" t="str">
        <f t="shared" si="97"/>
        <v>Gallbladder - C232Male</v>
      </c>
      <c r="B5362" s="10" t="s">
        <v>300</v>
      </c>
      <c r="C5362" t="s">
        <v>1</v>
      </c>
      <c r="D5362">
        <v>2</v>
      </c>
      <c r="E5362">
        <v>7</v>
      </c>
    </row>
    <row r="5363" spans="1:5">
      <c r="A5363" s="10" t="str">
        <f t="shared" si="97"/>
        <v>Gallbladder - C233Male</v>
      </c>
      <c r="B5363" s="10" t="s">
        <v>300</v>
      </c>
      <c r="C5363" t="s">
        <v>1</v>
      </c>
      <c r="D5363">
        <v>3</v>
      </c>
      <c r="E5363">
        <v>4</v>
      </c>
    </row>
    <row r="5364" spans="1:5">
      <c r="A5364" s="10" t="str">
        <f t="shared" si="97"/>
        <v>Gallbladder - C234Male</v>
      </c>
      <c r="B5364" s="10" t="s">
        <v>300</v>
      </c>
      <c r="C5364" t="s">
        <v>1</v>
      </c>
      <c r="D5364">
        <v>4</v>
      </c>
      <c r="E5364">
        <v>4</v>
      </c>
    </row>
    <row r="5365" spans="1:5">
      <c r="A5365" s="10" t="str">
        <f t="shared" si="97"/>
        <v>Gallbladder - C239Male</v>
      </c>
      <c r="B5365" s="10" t="s">
        <v>300</v>
      </c>
      <c r="C5365" t="s">
        <v>1</v>
      </c>
      <c r="D5365">
        <v>9</v>
      </c>
    </row>
    <row r="5366" spans="1:5">
      <c r="A5366" s="10" t="str">
        <f t="shared" si="97"/>
        <v>Other biliary tract - C241Female</v>
      </c>
      <c r="B5366" s="10" t="s">
        <v>301</v>
      </c>
      <c r="C5366" t="s">
        <v>0</v>
      </c>
      <c r="D5366">
        <v>1</v>
      </c>
      <c r="E5366">
        <v>11</v>
      </c>
    </row>
    <row r="5367" spans="1:5">
      <c r="A5367" s="10" t="str">
        <f t="shared" si="97"/>
        <v>Other biliary tract - C242Female</v>
      </c>
      <c r="B5367" s="10" t="s">
        <v>301</v>
      </c>
      <c r="C5367" t="s">
        <v>0</v>
      </c>
      <c r="D5367">
        <v>2</v>
      </c>
      <c r="E5367">
        <v>8</v>
      </c>
    </row>
    <row r="5368" spans="1:5">
      <c r="A5368" s="10" t="str">
        <f t="shared" si="97"/>
        <v>Other biliary tract - C243Female</v>
      </c>
      <c r="B5368" s="10" t="s">
        <v>301</v>
      </c>
      <c r="C5368" t="s">
        <v>0</v>
      </c>
      <c r="D5368">
        <v>3</v>
      </c>
      <c r="E5368">
        <v>7</v>
      </c>
    </row>
    <row r="5369" spans="1:5">
      <c r="A5369" s="10" t="str">
        <f t="shared" si="97"/>
        <v>Other biliary tract - C244Female</v>
      </c>
      <c r="B5369" s="10" t="s">
        <v>301</v>
      </c>
      <c r="C5369" t="s">
        <v>0</v>
      </c>
      <c r="D5369">
        <v>4</v>
      </c>
      <c r="E5369">
        <v>4</v>
      </c>
    </row>
    <row r="5370" spans="1:5">
      <c r="A5370" s="10" t="str">
        <f t="shared" si="97"/>
        <v>Other biliary tract - C249Female</v>
      </c>
      <c r="B5370" s="10" t="s">
        <v>301</v>
      </c>
      <c r="C5370" t="s">
        <v>0</v>
      </c>
      <c r="D5370">
        <v>9</v>
      </c>
    </row>
    <row r="5371" spans="1:5">
      <c r="A5371" s="10" t="str">
        <f t="shared" si="97"/>
        <v>Other biliary tract - C241Male</v>
      </c>
      <c r="B5371" s="10" t="s">
        <v>301</v>
      </c>
      <c r="C5371" t="s">
        <v>1</v>
      </c>
      <c r="D5371">
        <v>1</v>
      </c>
      <c r="E5371">
        <v>8</v>
      </c>
    </row>
    <row r="5372" spans="1:5">
      <c r="A5372" s="10" t="str">
        <f t="shared" si="97"/>
        <v>Other biliary tract - C242Male</v>
      </c>
      <c r="B5372" s="10" t="s">
        <v>301</v>
      </c>
      <c r="C5372" t="s">
        <v>1</v>
      </c>
      <c r="D5372">
        <v>2</v>
      </c>
      <c r="E5372">
        <v>5</v>
      </c>
    </row>
    <row r="5373" spans="1:5">
      <c r="A5373" s="10" t="str">
        <f t="shared" si="97"/>
        <v>Other biliary tract - C243Male</v>
      </c>
      <c r="B5373" s="10" t="s">
        <v>301</v>
      </c>
      <c r="C5373" t="s">
        <v>1</v>
      </c>
      <c r="D5373">
        <v>3</v>
      </c>
      <c r="E5373">
        <v>11</v>
      </c>
    </row>
    <row r="5374" spans="1:5">
      <c r="A5374" s="10" t="str">
        <f t="shared" si="97"/>
        <v>Other biliary tract - C244Male</v>
      </c>
      <c r="B5374" s="10" t="s">
        <v>301</v>
      </c>
      <c r="C5374" t="s">
        <v>1</v>
      </c>
      <c r="D5374">
        <v>4</v>
      </c>
      <c r="E5374">
        <v>9</v>
      </c>
    </row>
    <row r="5375" spans="1:5">
      <c r="A5375" s="10" t="str">
        <f t="shared" si="97"/>
        <v>Other biliary tract - C249Male</v>
      </c>
      <c r="B5375" s="10" t="s">
        <v>301</v>
      </c>
      <c r="C5375" t="s">
        <v>1</v>
      </c>
      <c r="D5375">
        <v>9</v>
      </c>
    </row>
    <row r="5376" spans="1:5">
      <c r="A5376" s="10" t="str">
        <f t="shared" si="97"/>
        <v>Pancreas - C251Female</v>
      </c>
      <c r="B5376" s="10" t="s">
        <v>302</v>
      </c>
      <c r="C5376" t="s">
        <v>0</v>
      </c>
      <c r="D5376">
        <v>1</v>
      </c>
      <c r="E5376">
        <v>87</v>
      </c>
    </row>
    <row r="5377" spans="1:5">
      <c r="A5377" s="10" t="str">
        <f t="shared" si="97"/>
        <v>Pancreas - C252Female</v>
      </c>
      <c r="B5377" s="10" t="s">
        <v>302</v>
      </c>
      <c r="C5377" t="s">
        <v>0</v>
      </c>
      <c r="D5377">
        <v>2</v>
      </c>
      <c r="E5377">
        <v>47</v>
      </c>
    </row>
    <row r="5378" spans="1:5">
      <c r="A5378" s="10" t="str">
        <f t="shared" si="97"/>
        <v>Pancreas - C253Female</v>
      </c>
      <c r="B5378" s="10" t="s">
        <v>302</v>
      </c>
      <c r="C5378" t="s">
        <v>0</v>
      </c>
      <c r="D5378">
        <v>3</v>
      </c>
      <c r="E5378">
        <v>44</v>
      </c>
    </row>
    <row r="5379" spans="1:5">
      <c r="A5379" s="10" t="str">
        <f t="shared" si="97"/>
        <v>Pancreas - C254Female</v>
      </c>
      <c r="B5379" s="10" t="s">
        <v>302</v>
      </c>
      <c r="C5379" t="s">
        <v>0</v>
      </c>
      <c r="D5379">
        <v>4</v>
      </c>
      <c r="E5379">
        <v>66</v>
      </c>
    </row>
    <row r="5380" spans="1:5">
      <c r="A5380" s="10" t="str">
        <f t="shared" si="97"/>
        <v>Pancreas - C259Female</v>
      </c>
      <c r="B5380" s="10" t="s">
        <v>302</v>
      </c>
      <c r="C5380" t="s">
        <v>0</v>
      </c>
      <c r="D5380">
        <v>9</v>
      </c>
      <c r="E5380">
        <v>3</v>
      </c>
    </row>
    <row r="5381" spans="1:5">
      <c r="A5381" s="10" t="str">
        <f t="shared" si="97"/>
        <v>Pancreas - C251Male</v>
      </c>
      <c r="B5381" s="10" t="s">
        <v>302</v>
      </c>
      <c r="C5381" t="s">
        <v>1</v>
      </c>
      <c r="D5381">
        <v>1</v>
      </c>
      <c r="E5381">
        <v>84</v>
      </c>
    </row>
    <row r="5382" spans="1:5">
      <c r="A5382" s="10" t="str">
        <f t="shared" si="97"/>
        <v>Pancreas - C252Male</v>
      </c>
      <c r="B5382" s="10" t="s">
        <v>302</v>
      </c>
      <c r="C5382" t="s">
        <v>1</v>
      </c>
      <c r="D5382">
        <v>2</v>
      </c>
      <c r="E5382">
        <v>51</v>
      </c>
    </row>
    <row r="5383" spans="1:5">
      <c r="A5383" s="10" t="str">
        <f t="shared" si="97"/>
        <v>Pancreas - C253Male</v>
      </c>
      <c r="B5383" s="10" t="s">
        <v>302</v>
      </c>
      <c r="C5383" t="s">
        <v>1</v>
      </c>
      <c r="D5383">
        <v>3</v>
      </c>
      <c r="E5383">
        <v>66</v>
      </c>
    </row>
    <row r="5384" spans="1:5">
      <c r="A5384" s="10" t="str">
        <f t="shared" si="97"/>
        <v>Pancreas - C254Male</v>
      </c>
      <c r="B5384" s="10" t="s">
        <v>302</v>
      </c>
      <c r="C5384" t="s">
        <v>1</v>
      </c>
      <c r="D5384">
        <v>4</v>
      </c>
      <c r="E5384">
        <v>54</v>
      </c>
    </row>
    <row r="5385" spans="1:5">
      <c r="A5385" s="10" t="str">
        <f t="shared" si="97"/>
        <v>Pancreas - C259Male</v>
      </c>
      <c r="B5385" s="10" t="s">
        <v>302</v>
      </c>
      <c r="C5385" t="s">
        <v>1</v>
      </c>
      <c r="D5385">
        <v>9</v>
      </c>
      <c r="E5385">
        <v>2</v>
      </c>
    </row>
    <row r="5386" spans="1:5">
      <c r="A5386" s="10" t="str">
        <f t="shared" si="97"/>
        <v>Other digestive organs - C261Female</v>
      </c>
      <c r="B5386" s="10" t="s">
        <v>303</v>
      </c>
      <c r="C5386" t="s">
        <v>0</v>
      </c>
      <c r="D5386">
        <v>1</v>
      </c>
      <c r="E5386">
        <v>21</v>
      </c>
    </row>
    <row r="5387" spans="1:5">
      <c r="A5387" s="10" t="str">
        <f t="shared" si="97"/>
        <v>Other digestive organs - C262Female</v>
      </c>
      <c r="B5387" s="10" t="s">
        <v>303</v>
      </c>
      <c r="C5387" t="s">
        <v>0</v>
      </c>
      <c r="D5387">
        <v>2</v>
      </c>
      <c r="E5387">
        <v>11</v>
      </c>
    </row>
    <row r="5388" spans="1:5">
      <c r="A5388" s="10" t="str">
        <f t="shared" si="97"/>
        <v>Other digestive organs - C263Female</v>
      </c>
      <c r="B5388" s="10" t="s">
        <v>303</v>
      </c>
      <c r="C5388" t="s">
        <v>0</v>
      </c>
      <c r="D5388">
        <v>3</v>
      </c>
      <c r="E5388">
        <v>16</v>
      </c>
    </row>
    <row r="5389" spans="1:5">
      <c r="A5389" s="10" t="str">
        <f t="shared" ref="A5389:A5452" si="98">B5389&amp;D5389&amp;C5389</f>
        <v>Other digestive organs - C264Female</v>
      </c>
      <c r="B5389" s="10" t="s">
        <v>303</v>
      </c>
      <c r="C5389" t="s">
        <v>0</v>
      </c>
      <c r="D5389">
        <v>4</v>
      </c>
      <c r="E5389">
        <v>20</v>
      </c>
    </row>
    <row r="5390" spans="1:5">
      <c r="A5390" s="10" t="str">
        <f t="shared" si="98"/>
        <v>Other digestive organs - C269Female</v>
      </c>
      <c r="B5390" s="10" t="s">
        <v>303</v>
      </c>
      <c r="C5390" t="s">
        <v>0</v>
      </c>
      <c r="D5390">
        <v>9</v>
      </c>
    </row>
    <row r="5391" spans="1:5">
      <c r="A5391" s="10" t="str">
        <f t="shared" si="98"/>
        <v>Other digestive organs - C261Male</v>
      </c>
      <c r="B5391" s="10" t="s">
        <v>303</v>
      </c>
      <c r="C5391" t="s">
        <v>1</v>
      </c>
      <c r="D5391">
        <v>1</v>
      </c>
      <c r="E5391">
        <v>14</v>
      </c>
    </row>
    <row r="5392" spans="1:5">
      <c r="A5392" s="10" t="str">
        <f t="shared" si="98"/>
        <v>Other digestive organs - C262Male</v>
      </c>
      <c r="B5392" s="10" t="s">
        <v>303</v>
      </c>
      <c r="C5392" t="s">
        <v>1</v>
      </c>
      <c r="D5392">
        <v>2</v>
      </c>
      <c r="E5392">
        <v>10</v>
      </c>
    </row>
    <row r="5393" spans="1:5">
      <c r="A5393" s="10" t="str">
        <f t="shared" si="98"/>
        <v>Other digestive organs - C263Male</v>
      </c>
      <c r="B5393" s="10" t="s">
        <v>303</v>
      </c>
      <c r="C5393" t="s">
        <v>1</v>
      </c>
      <c r="D5393">
        <v>3</v>
      </c>
      <c r="E5393">
        <v>6</v>
      </c>
    </row>
    <row r="5394" spans="1:5">
      <c r="A5394" s="10" t="str">
        <f t="shared" si="98"/>
        <v>Other digestive organs - C264Male</v>
      </c>
      <c r="B5394" s="10" t="s">
        <v>303</v>
      </c>
      <c r="C5394" t="s">
        <v>1</v>
      </c>
      <c r="D5394">
        <v>4</v>
      </c>
      <c r="E5394">
        <v>12</v>
      </c>
    </row>
    <row r="5395" spans="1:5">
      <c r="A5395" s="10" t="str">
        <f t="shared" si="98"/>
        <v>Other digestive organs - C269Male</v>
      </c>
      <c r="B5395" s="10" t="s">
        <v>303</v>
      </c>
      <c r="C5395" t="s">
        <v>1</v>
      </c>
      <c r="D5395">
        <v>9</v>
      </c>
      <c r="E5395">
        <v>1</v>
      </c>
    </row>
    <row r="5396" spans="1:5">
      <c r="A5396" s="10" t="str">
        <f t="shared" si="98"/>
        <v>Nasal cavity and middle ear - C301Female</v>
      </c>
      <c r="B5396" s="10" t="s">
        <v>304</v>
      </c>
      <c r="C5396" t="s">
        <v>0</v>
      </c>
      <c r="D5396">
        <v>1</v>
      </c>
    </row>
    <row r="5397" spans="1:5">
      <c r="A5397" s="10" t="str">
        <f t="shared" si="98"/>
        <v>Nasal cavity and middle ear - C302Female</v>
      </c>
      <c r="B5397" s="10" t="s">
        <v>304</v>
      </c>
      <c r="C5397" t="s">
        <v>0</v>
      </c>
      <c r="D5397">
        <v>2</v>
      </c>
    </row>
    <row r="5398" spans="1:5">
      <c r="A5398" s="10" t="str">
        <f t="shared" si="98"/>
        <v>Nasal cavity and middle ear - C303Female</v>
      </c>
      <c r="B5398" s="10" t="s">
        <v>304</v>
      </c>
      <c r="C5398" t="s">
        <v>0</v>
      </c>
      <c r="D5398">
        <v>3</v>
      </c>
      <c r="E5398">
        <v>2</v>
      </c>
    </row>
    <row r="5399" spans="1:5">
      <c r="A5399" s="10" t="str">
        <f t="shared" si="98"/>
        <v>Nasal cavity and middle ear - C304Female</v>
      </c>
      <c r="B5399" s="10" t="s">
        <v>304</v>
      </c>
      <c r="C5399" t="s">
        <v>0</v>
      </c>
      <c r="D5399">
        <v>4</v>
      </c>
      <c r="E5399">
        <v>1</v>
      </c>
    </row>
    <row r="5400" spans="1:5">
      <c r="A5400" s="10" t="str">
        <f t="shared" si="98"/>
        <v>Nasal cavity and middle ear - C309Female</v>
      </c>
      <c r="B5400" s="10" t="s">
        <v>304</v>
      </c>
      <c r="C5400" t="s">
        <v>0</v>
      </c>
      <c r="D5400">
        <v>9</v>
      </c>
    </row>
    <row r="5401" spans="1:5">
      <c r="A5401" s="10" t="str">
        <f t="shared" si="98"/>
        <v>Nasal cavity and middle ear - C301Male</v>
      </c>
      <c r="B5401" s="10" t="s">
        <v>304</v>
      </c>
      <c r="C5401" t="s">
        <v>1</v>
      </c>
      <c r="D5401">
        <v>1</v>
      </c>
      <c r="E5401">
        <v>4</v>
      </c>
    </row>
    <row r="5402" spans="1:5">
      <c r="A5402" s="10" t="str">
        <f t="shared" si="98"/>
        <v>Nasal cavity and middle ear - C302Male</v>
      </c>
      <c r="B5402" s="10" t="s">
        <v>304</v>
      </c>
      <c r="C5402" t="s">
        <v>1</v>
      </c>
      <c r="D5402">
        <v>2</v>
      </c>
      <c r="E5402">
        <v>2</v>
      </c>
    </row>
    <row r="5403" spans="1:5">
      <c r="A5403" s="10" t="str">
        <f t="shared" si="98"/>
        <v>Nasal cavity and middle ear - C303Male</v>
      </c>
      <c r="B5403" s="10" t="s">
        <v>304</v>
      </c>
      <c r="C5403" t="s">
        <v>1</v>
      </c>
      <c r="D5403">
        <v>3</v>
      </c>
    </row>
    <row r="5404" spans="1:5">
      <c r="A5404" s="10" t="str">
        <f t="shared" si="98"/>
        <v>Nasal cavity and middle ear - C304Male</v>
      </c>
      <c r="B5404" s="10" t="s">
        <v>304</v>
      </c>
      <c r="C5404" t="s">
        <v>1</v>
      </c>
      <c r="D5404">
        <v>4</v>
      </c>
    </row>
    <row r="5405" spans="1:5">
      <c r="A5405" s="10" t="str">
        <f t="shared" si="98"/>
        <v>Nasal cavity and middle ear - C309Male</v>
      </c>
      <c r="B5405" s="10" t="s">
        <v>304</v>
      </c>
      <c r="C5405" t="s">
        <v>1</v>
      </c>
      <c r="D5405">
        <v>9</v>
      </c>
    </row>
    <row r="5406" spans="1:5">
      <c r="A5406" s="10" t="str">
        <f t="shared" si="98"/>
        <v>Accessory sinuses - C311Female</v>
      </c>
      <c r="B5406" s="10" t="s">
        <v>305</v>
      </c>
      <c r="C5406" t="s">
        <v>0</v>
      </c>
      <c r="D5406">
        <v>1</v>
      </c>
      <c r="E5406">
        <v>1</v>
      </c>
    </row>
    <row r="5407" spans="1:5">
      <c r="A5407" s="10" t="str">
        <f t="shared" si="98"/>
        <v>Accessory sinuses - C312Female</v>
      </c>
      <c r="B5407" s="10" t="s">
        <v>305</v>
      </c>
      <c r="C5407" t="s">
        <v>0</v>
      </c>
      <c r="D5407">
        <v>2</v>
      </c>
    </row>
    <row r="5408" spans="1:5">
      <c r="A5408" s="10" t="str">
        <f t="shared" si="98"/>
        <v>Accessory sinuses - C313Female</v>
      </c>
      <c r="B5408" s="10" t="s">
        <v>305</v>
      </c>
      <c r="C5408" t="s">
        <v>0</v>
      </c>
      <c r="D5408">
        <v>3</v>
      </c>
      <c r="E5408">
        <v>1</v>
      </c>
    </row>
    <row r="5409" spans="1:5">
      <c r="A5409" s="10" t="str">
        <f t="shared" si="98"/>
        <v>Accessory sinuses - C314Female</v>
      </c>
      <c r="B5409" s="10" t="s">
        <v>305</v>
      </c>
      <c r="C5409" t="s">
        <v>0</v>
      </c>
      <c r="D5409">
        <v>4</v>
      </c>
      <c r="E5409">
        <v>2</v>
      </c>
    </row>
    <row r="5410" spans="1:5">
      <c r="A5410" s="10" t="str">
        <f t="shared" si="98"/>
        <v>Accessory sinuses - C319Female</v>
      </c>
      <c r="B5410" s="10" t="s">
        <v>305</v>
      </c>
      <c r="C5410" t="s">
        <v>0</v>
      </c>
      <c r="D5410">
        <v>9</v>
      </c>
    </row>
    <row r="5411" spans="1:5">
      <c r="A5411" s="10" t="str">
        <f t="shared" si="98"/>
        <v>Accessory sinuses - C311Male</v>
      </c>
      <c r="B5411" s="10" t="s">
        <v>305</v>
      </c>
      <c r="C5411" t="s">
        <v>1</v>
      </c>
      <c r="D5411">
        <v>1</v>
      </c>
      <c r="E5411">
        <v>1</v>
      </c>
    </row>
    <row r="5412" spans="1:5">
      <c r="A5412" s="10" t="str">
        <f t="shared" si="98"/>
        <v>Accessory sinuses - C312Male</v>
      </c>
      <c r="B5412" s="10" t="s">
        <v>305</v>
      </c>
      <c r="C5412" t="s">
        <v>1</v>
      </c>
      <c r="D5412">
        <v>2</v>
      </c>
    </row>
    <row r="5413" spans="1:5">
      <c r="A5413" s="10" t="str">
        <f t="shared" si="98"/>
        <v>Accessory sinuses - C313Male</v>
      </c>
      <c r="B5413" s="10" t="s">
        <v>305</v>
      </c>
      <c r="C5413" t="s">
        <v>1</v>
      </c>
      <c r="D5413">
        <v>3</v>
      </c>
      <c r="E5413">
        <v>4</v>
      </c>
    </row>
    <row r="5414" spans="1:5">
      <c r="A5414" s="10" t="str">
        <f t="shared" si="98"/>
        <v>Accessory sinuses - C314Male</v>
      </c>
      <c r="B5414" s="10" t="s">
        <v>305</v>
      </c>
      <c r="C5414" t="s">
        <v>1</v>
      </c>
      <c r="D5414">
        <v>4</v>
      </c>
      <c r="E5414">
        <v>1</v>
      </c>
    </row>
    <row r="5415" spans="1:5">
      <c r="A5415" s="10" t="str">
        <f t="shared" si="98"/>
        <v>Accessory sinuses - C319Male</v>
      </c>
      <c r="B5415" s="10" t="s">
        <v>305</v>
      </c>
      <c r="C5415" t="s">
        <v>1</v>
      </c>
      <c r="D5415">
        <v>9</v>
      </c>
    </row>
    <row r="5416" spans="1:5">
      <c r="A5416" s="10" t="str">
        <f t="shared" si="98"/>
        <v>Larynx - C321Female</v>
      </c>
      <c r="B5416" s="10" t="s">
        <v>306</v>
      </c>
      <c r="C5416" t="s">
        <v>0</v>
      </c>
      <c r="D5416">
        <v>1</v>
      </c>
      <c r="E5416">
        <v>4</v>
      </c>
    </row>
    <row r="5417" spans="1:5">
      <c r="A5417" s="10" t="str">
        <f t="shared" si="98"/>
        <v>Larynx - C322Female</v>
      </c>
      <c r="B5417" s="10" t="s">
        <v>306</v>
      </c>
      <c r="C5417" t="s">
        <v>0</v>
      </c>
      <c r="D5417">
        <v>2</v>
      </c>
      <c r="E5417">
        <v>2</v>
      </c>
    </row>
    <row r="5418" spans="1:5">
      <c r="A5418" s="10" t="str">
        <f t="shared" si="98"/>
        <v>Larynx - C323Female</v>
      </c>
      <c r="B5418" s="10" t="s">
        <v>306</v>
      </c>
      <c r="C5418" t="s">
        <v>0</v>
      </c>
      <c r="D5418">
        <v>3</v>
      </c>
      <c r="E5418">
        <v>1</v>
      </c>
    </row>
    <row r="5419" spans="1:5">
      <c r="A5419" s="10" t="str">
        <f t="shared" si="98"/>
        <v>Larynx - C324Female</v>
      </c>
      <c r="B5419" s="10" t="s">
        <v>306</v>
      </c>
      <c r="C5419" t="s">
        <v>0</v>
      </c>
      <c r="D5419">
        <v>4</v>
      </c>
      <c r="E5419">
        <v>2</v>
      </c>
    </row>
    <row r="5420" spans="1:5">
      <c r="A5420" s="10" t="str">
        <f t="shared" si="98"/>
        <v>Larynx - C329Female</v>
      </c>
      <c r="B5420" s="10" t="s">
        <v>306</v>
      </c>
      <c r="C5420" t="s">
        <v>0</v>
      </c>
      <c r="D5420">
        <v>9</v>
      </c>
    </row>
    <row r="5421" spans="1:5">
      <c r="A5421" s="10" t="str">
        <f t="shared" si="98"/>
        <v>Larynx - C321Male</v>
      </c>
      <c r="B5421" s="10" t="s">
        <v>306</v>
      </c>
      <c r="C5421" t="s">
        <v>1</v>
      </c>
      <c r="D5421">
        <v>1</v>
      </c>
      <c r="E5421">
        <v>30</v>
      </c>
    </row>
    <row r="5422" spans="1:5">
      <c r="A5422" s="10" t="str">
        <f t="shared" si="98"/>
        <v>Larynx - C322Male</v>
      </c>
      <c r="B5422" s="10" t="s">
        <v>306</v>
      </c>
      <c r="C5422" t="s">
        <v>1</v>
      </c>
      <c r="D5422">
        <v>2</v>
      </c>
      <c r="E5422">
        <v>9</v>
      </c>
    </row>
    <row r="5423" spans="1:5">
      <c r="A5423" s="10" t="str">
        <f t="shared" si="98"/>
        <v>Larynx - C323Male</v>
      </c>
      <c r="B5423" s="10" t="s">
        <v>306</v>
      </c>
      <c r="C5423" t="s">
        <v>1</v>
      </c>
      <c r="D5423">
        <v>3</v>
      </c>
      <c r="E5423">
        <v>10</v>
      </c>
    </row>
    <row r="5424" spans="1:5">
      <c r="A5424" s="10" t="str">
        <f t="shared" si="98"/>
        <v>Larynx - C324Male</v>
      </c>
      <c r="B5424" s="10" t="s">
        <v>306</v>
      </c>
      <c r="C5424" t="s">
        <v>1</v>
      </c>
      <c r="D5424">
        <v>4</v>
      </c>
      <c r="E5424">
        <v>23</v>
      </c>
    </row>
    <row r="5425" spans="1:5">
      <c r="A5425" s="10" t="str">
        <f t="shared" si="98"/>
        <v>Larynx - C329Male</v>
      </c>
      <c r="B5425" s="10" t="s">
        <v>306</v>
      </c>
      <c r="C5425" t="s">
        <v>1</v>
      </c>
      <c r="D5425">
        <v>9</v>
      </c>
    </row>
    <row r="5426" spans="1:5">
      <c r="A5426" s="10" t="str">
        <f t="shared" si="98"/>
        <v>Lung - C33–C341Female</v>
      </c>
      <c r="B5426" s="10" t="s">
        <v>354</v>
      </c>
      <c r="C5426" t="s">
        <v>0</v>
      </c>
      <c r="D5426">
        <v>1</v>
      </c>
      <c r="E5426">
        <v>318</v>
      </c>
    </row>
    <row r="5427" spans="1:5">
      <c r="A5427" s="10" t="str">
        <f t="shared" si="98"/>
        <v>Lung - C33–C342Female</v>
      </c>
      <c r="B5427" s="10" t="s">
        <v>354</v>
      </c>
      <c r="C5427" t="s">
        <v>0</v>
      </c>
      <c r="D5427">
        <v>2</v>
      </c>
      <c r="E5427">
        <v>199</v>
      </c>
    </row>
    <row r="5428" spans="1:5">
      <c r="A5428" s="10" t="str">
        <f t="shared" si="98"/>
        <v>Lung - C33–C343Female</v>
      </c>
      <c r="B5428" s="10" t="s">
        <v>354</v>
      </c>
      <c r="C5428" t="s">
        <v>0</v>
      </c>
      <c r="D5428">
        <v>3</v>
      </c>
      <c r="E5428">
        <v>230</v>
      </c>
    </row>
    <row r="5429" spans="1:5">
      <c r="A5429" s="10" t="str">
        <f t="shared" si="98"/>
        <v>Lung - C33–C344Female</v>
      </c>
      <c r="B5429" s="10" t="s">
        <v>354</v>
      </c>
      <c r="C5429" t="s">
        <v>0</v>
      </c>
      <c r="D5429">
        <v>4</v>
      </c>
      <c r="E5429">
        <v>256</v>
      </c>
    </row>
    <row r="5430" spans="1:5">
      <c r="A5430" s="10" t="str">
        <f t="shared" si="98"/>
        <v>Lung - C33–C349Female</v>
      </c>
      <c r="B5430" s="10" t="s">
        <v>354</v>
      </c>
      <c r="C5430" t="s">
        <v>0</v>
      </c>
      <c r="D5430">
        <v>9</v>
      </c>
      <c r="E5430">
        <v>2</v>
      </c>
    </row>
    <row r="5431" spans="1:5">
      <c r="A5431" s="10" t="str">
        <f t="shared" si="98"/>
        <v>Lung - C33–C341Male</v>
      </c>
      <c r="B5431" s="10" t="s">
        <v>354</v>
      </c>
      <c r="C5431" t="s">
        <v>1</v>
      </c>
      <c r="D5431">
        <v>1</v>
      </c>
      <c r="E5431">
        <v>343</v>
      </c>
    </row>
    <row r="5432" spans="1:5">
      <c r="A5432" s="10" t="str">
        <f t="shared" si="98"/>
        <v>Lung - C33–C342Male</v>
      </c>
      <c r="B5432" s="10" t="s">
        <v>354</v>
      </c>
      <c r="C5432" t="s">
        <v>1</v>
      </c>
      <c r="D5432">
        <v>2</v>
      </c>
      <c r="E5432">
        <v>190</v>
      </c>
    </row>
    <row r="5433" spans="1:5">
      <c r="A5433" s="10" t="str">
        <f t="shared" si="98"/>
        <v>Lung - C33–C343Male</v>
      </c>
      <c r="B5433" s="10" t="s">
        <v>354</v>
      </c>
      <c r="C5433" t="s">
        <v>1</v>
      </c>
      <c r="D5433">
        <v>3</v>
      </c>
      <c r="E5433">
        <v>242</v>
      </c>
    </row>
    <row r="5434" spans="1:5">
      <c r="A5434" s="10" t="str">
        <f t="shared" si="98"/>
        <v>Lung - C33–C344Male</v>
      </c>
      <c r="B5434" s="10" t="s">
        <v>354</v>
      </c>
      <c r="C5434" t="s">
        <v>1</v>
      </c>
      <c r="D5434">
        <v>4</v>
      </c>
      <c r="E5434">
        <v>252</v>
      </c>
    </row>
    <row r="5435" spans="1:5">
      <c r="A5435" s="10" t="str">
        <f t="shared" si="98"/>
        <v>Lung - C33–C349Male</v>
      </c>
      <c r="B5435" s="10" t="s">
        <v>354</v>
      </c>
      <c r="C5435" t="s">
        <v>1</v>
      </c>
      <c r="D5435">
        <v>9</v>
      </c>
      <c r="E5435">
        <v>5</v>
      </c>
    </row>
    <row r="5436" spans="1:5">
      <c r="A5436" s="10" t="str">
        <f t="shared" si="98"/>
        <v>Thymus - C371Female</v>
      </c>
      <c r="B5436" s="10" t="s">
        <v>307</v>
      </c>
      <c r="C5436" t="s">
        <v>0</v>
      </c>
      <c r="D5436">
        <v>1</v>
      </c>
      <c r="E5436">
        <v>3</v>
      </c>
    </row>
    <row r="5437" spans="1:5">
      <c r="A5437" s="10" t="str">
        <f t="shared" si="98"/>
        <v>Thymus - C372Female</v>
      </c>
      <c r="B5437" s="10" t="s">
        <v>307</v>
      </c>
      <c r="C5437" t="s">
        <v>0</v>
      </c>
      <c r="D5437">
        <v>2</v>
      </c>
    </row>
    <row r="5438" spans="1:5">
      <c r="A5438" s="10" t="str">
        <f t="shared" si="98"/>
        <v>Thymus - C373Female</v>
      </c>
      <c r="B5438" s="10" t="s">
        <v>307</v>
      </c>
      <c r="C5438" t="s">
        <v>0</v>
      </c>
      <c r="D5438">
        <v>3</v>
      </c>
    </row>
    <row r="5439" spans="1:5">
      <c r="A5439" s="10" t="str">
        <f t="shared" si="98"/>
        <v>Thymus - C374Female</v>
      </c>
      <c r="B5439" s="10" t="s">
        <v>307</v>
      </c>
      <c r="C5439" t="s">
        <v>0</v>
      </c>
      <c r="D5439">
        <v>4</v>
      </c>
      <c r="E5439">
        <v>1</v>
      </c>
    </row>
    <row r="5440" spans="1:5">
      <c r="A5440" s="10" t="str">
        <f t="shared" si="98"/>
        <v>Thymus - C379Female</v>
      </c>
      <c r="B5440" s="10" t="s">
        <v>307</v>
      </c>
      <c r="C5440" t="s">
        <v>0</v>
      </c>
      <c r="D5440">
        <v>9</v>
      </c>
    </row>
    <row r="5441" spans="1:5">
      <c r="A5441" s="10" t="str">
        <f t="shared" si="98"/>
        <v>Thymus - C371Male</v>
      </c>
      <c r="B5441" s="10" t="s">
        <v>307</v>
      </c>
      <c r="C5441" t="s">
        <v>1</v>
      </c>
      <c r="D5441">
        <v>1</v>
      </c>
      <c r="E5441">
        <v>6</v>
      </c>
    </row>
    <row r="5442" spans="1:5">
      <c r="A5442" s="10" t="str">
        <f t="shared" si="98"/>
        <v>Thymus - C372Male</v>
      </c>
      <c r="B5442" s="10" t="s">
        <v>307</v>
      </c>
      <c r="C5442" t="s">
        <v>1</v>
      </c>
      <c r="D5442">
        <v>2</v>
      </c>
      <c r="E5442">
        <v>2</v>
      </c>
    </row>
    <row r="5443" spans="1:5">
      <c r="A5443" s="10" t="str">
        <f t="shared" si="98"/>
        <v>Thymus - C373Male</v>
      </c>
      <c r="B5443" s="10" t="s">
        <v>307</v>
      </c>
      <c r="C5443" t="s">
        <v>1</v>
      </c>
      <c r="D5443">
        <v>3</v>
      </c>
      <c r="E5443">
        <v>1</v>
      </c>
    </row>
    <row r="5444" spans="1:5">
      <c r="A5444" s="10" t="str">
        <f t="shared" si="98"/>
        <v>Thymus - C374Male</v>
      </c>
      <c r="B5444" s="10" t="s">
        <v>307</v>
      </c>
      <c r="C5444" t="s">
        <v>1</v>
      </c>
      <c r="D5444">
        <v>4</v>
      </c>
      <c r="E5444">
        <v>2</v>
      </c>
    </row>
    <row r="5445" spans="1:5">
      <c r="A5445" s="10" t="str">
        <f t="shared" si="98"/>
        <v>Thymus - C379Male</v>
      </c>
      <c r="B5445" s="10" t="s">
        <v>307</v>
      </c>
      <c r="C5445" t="s">
        <v>1</v>
      </c>
      <c r="D5445">
        <v>9</v>
      </c>
    </row>
    <row r="5446" spans="1:5">
      <c r="A5446" s="10" t="str">
        <f t="shared" si="98"/>
        <v>Heart, mediastinum and pleura - C381Female</v>
      </c>
      <c r="B5446" s="10" t="s">
        <v>308</v>
      </c>
      <c r="C5446" t="s">
        <v>0</v>
      </c>
      <c r="D5446">
        <v>1</v>
      </c>
      <c r="E5446">
        <v>2</v>
      </c>
    </row>
    <row r="5447" spans="1:5">
      <c r="A5447" s="10" t="str">
        <f t="shared" si="98"/>
        <v>Heart, mediastinum and pleura - C382Female</v>
      </c>
      <c r="B5447" s="10" t="s">
        <v>308</v>
      </c>
      <c r="C5447" t="s">
        <v>0</v>
      </c>
      <c r="D5447">
        <v>2</v>
      </c>
      <c r="E5447">
        <v>2</v>
      </c>
    </row>
    <row r="5448" spans="1:5">
      <c r="A5448" s="10" t="str">
        <f t="shared" si="98"/>
        <v>Heart, mediastinum and pleura - C383Female</v>
      </c>
      <c r="B5448" s="10" t="s">
        <v>308</v>
      </c>
      <c r="C5448" t="s">
        <v>0</v>
      </c>
      <c r="D5448">
        <v>3</v>
      </c>
      <c r="E5448">
        <v>1</v>
      </c>
    </row>
    <row r="5449" spans="1:5">
      <c r="A5449" s="10" t="str">
        <f t="shared" si="98"/>
        <v>Heart, mediastinum and pleura - C384Female</v>
      </c>
      <c r="B5449" s="10" t="s">
        <v>308</v>
      </c>
      <c r="C5449" t="s">
        <v>0</v>
      </c>
      <c r="D5449">
        <v>4</v>
      </c>
      <c r="E5449">
        <v>1</v>
      </c>
    </row>
    <row r="5450" spans="1:5">
      <c r="A5450" s="10" t="str">
        <f t="shared" si="98"/>
        <v>Heart, mediastinum and pleura - C389Female</v>
      </c>
      <c r="B5450" s="10" t="s">
        <v>308</v>
      </c>
      <c r="C5450" t="s">
        <v>0</v>
      </c>
      <c r="D5450">
        <v>9</v>
      </c>
    </row>
    <row r="5451" spans="1:5">
      <c r="A5451" s="10" t="str">
        <f t="shared" si="98"/>
        <v>Heart, mediastinum and pleura - C381Male</v>
      </c>
      <c r="B5451" s="10" t="s">
        <v>308</v>
      </c>
      <c r="C5451" t="s">
        <v>1</v>
      </c>
      <c r="D5451">
        <v>1</v>
      </c>
      <c r="E5451">
        <v>5</v>
      </c>
    </row>
    <row r="5452" spans="1:5">
      <c r="A5452" s="10" t="str">
        <f t="shared" si="98"/>
        <v>Heart, mediastinum and pleura - C382Male</v>
      </c>
      <c r="B5452" s="10" t="s">
        <v>308</v>
      </c>
      <c r="C5452" t="s">
        <v>1</v>
      </c>
      <c r="D5452">
        <v>2</v>
      </c>
    </row>
    <row r="5453" spans="1:5">
      <c r="A5453" s="10" t="str">
        <f t="shared" ref="A5453:A5516" si="99">B5453&amp;D5453&amp;C5453</f>
        <v>Heart, mediastinum and pleura - C383Male</v>
      </c>
      <c r="B5453" s="10" t="s">
        <v>308</v>
      </c>
      <c r="C5453" t="s">
        <v>1</v>
      </c>
      <c r="D5453">
        <v>3</v>
      </c>
      <c r="E5453">
        <v>2</v>
      </c>
    </row>
    <row r="5454" spans="1:5">
      <c r="A5454" s="10" t="str">
        <f t="shared" si="99"/>
        <v>Heart, mediastinum and pleura - C384Male</v>
      </c>
      <c r="B5454" s="10" t="s">
        <v>308</v>
      </c>
      <c r="C5454" t="s">
        <v>1</v>
      </c>
      <c r="D5454">
        <v>4</v>
      </c>
    </row>
    <row r="5455" spans="1:5">
      <c r="A5455" s="10" t="str">
        <f t="shared" si="99"/>
        <v>Heart, mediastinum and pleura - C389Male</v>
      </c>
      <c r="B5455" s="10" t="s">
        <v>308</v>
      </c>
      <c r="C5455" t="s">
        <v>1</v>
      </c>
      <c r="D5455">
        <v>9</v>
      </c>
    </row>
    <row r="5456" spans="1:5">
      <c r="A5456" s="10" t="str">
        <f t="shared" si="99"/>
        <v>Other respiratory and intrathoracic organs - C391Female</v>
      </c>
      <c r="B5456" s="10" t="s">
        <v>309</v>
      </c>
      <c r="C5456" t="s">
        <v>0</v>
      </c>
      <c r="D5456">
        <v>1</v>
      </c>
    </row>
    <row r="5457" spans="1:5">
      <c r="A5457" s="10" t="str">
        <f t="shared" si="99"/>
        <v>Other respiratory and intrathoracic organs - C392Female</v>
      </c>
      <c r="B5457" s="10" t="s">
        <v>309</v>
      </c>
      <c r="C5457" t="s">
        <v>0</v>
      </c>
      <c r="D5457">
        <v>2</v>
      </c>
    </row>
    <row r="5458" spans="1:5">
      <c r="A5458" s="10" t="str">
        <f t="shared" si="99"/>
        <v>Other respiratory and intrathoracic organs - C393Female</v>
      </c>
      <c r="B5458" s="10" t="s">
        <v>309</v>
      </c>
      <c r="C5458" t="s">
        <v>0</v>
      </c>
      <c r="D5458">
        <v>3</v>
      </c>
    </row>
    <row r="5459" spans="1:5">
      <c r="A5459" s="10" t="str">
        <f t="shared" si="99"/>
        <v>Other respiratory and intrathoracic organs - C394Female</v>
      </c>
      <c r="B5459" s="10" t="s">
        <v>309</v>
      </c>
      <c r="C5459" t="s">
        <v>0</v>
      </c>
      <c r="D5459">
        <v>4</v>
      </c>
    </row>
    <row r="5460" spans="1:5">
      <c r="A5460" s="10" t="str">
        <f t="shared" si="99"/>
        <v>Other respiratory and intrathoracic organs - C399Female</v>
      </c>
      <c r="B5460" s="10" t="s">
        <v>309</v>
      </c>
      <c r="C5460" t="s">
        <v>0</v>
      </c>
      <c r="D5460">
        <v>9</v>
      </c>
    </row>
    <row r="5461" spans="1:5">
      <c r="A5461" s="10" t="str">
        <f t="shared" si="99"/>
        <v>Other respiratory and intrathoracic organs - C391Male</v>
      </c>
      <c r="B5461" s="10" t="s">
        <v>309</v>
      </c>
      <c r="C5461" t="s">
        <v>1</v>
      </c>
      <c r="D5461">
        <v>1</v>
      </c>
    </row>
    <row r="5462" spans="1:5">
      <c r="A5462" s="10" t="str">
        <f t="shared" si="99"/>
        <v>Other respiratory and intrathoracic organs - C392Male</v>
      </c>
      <c r="B5462" s="10" t="s">
        <v>309</v>
      </c>
      <c r="C5462" t="s">
        <v>1</v>
      </c>
      <c r="D5462">
        <v>2</v>
      </c>
    </row>
    <row r="5463" spans="1:5">
      <c r="A5463" s="10" t="str">
        <f t="shared" si="99"/>
        <v>Other respiratory and intrathoracic organs - C393Male</v>
      </c>
      <c r="B5463" s="10" t="s">
        <v>309</v>
      </c>
      <c r="C5463" t="s">
        <v>1</v>
      </c>
      <c r="D5463">
        <v>3</v>
      </c>
    </row>
    <row r="5464" spans="1:5">
      <c r="A5464" s="10" t="str">
        <f t="shared" si="99"/>
        <v>Other respiratory and intrathoracic organs - C394Male</v>
      </c>
      <c r="B5464" s="10" t="s">
        <v>309</v>
      </c>
      <c r="C5464" t="s">
        <v>1</v>
      </c>
      <c r="D5464">
        <v>4</v>
      </c>
    </row>
    <row r="5465" spans="1:5">
      <c r="A5465" s="10" t="str">
        <f t="shared" si="99"/>
        <v>Other respiratory and intrathoracic organs - C399Male</v>
      </c>
      <c r="B5465" s="10" t="s">
        <v>309</v>
      </c>
      <c r="C5465" t="s">
        <v>1</v>
      </c>
      <c r="D5465">
        <v>9</v>
      </c>
    </row>
    <row r="5466" spans="1:5">
      <c r="A5466" s="10" t="str">
        <f t="shared" si="99"/>
        <v>Bone and articular cartilage - C40–C411Female</v>
      </c>
      <c r="B5466" s="10" t="s">
        <v>310</v>
      </c>
      <c r="C5466" t="s">
        <v>0</v>
      </c>
      <c r="D5466">
        <v>1</v>
      </c>
      <c r="E5466">
        <v>8</v>
      </c>
    </row>
    <row r="5467" spans="1:5">
      <c r="A5467" s="10" t="str">
        <f t="shared" si="99"/>
        <v>Bone and articular cartilage - C40–C412Female</v>
      </c>
      <c r="B5467" s="10" t="s">
        <v>310</v>
      </c>
      <c r="C5467" t="s">
        <v>0</v>
      </c>
      <c r="D5467">
        <v>2</v>
      </c>
      <c r="E5467">
        <v>4</v>
      </c>
    </row>
    <row r="5468" spans="1:5">
      <c r="A5468" s="10" t="str">
        <f t="shared" si="99"/>
        <v>Bone and articular cartilage - C40–C413Female</v>
      </c>
      <c r="B5468" s="10" t="s">
        <v>310</v>
      </c>
      <c r="C5468" t="s">
        <v>0</v>
      </c>
      <c r="D5468">
        <v>3</v>
      </c>
      <c r="E5468">
        <v>6</v>
      </c>
    </row>
    <row r="5469" spans="1:5">
      <c r="A5469" s="10" t="str">
        <f t="shared" si="99"/>
        <v>Bone and articular cartilage - C40–C414Female</v>
      </c>
      <c r="B5469" s="10" t="s">
        <v>310</v>
      </c>
      <c r="C5469" t="s">
        <v>0</v>
      </c>
      <c r="D5469">
        <v>4</v>
      </c>
      <c r="E5469">
        <v>3</v>
      </c>
    </row>
    <row r="5470" spans="1:5">
      <c r="A5470" s="10" t="str">
        <f t="shared" si="99"/>
        <v>Bone and articular cartilage - C40–C419Female</v>
      </c>
      <c r="B5470" s="10" t="s">
        <v>310</v>
      </c>
      <c r="C5470" t="s">
        <v>0</v>
      </c>
      <c r="D5470">
        <v>9</v>
      </c>
    </row>
    <row r="5471" spans="1:5">
      <c r="A5471" s="10" t="str">
        <f t="shared" si="99"/>
        <v>Bone and articular cartilage - C40–C411Male</v>
      </c>
      <c r="B5471" s="10" t="s">
        <v>310</v>
      </c>
      <c r="C5471" t="s">
        <v>1</v>
      </c>
      <c r="D5471">
        <v>1</v>
      </c>
      <c r="E5471">
        <v>14</v>
      </c>
    </row>
    <row r="5472" spans="1:5">
      <c r="A5472" s="10" t="str">
        <f t="shared" si="99"/>
        <v>Bone and articular cartilage - C40–C412Male</v>
      </c>
      <c r="B5472" s="10" t="s">
        <v>310</v>
      </c>
      <c r="C5472" t="s">
        <v>1</v>
      </c>
      <c r="D5472">
        <v>2</v>
      </c>
      <c r="E5472">
        <v>3</v>
      </c>
    </row>
    <row r="5473" spans="1:5">
      <c r="A5473" s="10" t="str">
        <f t="shared" si="99"/>
        <v>Bone and articular cartilage - C40–C413Male</v>
      </c>
      <c r="B5473" s="10" t="s">
        <v>310</v>
      </c>
      <c r="C5473" t="s">
        <v>1</v>
      </c>
      <c r="D5473">
        <v>3</v>
      </c>
      <c r="E5473">
        <v>5</v>
      </c>
    </row>
    <row r="5474" spans="1:5">
      <c r="A5474" s="10" t="str">
        <f t="shared" si="99"/>
        <v>Bone and articular cartilage - C40–C414Male</v>
      </c>
      <c r="B5474" s="10" t="s">
        <v>310</v>
      </c>
      <c r="C5474" t="s">
        <v>1</v>
      </c>
      <c r="D5474">
        <v>4</v>
      </c>
      <c r="E5474">
        <v>8</v>
      </c>
    </row>
    <row r="5475" spans="1:5">
      <c r="A5475" s="10" t="str">
        <f t="shared" si="99"/>
        <v>Bone and articular cartilage - C40–C419Male</v>
      </c>
      <c r="B5475" s="10" t="s">
        <v>310</v>
      </c>
      <c r="C5475" t="s">
        <v>1</v>
      </c>
      <c r="D5475">
        <v>9</v>
      </c>
    </row>
    <row r="5476" spans="1:5">
      <c r="A5476" s="10" t="str">
        <f t="shared" si="99"/>
        <v>Melanoma - C431Female</v>
      </c>
      <c r="B5476" s="10" t="s">
        <v>311</v>
      </c>
      <c r="C5476" t="s">
        <v>0</v>
      </c>
      <c r="D5476">
        <v>1</v>
      </c>
      <c r="E5476">
        <v>384</v>
      </c>
    </row>
    <row r="5477" spans="1:5">
      <c r="A5477" s="10" t="str">
        <f t="shared" si="99"/>
        <v>Melanoma - C432Female</v>
      </c>
      <c r="B5477" s="10" t="s">
        <v>311</v>
      </c>
      <c r="C5477" t="s">
        <v>0</v>
      </c>
      <c r="D5477">
        <v>2</v>
      </c>
      <c r="E5477">
        <v>202</v>
      </c>
    </row>
    <row r="5478" spans="1:5">
      <c r="A5478" s="10" t="str">
        <f t="shared" si="99"/>
        <v>Melanoma - C433Female</v>
      </c>
      <c r="B5478" s="10" t="s">
        <v>311</v>
      </c>
      <c r="C5478" t="s">
        <v>0</v>
      </c>
      <c r="D5478">
        <v>3</v>
      </c>
      <c r="E5478">
        <v>267</v>
      </c>
    </row>
    <row r="5479" spans="1:5">
      <c r="A5479" s="10" t="str">
        <f t="shared" si="99"/>
        <v>Melanoma - C434Female</v>
      </c>
      <c r="B5479" s="10" t="s">
        <v>311</v>
      </c>
      <c r="C5479" t="s">
        <v>0</v>
      </c>
      <c r="D5479">
        <v>4</v>
      </c>
      <c r="E5479">
        <v>283</v>
      </c>
    </row>
    <row r="5480" spans="1:5">
      <c r="A5480" s="10" t="str">
        <f t="shared" si="99"/>
        <v>Melanoma - C439Female</v>
      </c>
      <c r="B5480" s="10" t="s">
        <v>311</v>
      </c>
      <c r="C5480" t="s">
        <v>0</v>
      </c>
      <c r="D5480">
        <v>9</v>
      </c>
      <c r="E5480">
        <v>4</v>
      </c>
    </row>
    <row r="5481" spans="1:5">
      <c r="A5481" s="10" t="str">
        <f t="shared" si="99"/>
        <v>Melanoma - C431Male</v>
      </c>
      <c r="B5481" s="10" t="s">
        <v>311</v>
      </c>
      <c r="C5481" t="s">
        <v>1</v>
      </c>
      <c r="D5481">
        <v>1</v>
      </c>
      <c r="E5481">
        <v>404</v>
      </c>
    </row>
    <row r="5482" spans="1:5">
      <c r="A5482" s="10" t="str">
        <f t="shared" si="99"/>
        <v>Melanoma - C432Male</v>
      </c>
      <c r="B5482" s="10" t="s">
        <v>311</v>
      </c>
      <c r="C5482" t="s">
        <v>1</v>
      </c>
      <c r="D5482">
        <v>2</v>
      </c>
      <c r="E5482">
        <v>213</v>
      </c>
    </row>
    <row r="5483" spans="1:5">
      <c r="A5483" s="10" t="str">
        <f t="shared" si="99"/>
        <v>Melanoma - C433Male</v>
      </c>
      <c r="B5483" s="10" t="s">
        <v>311</v>
      </c>
      <c r="C5483" t="s">
        <v>1</v>
      </c>
      <c r="D5483">
        <v>3</v>
      </c>
      <c r="E5483">
        <v>280</v>
      </c>
    </row>
    <row r="5484" spans="1:5">
      <c r="A5484" s="10" t="str">
        <f t="shared" si="99"/>
        <v>Melanoma - C434Male</v>
      </c>
      <c r="B5484" s="10" t="s">
        <v>311</v>
      </c>
      <c r="C5484" t="s">
        <v>1</v>
      </c>
      <c r="D5484">
        <v>4</v>
      </c>
      <c r="E5484">
        <v>329</v>
      </c>
    </row>
    <row r="5485" spans="1:5">
      <c r="A5485" s="10" t="str">
        <f t="shared" si="99"/>
        <v>Melanoma - C439Male</v>
      </c>
      <c r="B5485" s="10" t="s">
        <v>311</v>
      </c>
      <c r="C5485" t="s">
        <v>1</v>
      </c>
      <c r="D5485">
        <v>9</v>
      </c>
    </row>
    <row r="5486" spans="1:5">
      <c r="A5486" s="10" t="str">
        <f t="shared" si="99"/>
        <v>Non-melanoma - C441Female</v>
      </c>
      <c r="B5486" s="10" t="s">
        <v>355</v>
      </c>
      <c r="C5486" t="s">
        <v>0</v>
      </c>
      <c r="D5486">
        <v>1</v>
      </c>
      <c r="E5486">
        <v>19</v>
      </c>
    </row>
    <row r="5487" spans="1:5">
      <c r="A5487" s="10" t="str">
        <f t="shared" si="99"/>
        <v>Non-melanoma - C442Female</v>
      </c>
      <c r="B5487" s="10" t="s">
        <v>355</v>
      </c>
      <c r="C5487" t="s">
        <v>0</v>
      </c>
      <c r="D5487">
        <v>2</v>
      </c>
      <c r="E5487">
        <v>10</v>
      </c>
    </row>
    <row r="5488" spans="1:5">
      <c r="A5488" s="10" t="str">
        <f t="shared" si="99"/>
        <v>Non-melanoma - C443Female</v>
      </c>
      <c r="B5488" s="10" t="s">
        <v>355</v>
      </c>
      <c r="C5488" t="s">
        <v>0</v>
      </c>
      <c r="D5488">
        <v>3</v>
      </c>
      <c r="E5488">
        <v>15</v>
      </c>
    </row>
    <row r="5489" spans="1:5">
      <c r="A5489" s="10" t="str">
        <f t="shared" si="99"/>
        <v>Non-melanoma - C444Female</v>
      </c>
      <c r="B5489" s="10" t="s">
        <v>355</v>
      </c>
      <c r="C5489" t="s">
        <v>0</v>
      </c>
      <c r="D5489">
        <v>4</v>
      </c>
      <c r="E5489">
        <v>14</v>
      </c>
    </row>
    <row r="5490" spans="1:5">
      <c r="A5490" s="10" t="str">
        <f t="shared" si="99"/>
        <v>Non-melanoma - C449Female</v>
      </c>
      <c r="B5490" s="10" t="s">
        <v>355</v>
      </c>
      <c r="C5490" t="s">
        <v>0</v>
      </c>
      <c r="D5490">
        <v>9</v>
      </c>
    </row>
    <row r="5491" spans="1:5">
      <c r="A5491" s="10" t="str">
        <f t="shared" si="99"/>
        <v>Non-melanoma - C441Male</v>
      </c>
      <c r="B5491" s="10" t="s">
        <v>355</v>
      </c>
      <c r="C5491" t="s">
        <v>1</v>
      </c>
      <c r="D5491">
        <v>1</v>
      </c>
      <c r="E5491">
        <v>32</v>
      </c>
    </row>
    <row r="5492" spans="1:5">
      <c r="A5492" s="10" t="str">
        <f t="shared" si="99"/>
        <v>Non-melanoma - C442Male</v>
      </c>
      <c r="B5492" s="10" t="s">
        <v>355</v>
      </c>
      <c r="C5492" t="s">
        <v>1</v>
      </c>
      <c r="D5492">
        <v>2</v>
      </c>
      <c r="E5492">
        <v>22</v>
      </c>
    </row>
    <row r="5493" spans="1:5">
      <c r="A5493" s="10" t="str">
        <f t="shared" si="99"/>
        <v>Non-melanoma - C443Male</v>
      </c>
      <c r="B5493" s="10" t="s">
        <v>355</v>
      </c>
      <c r="C5493" t="s">
        <v>1</v>
      </c>
      <c r="D5493">
        <v>3</v>
      </c>
      <c r="E5493">
        <v>33</v>
      </c>
    </row>
    <row r="5494" spans="1:5">
      <c r="A5494" s="10" t="str">
        <f t="shared" si="99"/>
        <v>Non-melanoma - C444Male</v>
      </c>
      <c r="B5494" s="10" t="s">
        <v>355</v>
      </c>
      <c r="C5494" t="s">
        <v>1</v>
      </c>
      <c r="D5494">
        <v>4</v>
      </c>
      <c r="E5494">
        <v>19</v>
      </c>
    </row>
    <row r="5495" spans="1:5">
      <c r="A5495" s="10" t="str">
        <f t="shared" si="99"/>
        <v>Non-melanoma - C449Male</v>
      </c>
      <c r="B5495" s="10" t="s">
        <v>355</v>
      </c>
      <c r="C5495" t="s">
        <v>1</v>
      </c>
      <c r="D5495">
        <v>9</v>
      </c>
    </row>
    <row r="5496" spans="1:5">
      <c r="A5496" s="10" t="str">
        <f t="shared" si="99"/>
        <v>Mesothelioma - C451Female</v>
      </c>
      <c r="B5496" s="10" t="s">
        <v>312</v>
      </c>
      <c r="C5496" t="s">
        <v>0</v>
      </c>
      <c r="D5496">
        <v>1</v>
      </c>
      <c r="E5496">
        <v>11</v>
      </c>
    </row>
    <row r="5497" spans="1:5">
      <c r="A5497" s="10" t="str">
        <f t="shared" si="99"/>
        <v>Mesothelioma - C452Female</v>
      </c>
      <c r="B5497" s="10" t="s">
        <v>312</v>
      </c>
      <c r="C5497" t="s">
        <v>0</v>
      </c>
      <c r="D5497">
        <v>2</v>
      </c>
      <c r="E5497">
        <v>5</v>
      </c>
    </row>
    <row r="5498" spans="1:5">
      <c r="A5498" s="10" t="str">
        <f t="shared" si="99"/>
        <v>Mesothelioma - C453Female</v>
      </c>
      <c r="B5498" s="10" t="s">
        <v>312</v>
      </c>
      <c r="C5498" t="s">
        <v>0</v>
      </c>
      <c r="D5498">
        <v>3</v>
      </c>
      <c r="E5498">
        <v>4</v>
      </c>
    </row>
    <row r="5499" spans="1:5">
      <c r="A5499" s="10" t="str">
        <f t="shared" si="99"/>
        <v>Mesothelioma - C454Female</v>
      </c>
      <c r="B5499" s="10" t="s">
        <v>312</v>
      </c>
      <c r="C5499" t="s">
        <v>0</v>
      </c>
      <c r="D5499">
        <v>4</v>
      </c>
      <c r="E5499">
        <v>6</v>
      </c>
    </row>
    <row r="5500" spans="1:5">
      <c r="A5500" s="10" t="str">
        <f t="shared" si="99"/>
        <v>Mesothelioma - C459Female</v>
      </c>
      <c r="B5500" s="10" t="s">
        <v>312</v>
      </c>
      <c r="C5500" t="s">
        <v>0</v>
      </c>
      <c r="D5500">
        <v>9</v>
      </c>
    </row>
    <row r="5501" spans="1:5">
      <c r="A5501" s="10" t="str">
        <f t="shared" si="99"/>
        <v>Mesothelioma - C451Male</v>
      </c>
      <c r="B5501" s="10" t="s">
        <v>312</v>
      </c>
      <c r="C5501" t="s">
        <v>1</v>
      </c>
      <c r="D5501">
        <v>1</v>
      </c>
      <c r="E5501">
        <v>31</v>
      </c>
    </row>
    <row r="5502" spans="1:5">
      <c r="A5502" s="10" t="str">
        <f t="shared" si="99"/>
        <v>Mesothelioma - C452Male</v>
      </c>
      <c r="B5502" s="10" t="s">
        <v>312</v>
      </c>
      <c r="C5502" t="s">
        <v>1</v>
      </c>
      <c r="D5502">
        <v>2</v>
      </c>
      <c r="E5502">
        <v>14</v>
      </c>
    </row>
    <row r="5503" spans="1:5">
      <c r="A5503" s="10" t="str">
        <f t="shared" si="99"/>
        <v>Mesothelioma - C453Male</v>
      </c>
      <c r="B5503" s="10" t="s">
        <v>312</v>
      </c>
      <c r="C5503" t="s">
        <v>1</v>
      </c>
      <c r="D5503">
        <v>3</v>
      </c>
      <c r="E5503">
        <v>12</v>
      </c>
    </row>
    <row r="5504" spans="1:5">
      <c r="A5504" s="10" t="str">
        <f t="shared" si="99"/>
        <v>Mesothelioma - C454Male</v>
      </c>
      <c r="B5504" s="10" t="s">
        <v>312</v>
      </c>
      <c r="C5504" t="s">
        <v>1</v>
      </c>
      <c r="D5504">
        <v>4</v>
      </c>
      <c r="E5504">
        <v>25</v>
      </c>
    </row>
    <row r="5505" spans="1:5">
      <c r="A5505" s="10" t="str">
        <f t="shared" si="99"/>
        <v>Mesothelioma - C459Male</v>
      </c>
      <c r="B5505" s="10" t="s">
        <v>312</v>
      </c>
      <c r="C5505" t="s">
        <v>1</v>
      </c>
      <c r="D5505">
        <v>9</v>
      </c>
    </row>
    <row r="5506" spans="1:5">
      <c r="A5506" s="10" t="str">
        <f t="shared" si="99"/>
        <v>Kaposi sarcoma - C461Female</v>
      </c>
      <c r="B5506" s="10" t="s">
        <v>313</v>
      </c>
      <c r="C5506" t="s">
        <v>0</v>
      </c>
      <c r="D5506">
        <v>1</v>
      </c>
    </row>
    <row r="5507" spans="1:5">
      <c r="A5507" s="10" t="str">
        <f t="shared" si="99"/>
        <v>Kaposi sarcoma - C462Female</v>
      </c>
      <c r="B5507" s="10" t="s">
        <v>313</v>
      </c>
      <c r="C5507" t="s">
        <v>0</v>
      </c>
      <c r="D5507">
        <v>2</v>
      </c>
    </row>
    <row r="5508" spans="1:5">
      <c r="A5508" s="10" t="str">
        <f t="shared" si="99"/>
        <v>Kaposi sarcoma - C463Female</v>
      </c>
      <c r="B5508" s="10" t="s">
        <v>313</v>
      </c>
      <c r="C5508" t="s">
        <v>0</v>
      </c>
      <c r="D5508">
        <v>3</v>
      </c>
    </row>
    <row r="5509" spans="1:5">
      <c r="A5509" s="10" t="str">
        <f t="shared" si="99"/>
        <v>Kaposi sarcoma - C464Female</v>
      </c>
      <c r="B5509" s="10" t="s">
        <v>313</v>
      </c>
      <c r="C5509" t="s">
        <v>0</v>
      </c>
      <c r="D5509">
        <v>4</v>
      </c>
    </row>
    <row r="5510" spans="1:5">
      <c r="A5510" s="10" t="str">
        <f t="shared" si="99"/>
        <v>Kaposi sarcoma - C469Female</v>
      </c>
      <c r="B5510" s="10" t="s">
        <v>313</v>
      </c>
      <c r="C5510" t="s">
        <v>0</v>
      </c>
      <c r="D5510">
        <v>9</v>
      </c>
    </row>
    <row r="5511" spans="1:5">
      <c r="A5511" s="10" t="str">
        <f t="shared" si="99"/>
        <v>Kaposi sarcoma - C461Male</v>
      </c>
      <c r="B5511" s="10" t="s">
        <v>313</v>
      </c>
      <c r="C5511" t="s">
        <v>1</v>
      </c>
      <c r="D5511">
        <v>1</v>
      </c>
      <c r="E5511">
        <v>4</v>
      </c>
    </row>
    <row r="5512" spans="1:5">
      <c r="A5512" s="10" t="str">
        <f t="shared" si="99"/>
        <v>Kaposi sarcoma - C462Male</v>
      </c>
      <c r="B5512" s="10" t="s">
        <v>313</v>
      </c>
      <c r="C5512" t="s">
        <v>1</v>
      </c>
      <c r="D5512">
        <v>2</v>
      </c>
      <c r="E5512">
        <v>1</v>
      </c>
    </row>
    <row r="5513" spans="1:5">
      <c r="A5513" s="10" t="str">
        <f t="shared" si="99"/>
        <v>Kaposi sarcoma - C463Male</v>
      </c>
      <c r="B5513" s="10" t="s">
        <v>313</v>
      </c>
      <c r="C5513" t="s">
        <v>1</v>
      </c>
      <c r="D5513">
        <v>3</v>
      </c>
      <c r="E5513">
        <v>1</v>
      </c>
    </row>
    <row r="5514" spans="1:5">
      <c r="A5514" s="10" t="str">
        <f t="shared" si="99"/>
        <v>Kaposi sarcoma - C464Male</v>
      </c>
      <c r="B5514" s="10" t="s">
        <v>313</v>
      </c>
      <c r="C5514" t="s">
        <v>1</v>
      </c>
      <c r="D5514">
        <v>4</v>
      </c>
    </row>
    <row r="5515" spans="1:5">
      <c r="A5515" s="10" t="str">
        <f t="shared" si="99"/>
        <v>Kaposi sarcoma - C469Male</v>
      </c>
      <c r="B5515" s="10" t="s">
        <v>313</v>
      </c>
      <c r="C5515" t="s">
        <v>1</v>
      </c>
      <c r="D5515">
        <v>9</v>
      </c>
    </row>
    <row r="5516" spans="1:5">
      <c r="A5516" s="10" t="str">
        <f t="shared" si="99"/>
        <v>Peripheral nerves and autonomic nervous system - C471Female</v>
      </c>
      <c r="B5516" s="10" t="s">
        <v>314</v>
      </c>
      <c r="C5516" t="s">
        <v>0</v>
      </c>
      <c r="D5516">
        <v>1</v>
      </c>
      <c r="E5516">
        <v>2</v>
      </c>
    </row>
    <row r="5517" spans="1:5">
      <c r="A5517" s="10" t="str">
        <f t="shared" ref="A5517:A5580" si="100">B5517&amp;D5517&amp;C5517</f>
        <v>Peripheral nerves and autonomic nervous system - C472Female</v>
      </c>
      <c r="B5517" s="10" t="s">
        <v>314</v>
      </c>
      <c r="C5517" t="s">
        <v>0</v>
      </c>
      <c r="D5517">
        <v>2</v>
      </c>
    </row>
    <row r="5518" spans="1:5">
      <c r="A5518" s="10" t="str">
        <f t="shared" si="100"/>
        <v>Peripheral nerves and autonomic nervous system - C473Female</v>
      </c>
      <c r="B5518" s="10" t="s">
        <v>314</v>
      </c>
      <c r="C5518" t="s">
        <v>0</v>
      </c>
      <c r="D5518">
        <v>3</v>
      </c>
      <c r="E5518">
        <v>2</v>
      </c>
    </row>
    <row r="5519" spans="1:5">
      <c r="A5519" s="10" t="str">
        <f t="shared" si="100"/>
        <v>Peripheral nerves and autonomic nervous system - C474Female</v>
      </c>
      <c r="B5519" s="10" t="s">
        <v>314</v>
      </c>
      <c r="C5519" t="s">
        <v>0</v>
      </c>
      <c r="D5519">
        <v>4</v>
      </c>
      <c r="E5519">
        <v>1</v>
      </c>
    </row>
    <row r="5520" spans="1:5">
      <c r="A5520" s="10" t="str">
        <f t="shared" si="100"/>
        <v>Peripheral nerves and autonomic nervous system - C479Female</v>
      </c>
      <c r="B5520" s="10" t="s">
        <v>314</v>
      </c>
      <c r="C5520" t="s">
        <v>0</v>
      </c>
      <c r="D5520">
        <v>9</v>
      </c>
    </row>
    <row r="5521" spans="1:5">
      <c r="A5521" s="10" t="str">
        <f t="shared" si="100"/>
        <v>Peripheral nerves and autonomic nervous system - C471Male</v>
      </c>
      <c r="B5521" s="10" t="s">
        <v>314</v>
      </c>
      <c r="C5521" t="s">
        <v>1</v>
      </c>
      <c r="D5521">
        <v>1</v>
      </c>
      <c r="E5521">
        <v>3</v>
      </c>
    </row>
    <row r="5522" spans="1:5">
      <c r="A5522" s="10" t="str">
        <f t="shared" si="100"/>
        <v>Peripheral nerves and autonomic nervous system - C472Male</v>
      </c>
      <c r="B5522" s="10" t="s">
        <v>314</v>
      </c>
      <c r="C5522" t="s">
        <v>1</v>
      </c>
      <c r="D5522">
        <v>2</v>
      </c>
      <c r="E5522">
        <v>1</v>
      </c>
    </row>
    <row r="5523" spans="1:5">
      <c r="A5523" s="10" t="str">
        <f t="shared" si="100"/>
        <v>Peripheral nerves and autonomic nervous system - C473Male</v>
      </c>
      <c r="B5523" s="10" t="s">
        <v>314</v>
      </c>
      <c r="C5523" t="s">
        <v>1</v>
      </c>
      <c r="D5523">
        <v>3</v>
      </c>
    </row>
    <row r="5524" spans="1:5">
      <c r="A5524" s="10" t="str">
        <f t="shared" si="100"/>
        <v>Peripheral nerves and autonomic nervous system - C474Male</v>
      </c>
      <c r="B5524" s="10" t="s">
        <v>314</v>
      </c>
      <c r="C5524" t="s">
        <v>1</v>
      </c>
      <c r="D5524">
        <v>4</v>
      </c>
    </row>
    <row r="5525" spans="1:5">
      <c r="A5525" s="10" t="str">
        <f t="shared" si="100"/>
        <v>Peripheral nerves and autonomic nervous system - C479Male</v>
      </c>
      <c r="B5525" s="10" t="s">
        <v>314</v>
      </c>
      <c r="C5525" t="s">
        <v>1</v>
      </c>
      <c r="D5525">
        <v>9</v>
      </c>
    </row>
    <row r="5526" spans="1:5">
      <c r="A5526" s="10" t="str">
        <f t="shared" si="100"/>
        <v>Peritoneum - C481Female</v>
      </c>
      <c r="B5526" s="10" t="s">
        <v>315</v>
      </c>
      <c r="C5526" t="s">
        <v>0</v>
      </c>
      <c r="D5526">
        <v>1</v>
      </c>
      <c r="E5526">
        <v>2</v>
      </c>
    </row>
    <row r="5527" spans="1:5">
      <c r="A5527" s="10" t="str">
        <f t="shared" si="100"/>
        <v>Peritoneum - C482Female</v>
      </c>
      <c r="B5527" s="10" t="s">
        <v>315</v>
      </c>
      <c r="C5527" t="s">
        <v>0</v>
      </c>
      <c r="D5527">
        <v>2</v>
      </c>
      <c r="E5527">
        <v>4</v>
      </c>
    </row>
    <row r="5528" spans="1:5">
      <c r="A5528" s="10" t="str">
        <f t="shared" si="100"/>
        <v>Peritoneum - C483Female</v>
      </c>
      <c r="B5528" s="10" t="s">
        <v>315</v>
      </c>
      <c r="C5528" t="s">
        <v>0</v>
      </c>
      <c r="D5528">
        <v>3</v>
      </c>
      <c r="E5528">
        <v>8</v>
      </c>
    </row>
    <row r="5529" spans="1:5">
      <c r="A5529" s="10" t="str">
        <f t="shared" si="100"/>
        <v>Peritoneum - C484Female</v>
      </c>
      <c r="B5529" s="10" t="s">
        <v>315</v>
      </c>
      <c r="C5529" t="s">
        <v>0</v>
      </c>
      <c r="D5529">
        <v>4</v>
      </c>
      <c r="E5529">
        <v>5</v>
      </c>
    </row>
    <row r="5530" spans="1:5">
      <c r="A5530" s="10" t="str">
        <f t="shared" si="100"/>
        <v>Peritoneum - C489Female</v>
      </c>
      <c r="B5530" s="10" t="s">
        <v>315</v>
      </c>
      <c r="C5530" t="s">
        <v>0</v>
      </c>
      <c r="D5530">
        <v>9</v>
      </c>
    </row>
    <row r="5531" spans="1:5">
      <c r="A5531" s="10" t="str">
        <f t="shared" si="100"/>
        <v>Peritoneum - C481Male</v>
      </c>
      <c r="B5531" s="10" t="s">
        <v>315</v>
      </c>
      <c r="C5531" t="s">
        <v>1</v>
      </c>
      <c r="D5531">
        <v>1</v>
      </c>
      <c r="E5531">
        <v>1</v>
      </c>
    </row>
    <row r="5532" spans="1:5">
      <c r="A5532" s="10" t="str">
        <f t="shared" si="100"/>
        <v>Peritoneum - C482Male</v>
      </c>
      <c r="B5532" s="10" t="s">
        <v>315</v>
      </c>
      <c r="C5532" t="s">
        <v>1</v>
      </c>
      <c r="D5532">
        <v>2</v>
      </c>
      <c r="E5532">
        <v>3</v>
      </c>
    </row>
    <row r="5533" spans="1:5">
      <c r="A5533" s="10" t="str">
        <f t="shared" si="100"/>
        <v>Peritoneum - C483Male</v>
      </c>
      <c r="B5533" s="10" t="s">
        <v>315</v>
      </c>
      <c r="C5533" t="s">
        <v>1</v>
      </c>
      <c r="D5533">
        <v>3</v>
      </c>
      <c r="E5533">
        <v>2</v>
      </c>
    </row>
    <row r="5534" spans="1:5">
      <c r="A5534" s="10" t="str">
        <f t="shared" si="100"/>
        <v>Peritoneum - C484Male</v>
      </c>
      <c r="B5534" s="10" t="s">
        <v>315</v>
      </c>
      <c r="C5534" t="s">
        <v>1</v>
      </c>
      <c r="D5534">
        <v>4</v>
      </c>
      <c r="E5534">
        <v>5</v>
      </c>
    </row>
    <row r="5535" spans="1:5">
      <c r="A5535" s="10" t="str">
        <f t="shared" si="100"/>
        <v>Peritoneum - C489Male</v>
      </c>
      <c r="B5535" s="10" t="s">
        <v>315</v>
      </c>
      <c r="C5535" t="s">
        <v>1</v>
      </c>
      <c r="D5535">
        <v>9</v>
      </c>
    </row>
    <row r="5536" spans="1:5">
      <c r="A5536" s="10" t="str">
        <f t="shared" si="100"/>
        <v>Connective tissue - C491Female</v>
      </c>
      <c r="B5536" s="10" t="s">
        <v>316</v>
      </c>
      <c r="C5536" t="s">
        <v>0</v>
      </c>
      <c r="D5536">
        <v>1</v>
      </c>
      <c r="E5536">
        <v>16</v>
      </c>
    </row>
    <row r="5537" spans="1:5">
      <c r="A5537" s="10" t="str">
        <f t="shared" si="100"/>
        <v>Connective tissue - C492Female</v>
      </c>
      <c r="B5537" s="10" t="s">
        <v>316</v>
      </c>
      <c r="C5537" t="s">
        <v>0</v>
      </c>
      <c r="D5537">
        <v>2</v>
      </c>
      <c r="E5537">
        <v>6</v>
      </c>
    </row>
    <row r="5538" spans="1:5">
      <c r="A5538" s="10" t="str">
        <f t="shared" si="100"/>
        <v>Connective tissue - C493Female</v>
      </c>
      <c r="B5538" s="10" t="s">
        <v>316</v>
      </c>
      <c r="C5538" t="s">
        <v>0</v>
      </c>
      <c r="D5538">
        <v>3</v>
      </c>
      <c r="E5538">
        <v>12</v>
      </c>
    </row>
    <row r="5539" spans="1:5">
      <c r="A5539" s="10" t="str">
        <f t="shared" si="100"/>
        <v>Connective tissue - C494Female</v>
      </c>
      <c r="B5539" s="10" t="s">
        <v>316</v>
      </c>
      <c r="C5539" t="s">
        <v>0</v>
      </c>
      <c r="D5539">
        <v>4</v>
      </c>
      <c r="E5539">
        <v>11</v>
      </c>
    </row>
    <row r="5540" spans="1:5">
      <c r="A5540" s="10" t="str">
        <f t="shared" si="100"/>
        <v>Connective tissue - C499Female</v>
      </c>
      <c r="B5540" s="10" t="s">
        <v>316</v>
      </c>
      <c r="C5540" t="s">
        <v>0</v>
      </c>
      <c r="D5540">
        <v>9</v>
      </c>
    </row>
    <row r="5541" spans="1:5">
      <c r="A5541" s="10" t="str">
        <f t="shared" si="100"/>
        <v>Connective tissue - C491Male</v>
      </c>
      <c r="B5541" s="10" t="s">
        <v>316</v>
      </c>
      <c r="C5541" t="s">
        <v>1</v>
      </c>
      <c r="D5541">
        <v>1</v>
      </c>
      <c r="E5541">
        <v>15</v>
      </c>
    </row>
    <row r="5542" spans="1:5">
      <c r="A5542" s="10" t="str">
        <f t="shared" si="100"/>
        <v>Connective tissue - C492Male</v>
      </c>
      <c r="B5542" s="10" t="s">
        <v>316</v>
      </c>
      <c r="C5542" t="s">
        <v>1</v>
      </c>
      <c r="D5542">
        <v>2</v>
      </c>
      <c r="E5542">
        <v>12</v>
      </c>
    </row>
    <row r="5543" spans="1:5">
      <c r="A5543" s="10" t="str">
        <f t="shared" si="100"/>
        <v>Connective tissue - C493Male</v>
      </c>
      <c r="B5543" s="10" t="s">
        <v>316</v>
      </c>
      <c r="C5543" t="s">
        <v>1</v>
      </c>
      <c r="D5543">
        <v>3</v>
      </c>
      <c r="E5543">
        <v>14</v>
      </c>
    </row>
    <row r="5544" spans="1:5">
      <c r="A5544" s="10" t="str">
        <f t="shared" si="100"/>
        <v>Connective tissue - C494Male</v>
      </c>
      <c r="B5544" s="10" t="s">
        <v>316</v>
      </c>
      <c r="C5544" t="s">
        <v>1</v>
      </c>
      <c r="D5544">
        <v>4</v>
      </c>
      <c r="E5544">
        <v>19</v>
      </c>
    </row>
    <row r="5545" spans="1:5">
      <c r="A5545" s="10" t="str">
        <f t="shared" si="100"/>
        <v>Connective tissue - C499Male</v>
      </c>
      <c r="B5545" s="10" t="s">
        <v>316</v>
      </c>
      <c r="C5545" t="s">
        <v>1</v>
      </c>
      <c r="D5545">
        <v>9</v>
      </c>
    </row>
    <row r="5546" spans="1:5">
      <c r="A5546" s="10" t="str">
        <f t="shared" si="100"/>
        <v>Breast - C501Female</v>
      </c>
      <c r="B5546" s="10" t="s">
        <v>317</v>
      </c>
      <c r="C5546" t="s">
        <v>0</v>
      </c>
      <c r="D5546">
        <v>1</v>
      </c>
      <c r="E5546">
        <v>1059</v>
      </c>
    </row>
    <row r="5547" spans="1:5">
      <c r="A5547" s="10" t="str">
        <f t="shared" si="100"/>
        <v>Breast - C502Female</v>
      </c>
      <c r="B5547" s="10" t="s">
        <v>317</v>
      </c>
      <c r="C5547" t="s">
        <v>0</v>
      </c>
      <c r="D5547">
        <v>2</v>
      </c>
      <c r="E5547">
        <v>520</v>
      </c>
    </row>
    <row r="5548" spans="1:5">
      <c r="A5548" s="10" t="str">
        <f t="shared" si="100"/>
        <v>Breast - C503Female</v>
      </c>
      <c r="B5548" s="10" t="s">
        <v>317</v>
      </c>
      <c r="C5548" t="s">
        <v>0</v>
      </c>
      <c r="D5548">
        <v>3</v>
      </c>
      <c r="E5548">
        <v>654</v>
      </c>
    </row>
    <row r="5549" spans="1:5">
      <c r="A5549" s="10" t="str">
        <f t="shared" si="100"/>
        <v>Breast - C504Female</v>
      </c>
      <c r="B5549" s="10" t="s">
        <v>317</v>
      </c>
      <c r="C5549" t="s">
        <v>0</v>
      </c>
      <c r="D5549">
        <v>4</v>
      </c>
      <c r="E5549">
        <v>782</v>
      </c>
    </row>
    <row r="5550" spans="1:5">
      <c r="A5550" s="10" t="str">
        <f t="shared" si="100"/>
        <v>Breast - C509Female</v>
      </c>
      <c r="B5550" s="10" t="s">
        <v>317</v>
      </c>
      <c r="C5550" t="s">
        <v>0</v>
      </c>
      <c r="D5550">
        <v>9</v>
      </c>
      <c r="E5550">
        <v>5</v>
      </c>
    </row>
    <row r="5551" spans="1:5">
      <c r="A5551" s="10" t="str">
        <f t="shared" si="100"/>
        <v>Breast - C501Male</v>
      </c>
      <c r="B5551" s="10" t="s">
        <v>317</v>
      </c>
      <c r="C5551" t="s">
        <v>1</v>
      </c>
      <c r="D5551">
        <v>1</v>
      </c>
      <c r="E5551">
        <v>4</v>
      </c>
    </row>
    <row r="5552" spans="1:5">
      <c r="A5552" s="10" t="str">
        <f t="shared" si="100"/>
        <v>Breast - C502Male</v>
      </c>
      <c r="B5552" s="10" t="s">
        <v>317</v>
      </c>
      <c r="C5552" t="s">
        <v>1</v>
      </c>
      <c r="D5552">
        <v>2</v>
      </c>
      <c r="E5552">
        <v>8</v>
      </c>
    </row>
    <row r="5553" spans="1:5">
      <c r="A5553" s="10" t="str">
        <f t="shared" si="100"/>
        <v>Breast - C503Male</v>
      </c>
      <c r="B5553" s="10" t="s">
        <v>317</v>
      </c>
      <c r="C5553" t="s">
        <v>1</v>
      </c>
      <c r="D5553">
        <v>3</v>
      </c>
      <c r="E5553">
        <v>8</v>
      </c>
    </row>
    <row r="5554" spans="1:5">
      <c r="A5554" s="10" t="str">
        <f t="shared" si="100"/>
        <v>Breast - C504Male</v>
      </c>
      <c r="B5554" s="10" t="s">
        <v>317</v>
      </c>
      <c r="C5554" t="s">
        <v>1</v>
      </c>
      <c r="D5554">
        <v>4</v>
      </c>
      <c r="E5554">
        <v>6</v>
      </c>
    </row>
    <row r="5555" spans="1:5">
      <c r="A5555" s="10" t="str">
        <f t="shared" si="100"/>
        <v>Breast - C509Male</v>
      </c>
      <c r="B5555" s="10" t="s">
        <v>317</v>
      </c>
      <c r="C5555" t="s">
        <v>1</v>
      </c>
      <c r="D5555">
        <v>9</v>
      </c>
    </row>
    <row r="5556" spans="1:5">
      <c r="A5556" s="10" t="str">
        <f t="shared" si="100"/>
        <v>Vulva - C511Female</v>
      </c>
      <c r="B5556" s="10" t="s">
        <v>318</v>
      </c>
      <c r="C5556" t="s">
        <v>0</v>
      </c>
      <c r="D5556">
        <v>1</v>
      </c>
      <c r="E5556">
        <v>13</v>
      </c>
    </row>
    <row r="5557" spans="1:5">
      <c r="A5557" s="10" t="str">
        <f t="shared" si="100"/>
        <v>Vulva - C512Female</v>
      </c>
      <c r="B5557" s="10" t="s">
        <v>318</v>
      </c>
      <c r="C5557" t="s">
        <v>0</v>
      </c>
      <c r="D5557">
        <v>2</v>
      </c>
      <c r="E5557">
        <v>9</v>
      </c>
    </row>
    <row r="5558" spans="1:5">
      <c r="A5558" s="10" t="str">
        <f t="shared" si="100"/>
        <v>Vulva - C513Female</v>
      </c>
      <c r="B5558" s="10" t="s">
        <v>318</v>
      </c>
      <c r="C5558" t="s">
        <v>0</v>
      </c>
      <c r="D5558">
        <v>3</v>
      </c>
      <c r="E5558">
        <v>17</v>
      </c>
    </row>
    <row r="5559" spans="1:5">
      <c r="A5559" s="10" t="str">
        <f t="shared" si="100"/>
        <v>Vulva - C514Female</v>
      </c>
      <c r="B5559" s="10" t="s">
        <v>318</v>
      </c>
      <c r="C5559" t="s">
        <v>0</v>
      </c>
      <c r="D5559">
        <v>4</v>
      </c>
      <c r="E5559">
        <v>17</v>
      </c>
    </row>
    <row r="5560" spans="1:5">
      <c r="A5560" s="10" t="str">
        <f t="shared" si="100"/>
        <v>Vulva - C519Female</v>
      </c>
      <c r="B5560" s="10" t="s">
        <v>318</v>
      </c>
      <c r="C5560" t="s">
        <v>0</v>
      </c>
      <c r="D5560">
        <v>9</v>
      </c>
    </row>
    <row r="5561" spans="1:5">
      <c r="A5561" s="10" t="str">
        <f t="shared" si="100"/>
        <v>Vulva - C511Male</v>
      </c>
      <c r="B5561" s="10" t="s">
        <v>318</v>
      </c>
      <c r="C5561" t="s">
        <v>1</v>
      </c>
      <c r="D5561">
        <v>1</v>
      </c>
      <c r="E5561" t="s">
        <v>271</v>
      </c>
    </row>
    <row r="5562" spans="1:5">
      <c r="A5562" s="10" t="str">
        <f t="shared" si="100"/>
        <v>Vulva - C512Male</v>
      </c>
      <c r="B5562" s="10" t="s">
        <v>318</v>
      </c>
      <c r="C5562" t="s">
        <v>1</v>
      </c>
      <c r="D5562">
        <v>2</v>
      </c>
      <c r="E5562" s="10" t="s">
        <v>271</v>
      </c>
    </row>
    <row r="5563" spans="1:5">
      <c r="A5563" s="10" t="str">
        <f t="shared" si="100"/>
        <v>Vulva - C513Male</v>
      </c>
      <c r="B5563" s="10" t="s">
        <v>318</v>
      </c>
      <c r="C5563" t="s">
        <v>1</v>
      </c>
      <c r="D5563">
        <v>3</v>
      </c>
      <c r="E5563" s="10" t="s">
        <v>271</v>
      </c>
    </row>
    <row r="5564" spans="1:5">
      <c r="A5564" s="10" t="str">
        <f t="shared" si="100"/>
        <v>Vulva - C514Male</v>
      </c>
      <c r="B5564" s="10" t="s">
        <v>318</v>
      </c>
      <c r="C5564" t="s">
        <v>1</v>
      </c>
      <c r="D5564">
        <v>4</v>
      </c>
      <c r="E5564" s="10" t="s">
        <v>271</v>
      </c>
    </row>
    <row r="5565" spans="1:5">
      <c r="A5565" s="10" t="str">
        <f t="shared" si="100"/>
        <v>Vulva - C519Male</v>
      </c>
      <c r="B5565" s="10" t="s">
        <v>318</v>
      </c>
      <c r="C5565" t="s">
        <v>1</v>
      </c>
      <c r="D5565">
        <v>9</v>
      </c>
      <c r="E5565" s="10" t="s">
        <v>271</v>
      </c>
    </row>
    <row r="5566" spans="1:5">
      <c r="A5566" s="10" t="str">
        <f t="shared" si="100"/>
        <v>Vagina - C521Female</v>
      </c>
      <c r="B5566" s="10" t="s">
        <v>319</v>
      </c>
      <c r="C5566" t="s">
        <v>0</v>
      </c>
      <c r="D5566">
        <v>1</v>
      </c>
      <c r="E5566">
        <v>8</v>
      </c>
    </row>
    <row r="5567" spans="1:5">
      <c r="A5567" s="10" t="str">
        <f t="shared" si="100"/>
        <v>Vagina - C522Female</v>
      </c>
      <c r="B5567" s="10" t="s">
        <v>319</v>
      </c>
      <c r="C5567" t="s">
        <v>0</v>
      </c>
      <c r="D5567">
        <v>2</v>
      </c>
      <c r="E5567">
        <v>4</v>
      </c>
    </row>
    <row r="5568" spans="1:5">
      <c r="A5568" s="10" t="str">
        <f t="shared" si="100"/>
        <v>Vagina - C523Female</v>
      </c>
      <c r="B5568" s="10" t="s">
        <v>319</v>
      </c>
      <c r="C5568" t="s">
        <v>0</v>
      </c>
      <c r="D5568">
        <v>3</v>
      </c>
      <c r="E5568">
        <v>7</v>
      </c>
    </row>
    <row r="5569" spans="1:5">
      <c r="A5569" s="10" t="str">
        <f t="shared" si="100"/>
        <v>Vagina - C524Female</v>
      </c>
      <c r="B5569" s="10" t="s">
        <v>319</v>
      </c>
      <c r="C5569" t="s">
        <v>0</v>
      </c>
      <c r="D5569">
        <v>4</v>
      </c>
      <c r="E5569">
        <v>4</v>
      </c>
    </row>
    <row r="5570" spans="1:5">
      <c r="A5570" s="10" t="str">
        <f t="shared" si="100"/>
        <v>Vagina - C529Female</v>
      </c>
      <c r="B5570" s="10" t="s">
        <v>319</v>
      </c>
      <c r="C5570" t="s">
        <v>0</v>
      </c>
      <c r="D5570">
        <v>9</v>
      </c>
    </row>
    <row r="5571" spans="1:5">
      <c r="A5571" s="10" t="str">
        <f t="shared" si="100"/>
        <v>Vagina - C521Male</v>
      </c>
      <c r="B5571" s="10" t="s">
        <v>319</v>
      </c>
      <c r="C5571" t="s">
        <v>1</v>
      </c>
      <c r="D5571">
        <v>1</v>
      </c>
      <c r="E5571" s="10" t="s">
        <v>271</v>
      </c>
    </row>
    <row r="5572" spans="1:5">
      <c r="A5572" s="10" t="str">
        <f t="shared" si="100"/>
        <v>Vagina - C522Male</v>
      </c>
      <c r="B5572" s="10" t="s">
        <v>319</v>
      </c>
      <c r="C5572" t="s">
        <v>1</v>
      </c>
      <c r="D5572">
        <v>2</v>
      </c>
      <c r="E5572" s="10" t="s">
        <v>271</v>
      </c>
    </row>
    <row r="5573" spans="1:5">
      <c r="A5573" s="10" t="str">
        <f t="shared" si="100"/>
        <v>Vagina - C523Male</v>
      </c>
      <c r="B5573" s="10" t="s">
        <v>319</v>
      </c>
      <c r="C5573" t="s">
        <v>1</v>
      </c>
      <c r="D5573">
        <v>3</v>
      </c>
      <c r="E5573" s="10" t="s">
        <v>271</v>
      </c>
    </row>
    <row r="5574" spans="1:5">
      <c r="A5574" s="10" t="str">
        <f t="shared" si="100"/>
        <v>Vagina - C524Male</v>
      </c>
      <c r="B5574" s="10" t="s">
        <v>319</v>
      </c>
      <c r="C5574" t="s">
        <v>1</v>
      </c>
      <c r="D5574">
        <v>4</v>
      </c>
      <c r="E5574" s="10" t="s">
        <v>271</v>
      </c>
    </row>
    <row r="5575" spans="1:5">
      <c r="A5575" s="10" t="str">
        <f t="shared" si="100"/>
        <v>Vagina - C529Male</v>
      </c>
      <c r="B5575" s="10" t="s">
        <v>319</v>
      </c>
      <c r="C5575" t="s">
        <v>1</v>
      </c>
      <c r="D5575">
        <v>9</v>
      </c>
      <c r="E5575" s="10" t="s">
        <v>271</v>
      </c>
    </row>
    <row r="5576" spans="1:5">
      <c r="A5576" s="10" t="str">
        <f t="shared" si="100"/>
        <v>Cervix - C531Female</v>
      </c>
      <c r="B5576" s="10" t="s">
        <v>320</v>
      </c>
      <c r="C5576" t="s">
        <v>0</v>
      </c>
      <c r="D5576">
        <v>1</v>
      </c>
      <c r="E5576">
        <v>60</v>
      </c>
    </row>
    <row r="5577" spans="1:5">
      <c r="A5577" s="10" t="str">
        <f t="shared" si="100"/>
        <v>Cervix - C532Female</v>
      </c>
      <c r="B5577" s="10" t="s">
        <v>320</v>
      </c>
      <c r="C5577" t="s">
        <v>0</v>
      </c>
      <c r="D5577">
        <v>2</v>
      </c>
      <c r="E5577">
        <v>28</v>
      </c>
    </row>
    <row r="5578" spans="1:5">
      <c r="A5578" s="10" t="str">
        <f t="shared" si="100"/>
        <v>Cervix - C533Female</v>
      </c>
      <c r="B5578" s="10" t="s">
        <v>320</v>
      </c>
      <c r="C5578" t="s">
        <v>0</v>
      </c>
      <c r="D5578">
        <v>3</v>
      </c>
      <c r="E5578">
        <v>39</v>
      </c>
    </row>
    <row r="5579" spans="1:5">
      <c r="A5579" s="10" t="str">
        <f t="shared" si="100"/>
        <v>Cervix - C534Female</v>
      </c>
      <c r="B5579" s="10" t="s">
        <v>320</v>
      </c>
      <c r="C5579" t="s">
        <v>0</v>
      </c>
      <c r="D5579">
        <v>4</v>
      </c>
      <c r="E5579">
        <v>31</v>
      </c>
    </row>
    <row r="5580" spans="1:5">
      <c r="A5580" s="10" t="str">
        <f t="shared" si="100"/>
        <v>Cervix - C539Female</v>
      </c>
      <c r="B5580" s="10" t="s">
        <v>320</v>
      </c>
      <c r="C5580" t="s">
        <v>0</v>
      </c>
      <c r="D5580">
        <v>9</v>
      </c>
    </row>
    <row r="5581" spans="1:5">
      <c r="A5581" s="10" t="str">
        <f t="shared" ref="A5581:A5644" si="101">B5581&amp;D5581&amp;C5581</f>
        <v>Cervix - C531Male</v>
      </c>
      <c r="B5581" s="10" t="s">
        <v>320</v>
      </c>
      <c r="C5581" t="s">
        <v>1</v>
      </c>
      <c r="D5581">
        <v>1</v>
      </c>
      <c r="E5581" s="10" t="s">
        <v>271</v>
      </c>
    </row>
    <row r="5582" spans="1:5">
      <c r="A5582" s="10" t="str">
        <f t="shared" si="101"/>
        <v>Cervix - C532Male</v>
      </c>
      <c r="B5582" s="10" t="s">
        <v>320</v>
      </c>
      <c r="C5582" t="s">
        <v>1</v>
      </c>
      <c r="D5582">
        <v>2</v>
      </c>
      <c r="E5582" s="10" t="s">
        <v>271</v>
      </c>
    </row>
    <row r="5583" spans="1:5">
      <c r="A5583" s="10" t="str">
        <f t="shared" si="101"/>
        <v>Cervix - C533Male</v>
      </c>
      <c r="B5583" s="10" t="s">
        <v>320</v>
      </c>
      <c r="C5583" t="s">
        <v>1</v>
      </c>
      <c r="D5583">
        <v>3</v>
      </c>
      <c r="E5583" s="10" t="s">
        <v>271</v>
      </c>
    </row>
    <row r="5584" spans="1:5">
      <c r="A5584" s="10" t="str">
        <f t="shared" si="101"/>
        <v>Cervix - C534Male</v>
      </c>
      <c r="B5584" s="10" t="s">
        <v>320</v>
      </c>
      <c r="C5584" t="s">
        <v>1</v>
      </c>
      <c r="D5584">
        <v>4</v>
      </c>
      <c r="E5584" s="10" t="s">
        <v>271</v>
      </c>
    </row>
    <row r="5585" spans="1:5">
      <c r="A5585" s="10" t="str">
        <f t="shared" si="101"/>
        <v>Cervix - C539Male</v>
      </c>
      <c r="B5585" s="10" t="s">
        <v>320</v>
      </c>
      <c r="C5585" t="s">
        <v>1</v>
      </c>
      <c r="D5585">
        <v>9</v>
      </c>
      <c r="E5585" s="10" t="s">
        <v>271</v>
      </c>
    </row>
    <row r="5586" spans="1:5">
      <c r="A5586" s="10" t="str">
        <f t="shared" si="101"/>
        <v>Uterus - C54–C551Female</v>
      </c>
      <c r="B5586" s="10" t="s">
        <v>321</v>
      </c>
      <c r="C5586" t="s">
        <v>0</v>
      </c>
      <c r="D5586">
        <v>1</v>
      </c>
      <c r="E5586">
        <v>225</v>
      </c>
    </row>
    <row r="5587" spans="1:5">
      <c r="A5587" s="10" t="str">
        <f t="shared" si="101"/>
        <v>Uterus - C54–C552Female</v>
      </c>
      <c r="B5587" s="10" t="s">
        <v>321</v>
      </c>
      <c r="C5587" t="s">
        <v>0</v>
      </c>
      <c r="D5587">
        <v>2</v>
      </c>
      <c r="E5587">
        <v>91</v>
      </c>
    </row>
    <row r="5588" spans="1:5">
      <c r="A5588" s="10" t="str">
        <f t="shared" si="101"/>
        <v>Uterus - C54–C553Female</v>
      </c>
      <c r="B5588" s="10" t="s">
        <v>321</v>
      </c>
      <c r="C5588" t="s">
        <v>0</v>
      </c>
      <c r="D5588">
        <v>3</v>
      </c>
      <c r="E5588">
        <v>109</v>
      </c>
    </row>
    <row r="5589" spans="1:5">
      <c r="A5589" s="10" t="str">
        <f t="shared" si="101"/>
        <v>Uterus - C54–C554Female</v>
      </c>
      <c r="B5589" s="10" t="s">
        <v>321</v>
      </c>
      <c r="C5589" t="s">
        <v>0</v>
      </c>
      <c r="D5589">
        <v>4</v>
      </c>
      <c r="E5589">
        <v>117</v>
      </c>
    </row>
    <row r="5590" spans="1:5">
      <c r="A5590" s="10" t="str">
        <f t="shared" si="101"/>
        <v>Uterus - C54–C559Female</v>
      </c>
      <c r="B5590" s="10" t="s">
        <v>321</v>
      </c>
      <c r="C5590" t="s">
        <v>0</v>
      </c>
      <c r="D5590">
        <v>9</v>
      </c>
    </row>
    <row r="5591" spans="1:5">
      <c r="A5591" s="10" t="str">
        <f t="shared" si="101"/>
        <v>Uterus - C54–C551Male</v>
      </c>
      <c r="B5591" s="10" t="s">
        <v>321</v>
      </c>
      <c r="C5591" t="s">
        <v>1</v>
      </c>
      <c r="D5591">
        <v>1</v>
      </c>
      <c r="E5591" s="10" t="s">
        <v>271</v>
      </c>
    </row>
    <row r="5592" spans="1:5">
      <c r="A5592" s="10" t="str">
        <f t="shared" si="101"/>
        <v>Uterus - C54–C552Male</v>
      </c>
      <c r="B5592" s="10" t="s">
        <v>321</v>
      </c>
      <c r="C5592" t="s">
        <v>1</v>
      </c>
      <c r="D5592">
        <v>2</v>
      </c>
      <c r="E5592" s="10" t="s">
        <v>271</v>
      </c>
    </row>
    <row r="5593" spans="1:5">
      <c r="A5593" s="10" t="str">
        <f t="shared" si="101"/>
        <v>Uterus - C54–C553Male</v>
      </c>
      <c r="B5593" s="10" t="s">
        <v>321</v>
      </c>
      <c r="C5593" t="s">
        <v>1</v>
      </c>
      <c r="D5593">
        <v>3</v>
      </c>
      <c r="E5593" s="10" t="s">
        <v>271</v>
      </c>
    </row>
    <row r="5594" spans="1:5">
      <c r="A5594" s="10" t="str">
        <f t="shared" si="101"/>
        <v>Uterus - C54–C554Male</v>
      </c>
      <c r="B5594" s="10" t="s">
        <v>321</v>
      </c>
      <c r="C5594" t="s">
        <v>1</v>
      </c>
      <c r="D5594">
        <v>4</v>
      </c>
      <c r="E5594" s="10" t="s">
        <v>271</v>
      </c>
    </row>
    <row r="5595" spans="1:5">
      <c r="A5595" s="10" t="str">
        <f t="shared" si="101"/>
        <v>Uterus - C54–C559Male</v>
      </c>
      <c r="B5595" s="10" t="s">
        <v>321</v>
      </c>
      <c r="C5595" t="s">
        <v>1</v>
      </c>
      <c r="D5595">
        <v>9</v>
      </c>
      <c r="E5595" s="10" t="s">
        <v>271</v>
      </c>
    </row>
    <row r="5596" spans="1:5">
      <c r="A5596" s="10" t="str">
        <f t="shared" si="101"/>
        <v>Ovary - C561Female</v>
      </c>
      <c r="B5596" s="10" t="s">
        <v>322</v>
      </c>
      <c r="C5596" t="s">
        <v>0</v>
      </c>
      <c r="D5596">
        <v>1</v>
      </c>
      <c r="E5596">
        <v>91</v>
      </c>
    </row>
    <row r="5597" spans="1:5">
      <c r="A5597" s="10" t="str">
        <f t="shared" si="101"/>
        <v>Ovary - C562Female</v>
      </c>
      <c r="B5597" s="10" t="s">
        <v>322</v>
      </c>
      <c r="C5597" t="s">
        <v>0</v>
      </c>
      <c r="D5597">
        <v>2</v>
      </c>
      <c r="E5597">
        <v>46</v>
      </c>
    </row>
    <row r="5598" spans="1:5">
      <c r="A5598" s="10" t="str">
        <f t="shared" si="101"/>
        <v>Ovary - C563Female</v>
      </c>
      <c r="B5598" s="10" t="s">
        <v>322</v>
      </c>
      <c r="C5598" t="s">
        <v>0</v>
      </c>
      <c r="D5598">
        <v>3</v>
      </c>
      <c r="E5598">
        <v>77</v>
      </c>
    </row>
    <row r="5599" spans="1:5">
      <c r="A5599" s="10" t="str">
        <f t="shared" si="101"/>
        <v>Ovary - C564Female</v>
      </c>
      <c r="B5599" s="10" t="s">
        <v>322</v>
      </c>
      <c r="C5599" t="s">
        <v>0</v>
      </c>
      <c r="D5599">
        <v>4</v>
      </c>
      <c r="E5599">
        <v>76</v>
      </c>
    </row>
    <row r="5600" spans="1:5">
      <c r="A5600" s="10" t="str">
        <f t="shared" si="101"/>
        <v>Ovary - C569Female</v>
      </c>
      <c r="B5600" s="10" t="s">
        <v>322</v>
      </c>
      <c r="C5600" t="s">
        <v>0</v>
      </c>
      <c r="D5600">
        <v>9</v>
      </c>
    </row>
    <row r="5601" spans="1:5">
      <c r="A5601" s="10" t="str">
        <f t="shared" si="101"/>
        <v>Ovary - C561Male</v>
      </c>
      <c r="B5601" s="10" t="s">
        <v>322</v>
      </c>
      <c r="C5601" t="s">
        <v>1</v>
      </c>
      <c r="D5601">
        <v>1</v>
      </c>
      <c r="E5601" s="10" t="s">
        <v>271</v>
      </c>
    </row>
    <row r="5602" spans="1:5">
      <c r="A5602" s="10" t="str">
        <f t="shared" si="101"/>
        <v>Ovary - C562Male</v>
      </c>
      <c r="B5602" s="10" t="s">
        <v>322</v>
      </c>
      <c r="C5602" t="s">
        <v>1</v>
      </c>
      <c r="D5602">
        <v>2</v>
      </c>
      <c r="E5602" s="10" t="s">
        <v>271</v>
      </c>
    </row>
    <row r="5603" spans="1:5">
      <c r="A5603" s="10" t="str">
        <f t="shared" si="101"/>
        <v>Ovary - C563Male</v>
      </c>
      <c r="B5603" s="10" t="s">
        <v>322</v>
      </c>
      <c r="C5603" t="s">
        <v>1</v>
      </c>
      <c r="D5603">
        <v>3</v>
      </c>
      <c r="E5603" s="10" t="s">
        <v>271</v>
      </c>
    </row>
    <row r="5604" spans="1:5">
      <c r="A5604" s="10" t="str">
        <f t="shared" si="101"/>
        <v>Ovary - C564Male</v>
      </c>
      <c r="B5604" s="10" t="s">
        <v>322</v>
      </c>
      <c r="C5604" t="s">
        <v>1</v>
      </c>
      <c r="D5604">
        <v>4</v>
      </c>
      <c r="E5604" s="10" t="s">
        <v>271</v>
      </c>
    </row>
    <row r="5605" spans="1:5">
      <c r="A5605" s="10" t="str">
        <f t="shared" si="101"/>
        <v>Ovary - C569Male</v>
      </c>
      <c r="B5605" s="10" t="s">
        <v>322</v>
      </c>
      <c r="C5605" t="s">
        <v>1</v>
      </c>
      <c r="D5605">
        <v>9</v>
      </c>
      <c r="E5605" s="10" t="s">
        <v>271</v>
      </c>
    </row>
    <row r="5606" spans="1:5">
      <c r="A5606" s="10" t="str">
        <f t="shared" si="101"/>
        <v>Other female genital organs - C571Female</v>
      </c>
      <c r="B5606" s="10" t="s">
        <v>323</v>
      </c>
      <c r="C5606" t="s">
        <v>0</v>
      </c>
      <c r="D5606">
        <v>1</v>
      </c>
      <c r="E5606">
        <v>32</v>
      </c>
    </row>
    <row r="5607" spans="1:5">
      <c r="A5607" s="10" t="str">
        <f t="shared" si="101"/>
        <v>Other female genital organs - C572Female</v>
      </c>
      <c r="B5607" s="10" t="s">
        <v>323</v>
      </c>
      <c r="C5607" t="s">
        <v>0</v>
      </c>
      <c r="D5607">
        <v>2</v>
      </c>
      <c r="E5607">
        <v>10</v>
      </c>
    </row>
    <row r="5608" spans="1:5">
      <c r="A5608" s="10" t="str">
        <f t="shared" si="101"/>
        <v>Other female genital organs - C573Female</v>
      </c>
      <c r="B5608" s="10" t="s">
        <v>323</v>
      </c>
      <c r="C5608" t="s">
        <v>0</v>
      </c>
      <c r="D5608">
        <v>3</v>
      </c>
      <c r="E5608">
        <v>4</v>
      </c>
    </row>
    <row r="5609" spans="1:5">
      <c r="A5609" s="10" t="str">
        <f t="shared" si="101"/>
        <v>Other female genital organs - C574Female</v>
      </c>
      <c r="B5609" s="10" t="s">
        <v>323</v>
      </c>
      <c r="C5609" t="s">
        <v>0</v>
      </c>
      <c r="D5609">
        <v>4</v>
      </c>
      <c r="E5609">
        <v>9</v>
      </c>
    </row>
    <row r="5610" spans="1:5">
      <c r="A5610" s="10" t="str">
        <f t="shared" si="101"/>
        <v>Other female genital organs - C579Female</v>
      </c>
      <c r="B5610" s="10" t="s">
        <v>323</v>
      </c>
      <c r="C5610" t="s">
        <v>0</v>
      </c>
      <c r="D5610">
        <v>9</v>
      </c>
    </row>
    <row r="5611" spans="1:5">
      <c r="A5611" s="10" t="str">
        <f t="shared" si="101"/>
        <v>Other female genital organs - C571Male</v>
      </c>
      <c r="B5611" s="10" t="s">
        <v>323</v>
      </c>
      <c r="C5611" t="s">
        <v>1</v>
      </c>
      <c r="D5611">
        <v>1</v>
      </c>
      <c r="E5611" s="10" t="s">
        <v>271</v>
      </c>
    </row>
    <row r="5612" spans="1:5">
      <c r="A5612" s="10" t="str">
        <f t="shared" si="101"/>
        <v>Other female genital organs - C572Male</v>
      </c>
      <c r="B5612" s="10" t="s">
        <v>323</v>
      </c>
      <c r="C5612" t="s">
        <v>1</v>
      </c>
      <c r="D5612">
        <v>2</v>
      </c>
      <c r="E5612" s="10" t="s">
        <v>271</v>
      </c>
    </row>
    <row r="5613" spans="1:5">
      <c r="A5613" s="10" t="str">
        <f t="shared" si="101"/>
        <v>Other female genital organs - C573Male</v>
      </c>
      <c r="B5613" s="10" t="s">
        <v>323</v>
      </c>
      <c r="C5613" t="s">
        <v>1</v>
      </c>
      <c r="D5613">
        <v>3</v>
      </c>
      <c r="E5613" s="10" t="s">
        <v>271</v>
      </c>
    </row>
    <row r="5614" spans="1:5">
      <c r="A5614" s="10" t="str">
        <f t="shared" si="101"/>
        <v>Other female genital organs - C574Male</v>
      </c>
      <c r="B5614" s="10" t="s">
        <v>323</v>
      </c>
      <c r="C5614" t="s">
        <v>1</v>
      </c>
      <c r="D5614">
        <v>4</v>
      </c>
      <c r="E5614" s="10" t="s">
        <v>271</v>
      </c>
    </row>
    <row r="5615" spans="1:5">
      <c r="A5615" s="10" t="str">
        <f t="shared" si="101"/>
        <v>Other female genital organs - C579Male</v>
      </c>
      <c r="B5615" s="10" t="s">
        <v>323</v>
      </c>
      <c r="C5615" t="s">
        <v>1</v>
      </c>
      <c r="D5615">
        <v>9</v>
      </c>
      <c r="E5615" s="10" t="s">
        <v>271</v>
      </c>
    </row>
    <row r="5616" spans="1:5">
      <c r="A5616" s="10" t="str">
        <f t="shared" si="101"/>
        <v>Placenta - C581Female</v>
      </c>
      <c r="B5616" s="10" t="s">
        <v>324</v>
      </c>
      <c r="C5616" t="s">
        <v>0</v>
      </c>
      <c r="D5616">
        <v>1</v>
      </c>
      <c r="E5616">
        <v>2</v>
      </c>
    </row>
    <row r="5617" spans="1:5">
      <c r="A5617" s="10" t="str">
        <f t="shared" si="101"/>
        <v>Placenta - C582Female</v>
      </c>
      <c r="B5617" s="10" t="s">
        <v>324</v>
      </c>
      <c r="C5617" t="s">
        <v>0</v>
      </c>
      <c r="D5617">
        <v>2</v>
      </c>
    </row>
    <row r="5618" spans="1:5">
      <c r="A5618" s="10" t="str">
        <f t="shared" si="101"/>
        <v>Placenta - C583Female</v>
      </c>
      <c r="B5618" s="10" t="s">
        <v>324</v>
      </c>
      <c r="C5618" t="s">
        <v>0</v>
      </c>
      <c r="D5618">
        <v>3</v>
      </c>
    </row>
    <row r="5619" spans="1:5">
      <c r="A5619" s="10" t="str">
        <f t="shared" si="101"/>
        <v>Placenta - C584Female</v>
      </c>
      <c r="B5619" s="10" t="s">
        <v>324</v>
      </c>
      <c r="C5619" t="s">
        <v>0</v>
      </c>
      <c r="D5619">
        <v>4</v>
      </c>
    </row>
    <row r="5620" spans="1:5">
      <c r="A5620" s="10" t="str">
        <f t="shared" si="101"/>
        <v>Placenta - C589Female</v>
      </c>
      <c r="B5620" s="10" t="s">
        <v>324</v>
      </c>
      <c r="C5620" t="s">
        <v>0</v>
      </c>
      <c r="D5620">
        <v>9</v>
      </c>
    </row>
    <row r="5621" spans="1:5">
      <c r="A5621" s="10" t="str">
        <f t="shared" si="101"/>
        <v>Placenta - C581Male</v>
      </c>
      <c r="B5621" s="10" t="s">
        <v>324</v>
      </c>
      <c r="C5621" t="s">
        <v>1</v>
      </c>
      <c r="D5621">
        <v>1</v>
      </c>
      <c r="E5621" s="10" t="s">
        <v>271</v>
      </c>
    </row>
    <row r="5622" spans="1:5">
      <c r="A5622" s="10" t="str">
        <f t="shared" si="101"/>
        <v>Placenta - C582Male</v>
      </c>
      <c r="B5622" s="10" t="s">
        <v>324</v>
      </c>
      <c r="C5622" t="s">
        <v>1</v>
      </c>
      <c r="D5622">
        <v>2</v>
      </c>
      <c r="E5622" s="10" t="s">
        <v>271</v>
      </c>
    </row>
    <row r="5623" spans="1:5">
      <c r="A5623" s="10" t="str">
        <f t="shared" si="101"/>
        <v>Placenta - C583Male</v>
      </c>
      <c r="B5623" s="10" t="s">
        <v>324</v>
      </c>
      <c r="C5623" t="s">
        <v>1</v>
      </c>
      <c r="D5623">
        <v>3</v>
      </c>
      <c r="E5623" s="10" t="s">
        <v>271</v>
      </c>
    </row>
    <row r="5624" spans="1:5">
      <c r="A5624" s="10" t="str">
        <f t="shared" si="101"/>
        <v>Placenta - C584Male</v>
      </c>
      <c r="B5624" s="10" t="s">
        <v>324</v>
      </c>
      <c r="C5624" t="s">
        <v>1</v>
      </c>
      <c r="D5624">
        <v>4</v>
      </c>
      <c r="E5624" s="10" t="s">
        <v>271</v>
      </c>
    </row>
    <row r="5625" spans="1:5">
      <c r="A5625" s="10" t="str">
        <f t="shared" si="101"/>
        <v>Placenta - C589Male</v>
      </c>
      <c r="B5625" s="10" t="s">
        <v>324</v>
      </c>
      <c r="C5625" t="s">
        <v>1</v>
      </c>
      <c r="D5625">
        <v>9</v>
      </c>
      <c r="E5625" s="10" t="s">
        <v>271</v>
      </c>
    </row>
    <row r="5626" spans="1:5">
      <c r="A5626" s="10" t="str">
        <f t="shared" si="101"/>
        <v>Penis - C601Female</v>
      </c>
      <c r="B5626" s="10" t="s">
        <v>325</v>
      </c>
      <c r="C5626" t="s">
        <v>0</v>
      </c>
      <c r="D5626">
        <v>1</v>
      </c>
      <c r="E5626" s="10" t="s">
        <v>271</v>
      </c>
    </row>
    <row r="5627" spans="1:5">
      <c r="A5627" s="10" t="str">
        <f t="shared" si="101"/>
        <v>Penis - C602Female</v>
      </c>
      <c r="B5627" s="10" t="s">
        <v>325</v>
      </c>
      <c r="C5627" t="s">
        <v>0</v>
      </c>
      <c r="D5627">
        <v>2</v>
      </c>
      <c r="E5627" s="10" t="s">
        <v>271</v>
      </c>
    </row>
    <row r="5628" spans="1:5">
      <c r="A5628" s="10" t="str">
        <f t="shared" si="101"/>
        <v>Penis - C603Female</v>
      </c>
      <c r="B5628" s="10" t="s">
        <v>325</v>
      </c>
      <c r="C5628" t="s">
        <v>0</v>
      </c>
      <c r="D5628">
        <v>3</v>
      </c>
      <c r="E5628" s="10" t="s">
        <v>271</v>
      </c>
    </row>
    <row r="5629" spans="1:5">
      <c r="A5629" s="10" t="str">
        <f t="shared" si="101"/>
        <v>Penis - C604Female</v>
      </c>
      <c r="B5629" s="10" t="s">
        <v>325</v>
      </c>
      <c r="C5629" t="s">
        <v>0</v>
      </c>
      <c r="D5629">
        <v>4</v>
      </c>
      <c r="E5629" s="10" t="s">
        <v>271</v>
      </c>
    </row>
    <row r="5630" spans="1:5">
      <c r="A5630" s="10" t="str">
        <f t="shared" si="101"/>
        <v>Penis - C609Female</v>
      </c>
      <c r="B5630" s="10" t="s">
        <v>325</v>
      </c>
      <c r="C5630" t="s">
        <v>0</v>
      </c>
      <c r="D5630">
        <v>9</v>
      </c>
      <c r="E5630" s="10" t="s">
        <v>271</v>
      </c>
    </row>
    <row r="5631" spans="1:5">
      <c r="A5631" s="10" t="str">
        <f t="shared" si="101"/>
        <v>Penis - C601Male</v>
      </c>
      <c r="B5631" s="10" t="s">
        <v>325</v>
      </c>
      <c r="C5631" t="s">
        <v>1</v>
      </c>
      <c r="D5631">
        <v>1</v>
      </c>
      <c r="E5631">
        <v>8</v>
      </c>
    </row>
    <row r="5632" spans="1:5">
      <c r="A5632" s="10" t="str">
        <f t="shared" si="101"/>
        <v>Penis - C602Male</v>
      </c>
      <c r="B5632" s="10" t="s">
        <v>325</v>
      </c>
      <c r="C5632" t="s">
        <v>1</v>
      </c>
      <c r="D5632">
        <v>2</v>
      </c>
      <c r="E5632">
        <v>3</v>
      </c>
    </row>
    <row r="5633" spans="1:5">
      <c r="A5633" s="10" t="str">
        <f t="shared" si="101"/>
        <v>Penis - C603Male</v>
      </c>
      <c r="B5633" s="10" t="s">
        <v>325</v>
      </c>
      <c r="C5633" t="s">
        <v>1</v>
      </c>
      <c r="D5633">
        <v>3</v>
      </c>
      <c r="E5633">
        <v>4</v>
      </c>
    </row>
    <row r="5634" spans="1:5">
      <c r="A5634" s="10" t="str">
        <f t="shared" si="101"/>
        <v>Penis - C604Male</v>
      </c>
      <c r="B5634" s="10" t="s">
        <v>325</v>
      </c>
      <c r="C5634" t="s">
        <v>1</v>
      </c>
      <c r="D5634">
        <v>4</v>
      </c>
      <c r="E5634">
        <v>4</v>
      </c>
    </row>
    <row r="5635" spans="1:5">
      <c r="A5635" s="10" t="str">
        <f t="shared" si="101"/>
        <v>Penis - C609Male</v>
      </c>
      <c r="B5635" s="10" t="s">
        <v>325</v>
      </c>
      <c r="C5635" t="s">
        <v>1</v>
      </c>
      <c r="D5635">
        <v>9</v>
      </c>
    </row>
    <row r="5636" spans="1:5">
      <c r="A5636" s="10" t="str">
        <f t="shared" si="101"/>
        <v>Prostate - C611Female</v>
      </c>
      <c r="B5636" s="10" t="s">
        <v>326</v>
      </c>
      <c r="C5636" t="s">
        <v>0</v>
      </c>
      <c r="D5636">
        <v>1</v>
      </c>
      <c r="E5636" s="10" t="s">
        <v>271</v>
      </c>
    </row>
    <row r="5637" spans="1:5">
      <c r="A5637" s="10" t="str">
        <f t="shared" si="101"/>
        <v>Prostate - C612Female</v>
      </c>
      <c r="B5637" s="10" t="s">
        <v>326</v>
      </c>
      <c r="C5637" t="s">
        <v>0</v>
      </c>
      <c r="D5637">
        <v>2</v>
      </c>
      <c r="E5637" s="10" t="s">
        <v>271</v>
      </c>
    </row>
    <row r="5638" spans="1:5">
      <c r="A5638" s="10" t="str">
        <f t="shared" si="101"/>
        <v>Prostate - C613Female</v>
      </c>
      <c r="B5638" s="10" t="s">
        <v>326</v>
      </c>
      <c r="C5638" t="s">
        <v>0</v>
      </c>
      <c r="D5638">
        <v>3</v>
      </c>
      <c r="E5638" s="10" t="s">
        <v>271</v>
      </c>
    </row>
    <row r="5639" spans="1:5">
      <c r="A5639" s="10" t="str">
        <f t="shared" si="101"/>
        <v>Prostate - C614Female</v>
      </c>
      <c r="B5639" s="10" t="s">
        <v>326</v>
      </c>
      <c r="C5639" t="s">
        <v>0</v>
      </c>
      <c r="D5639">
        <v>4</v>
      </c>
      <c r="E5639" s="10" t="s">
        <v>271</v>
      </c>
    </row>
    <row r="5640" spans="1:5">
      <c r="A5640" s="10" t="str">
        <f t="shared" si="101"/>
        <v>Prostate - C619Female</v>
      </c>
      <c r="B5640" s="10" t="s">
        <v>326</v>
      </c>
      <c r="C5640" t="s">
        <v>0</v>
      </c>
      <c r="D5640">
        <v>9</v>
      </c>
      <c r="E5640" s="10" t="s">
        <v>271</v>
      </c>
    </row>
    <row r="5641" spans="1:5">
      <c r="A5641" s="10" t="str">
        <f t="shared" si="101"/>
        <v>Prostate - C611Male</v>
      </c>
      <c r="B5641" s="10" t="s">
        <v>326</v>
      </c>
      <c r="C5641" t="s">
        <v>1</v>
      </c>
      <c r="D5641">
        <v>1</v>
      </c>
      <c r="E5641">
        <v>991</v>
      </c>
    </row>
    <row r="5642" spans="1:5">
      <c r="A5642" s="10" t="str">
        <f t="shared" si="101"/>
        <v>Prostate - C612Male</v>
      </c>
      <c r="B5642" s="10" t="s">
        <v>326</v>
      </c>
      <c r="C5642" t="s">
        <v>1</v>
      </c>
      <c r="D5642">
        <v>2</v>
      </c>
      <c r="E5642">
        <v>508</v>
      </c>
    </row>
    <row r="5643" spans="1:5">
      <c r="A5643" s="10" t="str">
        <f t="shared" si="101"/>
        <v>Prostate - C613Male</v>
      </c>
      <c r="B5643" s="10" t="s">
        <v>326</v>
      </c>
      <c r="C5643" t="s">
        <v>1</v>
      </c>
      <c r="D5643">
        <v>3</v>
      </c>
      <c r="E5643">
        <v>722</v>
      </c>
    </row>
    <row r="5644" spans="1:5">
      <c r="A5644" s="10" t="str">
        <f t="shared" si="101"/>
        <v>Prostate - C614Male</v>
      </c>
      <c r="B5644" s="10" t="s">
        <v>326</v>
      </c>
      <c r="C5644" t="s">
        <v>1</v>
      </c>
      <c r="D5644">
        <v>4</v>
      </c>
      <c r="E5644">
        <v>899</v>
      </c>
    </row>
    <row r="5645" spans="1:5">
      <c r="A5645" s="10" t="str">
        <f t="shared" ref="A5645:A5708" si="102">B5645&amp;D5645&amp;C5645</f>
        <v>Prostate - C619Male</v>
      </c>
      <c r="B5645" s="10" t="s">
        <v>326</v>
      </c>
      <c r="C5645" t="s">
        <v>1</v>
      </c>
      <c r="D5645">
        <v>9</v>
      </c>
      <c r="E5645">
        <v>9</v>
      </c>
    </row>
    <row r="5646" spans="1:5">
      <c r="A5646" s="10" t="str">
        <f t="shared" si="102"/>
        <v>Testis - C621Female</v>
      </c>
      <c r="B5646" s="10" t="s">
        <v>327</v>
      </c>
      <c r="C5646" t="s">
        <v>0</v>
      </c>
      <c r="D5646">
        <v>1</v>
      </c>
      <c r="E5646" s="10" t="s">
        <v>271</v>
      </c>
    </row>
    <row r="5647" spans="1:5">
      <c r="A5647" s="10" t="str">
        <f t="shared" si="102"/>
        <v>Testis - C622Female</v>
      </c>
      <c r="B5647" s="10" t="s">
        <v>327</v>
      </c>
      <c r="C5647" t="s">
        <v>0</v>
      </c>
      <c r="D5647">
        <v>2</v>
      </c>
      <c r="E5647" s="10" t="s">
        <v>271</v>
      </c>
    </row>
    <row r="5648" spans="1:5">
      <c r="A5648" s="10" t="str">
        <f t="shared" si="102"/>
        <v>Testis - C623Female</v>
      </c>
      <c r="B5648" s="10" t="s">
        <v>327</v>
      </c>
      <c r="C5648" t="s">
        <v>0</v>
      </c>
      <c r="D5648">
        <v>3</v>
      </c>
      <c r="E5648" s="10" t="s">
        <v>271</v>
      </c>
    </row>
    <row r="5649" spans="1:5">
      <c r="A5649" s="10" t="str">
        <f t="shared" si="102"/>
        <v>Testis - C624Female</v>
      </c>
      <c r="B5649" s="10" t="s">
        <v>327</v>
      </c>
      <c r="C5649" t="s">
        <v>0</v>
      </c>
      <c r="D5649">
        <v>4</v>
      </c>
      <c r="E5649" s="10" t="s">
        <v>271</v>
      </c>
    </row>
    <row r="5650" spans="1:5">
      <c r="A5650" s="10" t="str">
        <f t="shared" si="102"/>
        <v>Testis - C629Female</v>
      </c>
      <c r="B5650" s="10" t="s">
        <v>327</v>
      </c>
      <c r="C5650" t="s">
        <v>0</v>
      </c>
      <c r="D5650">
        <v>9</v>
      </c>
      <c r="E5650" s="10" t="s">
        <v>271</v>
      </c>
    </row>
    <row r="5651" spans="1:5">
      <c r="A5651" s="10" t="str">
        <f t="shared" si="102"/>
        <v>Testis - C621Male</v>
      </c>
      <c r="B5651" s="10" t="s">
        <v>327</v>
      </c>
      <c r="C5651" t="s">
        <v>1</v>
      </c>
      <c r="D5651">
        <v>1</v>
      </c>
      <c r="E5651">
        <v>45</v>
      </c>
    </row>
    <row r="5652" spans="1:5">
      <c r="A5652" s="10" t="str">
        <f t="shared" si="102"/>
        <v>Testis - C622Male</v>
      </c>
      <c r="B5652" s="10" t="s">
        <v>327</v>
      </c>
      <c r="C5652" t="s">
        <v>1</v>
      </c>
      <c r="D5652">
        <v>2</v>
      </c>
      <c r="E5652">
        <v>27</v>
      </c>
    </row>
    <row r="5653" spans="1:5">
      <c r="A5653" s="10" t="str">
        <f t="shared" si="102"/>
        <v>Testis - C623Male</v>
      </c>
      <c r="B5653" s="10" t="s">
        <v>327</v>
      </c>
      <c r="C5653" t="s">
        <v>1</v>
      </c>
      <c r="D5653">
        <v>3</v>
      </c>
      <c r="E5653">
        <v>32</v>
      </c>
    </row>
    <row r="5654" spans="1:5">
      <c r="A5654" s="10" t="str">
        <f t="shared" si="102"/>
        <v>Testis - C624Male</v>
      </c>
      <c r="B5654" s="10" t="s">
        <v>327</v>
      </c>
      <c r="C5654" t="s">
        <v>1</v>
      </c>
      <c r="D5654">
        <v>4</v>
      </c>
      <c r="E5654">
        <v>33</v>
      </c>
    </row>
    <row r="5655" spans="1:5">
      <c r="A5655" s="10" t="str">
        <f t="shared" si="102"/>
        <v>Testis - C629Male</v>
      </c>
      <c r="B5655" s="10" t="s">
        <v>327</v>
      </c>
      <c r="C5655" t="s">
        <v>1</v>
      </c>
      <c r="D5655">
        <v>9</v>
      </c>
    </row>
    <row r="5656" spans="1:5">
      <c r="A5656" s="10" t="str">
        <f t="shared" si="102"/>
        <v>Other male genital organs - C631Female</v>
      </c>
      <c r="B5656" s="10" t="s">
        <v>328</v>
      </c>
      <c r="C5656" t="s">
        <v>0</v>
      </c>
      <c r="D5656">
        <v>1</v>
      </c>
      <c r="E5656" s="10" t="s">
        <v>271</v>
      </c>
    </row>
    <row r="5657" spans="1:5">
      <c r="A5657" s="10" t="str">
        <f t="shared" si="102"/>
        <v>Other male genital organs - C632Female</v>
      </c>
      <c r="B5657" s="10" t="s">
        <v>328</v>
      </c>
      <c r="C5657" t="s">
        <v>0</v>
      </c>
      <c r="D5657">
        <v>2</v>
      </c>
      <c r="E5657" s="10" t="s">
        <v>271</v>
      </c>
    </row>
    <row r="5658" spans="1:5">
      <c r="A5658" s="10" t="str">
        <f t="shared" si="102"/>
        <v>Other male genital organs - C633Female</v>
      </c>
      <c r="B5658" s="10" t="s">
        <v>328</v>
      </c>
      <c r="C5658" t="s">
        <v>0</v>
      </c>
      <c r="D5658">
        <v>3</v>
      </c>
      <c r="E5658" s="10" t="s">
        <v>271</v>
      </c>
    </row>
    <row r="5659" spans="1:5">
      <c r="A5659" s="10" t="str">
        <f t="shared" si="102"/>
        <v>Other male genital organs - C634Female</v>
      </c>
      <c r="B5659" s="10" t="s">
        <v>328</v>
      </c>
      <c r="C5659" t="s">
        <v>0</v>
      </c>
      <c r="D5659">
        <v>4</v>
      </c>
      <c r="E5659" s="10" t="s">
        <v>271</v>
      </c>
    </row>
    <row r="5660" spans="1:5">
      <c r="A5660" s="10" t="str">
        <f t="shared" si="102"/>
        <v>Other male genital organs - C639Female</v>
      </c>
      <c r="B5660" s="10" t="s">
        <v>328</v>
      </c>
      <c r="C5660" t="s">
        <v>0</v>
      </c>
      <c r="D5660">
        <v>9</v>
      </c>
      <c r="E5660" s="10" t="s">
        <v>271</v>
      </c>
    </row>
    <row r="5661" spans="1:5">
      <c r="A5661" s="10" t="str">
        <f t="shared" si="102"/>
        <v>Other male genital organs - C631Male</v>
      </c>
      <c r="B5661" s="10" t="s">
        <v>328</v>
      </c>
      <c r="C5661" t="s">
        <v>1</v>
      </c>
      <c r="D5661">
        <v>1</v>
      </c>
      <c r="E5661">
        <v>2</v>
      </c>
    </row>
    <row r="5662" spans="1:5">
      <c r="A5662" s="10" t="str">
        <f t="shared" si="102"/>
        <v>Other male genital organs - C632Male</v>
      </c>
      <c r="B5662" s="10" t="s">
        <v>328</v>
      </c>
      <c r="C5662" t="s">
        <v>1</v>
      </c>
      <c r="D5662">
        <v>2</v>
      </c>
    </row>
    <row r="5663" spans="1:5">
      <c r="A5663" s="10" t="str">
        <f t="shared" si="102"/>
        <v>Other male genital organs - C633Male</v>
      </c>
      <c r="B5663" s="10" t="s">
        <v>328</v>
      </c>
      <c r="C5663" t="s">
        <v>1</v>
      </c>
      <c r="D5663">
        <v>3</v>
      </c>
    </row>
    <row r="5664" spans="1:5">
      <c r="A5664" s="10" t="str">
        <f t="shared" si="102"/>
        <v>Other male genital organs - C634Male</v>
      </c>
      <c r="B5664" s="10" t="s">
        <v>328</v>
      </c>
      <c r="C5664" t="s">
        <v>1</v>
      </c>
      <c r="D5664">
        <v>4</v>
      </c>
      <c r="E5664">
        <v>1</v>
      </c>
    </row>
    <row r="5665" spans="1:5">
      <c r="A5665" s="10" t="str">
        <f t="shared" si="102"/>
        <v>Other male genital organs - C639Male</v>
      </c>
      <c r="B5665" s="10" t="s">
        <v>328</v>
      </c>
      <c r="C5665" t="s">
        <v>1</v>
      </c>
      <c r="D5665">
        <v>9</v>
      </c>
    </row>
    <row r="5666" spans="1:5">
      <c r="A5666" s="10" t="str">
        <f t="shared" si="102"/>
        <v>Kidney - C641Female</v>
      </c>
      <c r="B5666" s="10" t="s">
        <v>329</v>
      </c>
      <c r="C5666" t="s">
        <v>0</v>
      </c>
      <c r="D5666">
        <v>1</v>
      </c>
      <c r="E5666">
        <v>49</v>
      </c>
    </row>
    <row r="5667" spans="1:5">
      <c r="A5667" s="10" t="str">
        <f t="shared" si="102"/>
        <v>Kidney - C642Female</v>
      </c>
      <c r="B5667" s="10" t="s">
        <v>329</v>
      </c>
      <c r="C5667" t="s">
        <v>0</v>
      </c>
      <c r="D5667">
        <v>2</v>
      </c>
      <c r="E5667">
        <v>25</v>
      </c>
    </row>
    <row r="5668" spans="1:5">
      <c r="A5668" s="10" t="str">
        <f t="shared" si="102"/>
        <v>Kidney - C643Female</v>
      </c>
      <c r="B5668" s="10" t="s">
        <v>329</v>
      </c>
      <c r="C5668" t="s">
        <v>0</v>
      </c>
      <c r="D5668">
        <v>3</v>
      </c>
      <c r="E5668">
        <v>43</v>
      </c>
    </row>
    <row r="5669" spans="1:5">
      <c r="A5669" s="10" t="str">
        <f t="shared" si="102"/>
        <v>Kidney - C644Female</v>
      </c>
      <c r="B5669" s="10" t="s">
        <v>329</v>
      </c>
      <c r="C5669" t="s">
        <v>0</v>
      </c>
      <c r="D5669">
        <v>4</v>
      </c>
      <c r="E5669">
        <v>50</v>
      </c>
    </row>
    <row r="5670" spans="1:5">
      <c r="A5670" s="10" t="str">
        <f t="shared" si="102"/>
        <v>Kidney - C649Female</v>
      </c>
      <c r="B5670" s="10" t="s">
        <v>329</v>
      </c>
      <c r="C5670" t="s">
        <v>0</v>
      </c>
      <c r="D5670">
        <v>9</v>
      </c>
    </row>
    <row r="5671" spans="1:5">
      <c r="A5671" s="10" t="str">
        <f t="shared" si="102"/>
        <v>Kidney - C641Male</v>
      </c>
      <c r="B5671" s="10" t="s">
        <v>329</v>
      </c>
      <c r="C5671" t="s">
        <v>1</v>
      </c>
      <c r="D5671">
        <v>1</v>
      </c>
      <c r="E5671">
        <v>141</v>
      </c>
    </row>
    <row r="5672" spans="1:5">
      <c r="A5672" s="10" t="str">
        <f t="shared" si="102"/>
        <v>Kidney - C642Male</v>
      </c>
      <c r="B5672" s="10" t="s">
        <v>329</v>
      </c>
      <c r="C5672" t="s">
        <v>1</v>
      </c>
      <c r="D5672">
        <v>2</v>
      </c>
      <c r="E5672">
        <v>53</v>
      </c>
    </row>
    <row r="5673" spans="1:5">
      <c r="A5673" s="10" t="str">
        <f t="shared" si="102"/>
        <v>Kidney - C643Male</v>
      </c>
      <c r="B5673" s="10" t="s">
        <v>329</v>
      </c>
      <c r="C5673" t="s">
        <v>1</v>
      </c>
      <c r="D5673">
        <v>3</v>
      </c>
      <c r="E5673">
        <v>73</v>
      </c>
    </row>
    <row r="5674" spans="1:5">
      <c r="A5674" s="10" t="str">
        <f t="shared" si="102"/>
        <v>Kidney - C644Male</v>
      </c>
      <c r="B5674" s="10" t="s">
        <v>329</v>
      </c>
      <c r="C5674" t="s">
        <v>1</v>
      </c>
      <c r="D5674">
        <v>4</v>
      </c>
      <c r="E5674">
        <v>89</v>
      </c>
    </row>
    <row r="5675" spans="1:5">
      <c r="A5675" s="10" t="str">
        <f t="shared" si="102"/>
        <v>Kidney - C649Male</v>
      </c>
      <c r="B5675" s="10" t="s">
        <v>329</v>
      </c>
      <c r="C5675" t="s">
        <v>1</v>
      </c>
      <c r="D5675">
        <v>9</v>
      </c>
      <c r="E5675">
        <v>2</v>
      </c>
    </row>
    <row r="5676" spans="1:5">
      <c r="A5676" s="10" t="str">
        <f t="shared" si="102"/>
        <v>Renal pelvis - C651Female</v>
      </c>
      <c r="B5676" s="10" t="s">
        <v>330</v>
      </c>
      <c r="C5676" t="s">
        <v>0</v>
      </c>
      <c r="D5676">
        <v>1</v>
      </c>
      <c r="E5676">
        <v>5</v>
      </c>
    </row>
    <row r="5677" spans="1:5">
      <c r="A5677" s="10" t="str">
        <f t="shared" si="102"/>
        <v>Renal pelvis - C652Female</v>
      </c>
      <c r="B5677" s="10" t="s">
        <v>330</v>
      </c>
      <c r="C5677" t="s">
        <v>0</v>
      </c>
      <c r="D5677">
        <v>2</v>
      </c>
      <c r="E5677">
        <v>3</v>
      </c>
    </row>
    <row r="5678" spans="1:5">
      <c r="A5678" s="10" t="str">
        <f t="shared" si="102"/>
        <v>Renal pelvis - C653Female</v>
      </c>
      <c r="B5678" s="10" t="s">
        <v>330</v>
      </c>
      <c r="C5678" t="s">
        <v>0</v>
      </c>
      <c r="D5678">
        <v>3</v>
      </c>
      <c r="E5678">
        <v>3</v>
      </c>
    </row>
    <row r="5679" spans="1:5">
      <c r="A5679" s="10" t="str">
        <f t="shared" si="102"/>
        <v>Renal pelvis - C654Female</v>
      </c>
      <c r="B5679" s="10" t="s">
        <v>330</v>
      </c>
      <c r="C5679" t="s">
        <v>0</v>
      </c>
      <c r="D5679">
        <v>4</v>
      </c>
      <c r="E5679">
        <v>4</v>
      </c>
    </row>
    <row r="5680" spans="1:5">
      <c r="A5680" s="10" t="str">
        <f t="shared" si="102"/>
        <v>Renal pelvis - C659Female</v>
      </c>
      <c r="B5680" s="10" t="s">
        <v>330</v>
      </c>
      <c r="C5680" t="s">
        <v>0</v>
      </c>
      <c r="D5680">
        <v>9</v>
      </c>
    </row>
    <row r="5681" spans="1:5">
      <c r="A5681" s="10" t="str">
        <f t="shared" si="102"/>
        <v>Renal pelvis - C651Male</v>
      </c>
      <c r="B5681" s="10" t="s">
        <v>330</v>
      </c>
      <c r="C5681" t="s">
        <v>1</v>
      </c>
      <c r="D5681">
        <v>1</v>
      </c>
      <c r="E5681">
        <v>5</v>
      </c>
    </row>
    <row r="5682" spans="1:5">
      <c r="A5682" s="10" t="str">
        <f t="shared" si="102"/>
        <v>Renal pelvis - C652Male</v>
      </c>
      <c r="B5682" s="10" t="s">
        <v>330</v>
      </c>
      <c r="C5682" t="s">
        <v>1</v>
      </c>
      <c r="D5682">
        <v>2</v>
      </c>
      <c r="E5682">
        <v>1</v>
      </c>
    </row>
    <row r="5683" spans="1:5">
      <c r="A5683" s="10" t="str">
        <f t="shared" si="102"/>
        <v>Renal pelvis - C653Male</v>
      </c>
      <c r="B5683" s="10" t="s">
        <v>330</v>
      </c>
      <c r="C5683" t="s">
        <v>1</v>
      </c>
      <c r="D5683">
        <v>3</v>
      </c>
      <c r="E5683">
        <v>2</v>
      </c>
    </row>
    <row r="5684" spans="1:5">
      <c r="A5684" s="10" t="str">
        <f t="shared" si="102"/>
        <v>Renal pelvis - C654Male</v>
      </c>
      <c r="B5684" s="10" t="s">
        <v>330</v>
      </c>
      <c r="C5684" t="s">
        <v>1</v>
      </c>
      <c r="D5684">
        <v>4</v>
      </c>
      <c r="E5684">
        <v>10</v>
      </c>
    </row>
    <row r="5685" spans="1:5">
      <c r="A5685" s="10" t="str">
        <f t="shared" si="102"/>
        <v>Renal pelvis - C659Male</v>
      </c>
      <c r="B5685" s="10" t="s">
        <v>330</v>
      </c>
      <c r="C5685" t="s">
        <v>1</v>
      </c>
      <c r="D5685">
        <v>9</v>
      </c>
    </row>
    <row r="5686" spans="1:5">
      <c r="A5686" s="10" t="str">
        <f t="shared" si="102"/>
        <v>Ureter - C661Female</v>
      </c>
      <c r="B5686" s="10" t="s">
        <v>331</v>
      </c>
      <c r="C5686" t="s">
        <v>0</v>
      </c>
      <c r="D5686">
        <v>1</v>
      </c>
      <c r="E5686">
        <v>2</v>
      </c>
    </row>
    <row r="5687" spans="1:5">
      <c r="A5687" s="10" t="str">
        <f t="shared" si="102"/>
        <v>Ureter - C662Female</v>
      </c>
      <c r="B5687" s="10" t="s">
        <v>331</v>
      </c>
      <c r="C5687" t="s">
        <v>0</v>
      </c>
      <c r="D5687">
        <v>2</v>
      </c>
      <c r="E5687">
        <v>1</v>
      </c>
    </row>
    <row r="5688" spans="1:5">
      <c r="A5688" s="10" t="str">
        <f t="shared" si="102"/>
        <v>Ureter - C663Female</v>
      </c>
      <c r="B5688" s="10" t="s">
        <v>331</v>
      </c>
      <c r="C5688" t="s">
        <v>0</v>
      </c>
      <c r="D5688">
        <v>3</v>
      </c>
      <c r="E5688">
        <v>1</v>
      </c>
    </row>
    <row r="5689" spans="1:5">
      <c r="A5689" s="10" t="str">
        <f t="shared" si="102"/>
        <v>Ureter - C664Female</v>
      </c>
      <c r="B5689" s="10" t="s">
        <v>331</v>
      </c>
      <c r="C5689" t="s">
        <v>0</v>
      </c>
      <c r="D5689">
        <v>4</v>
      </c>
      <c r="E5689">
        <v>4</v>
      </c>
    </row>
    <row r="5690" spans="1:5">
      <c r="A5690" s="10" t="str">
        <f t="shared" si="102"/>
        <v>Ureter - C669Female</v>
      </c>
      <c r="B5690" s="10" t="s">
        <v>331</v>
      </c>
      <c r="C5690" t="s">
        <v>0</v>
      </c>
      <c r="D5690">
        <v>9</v>
      </c>
    </row>
    <row r="5691" spans="1:5">
      <c r="A5691" s="10" t="str">
        <f t="shared" si="102"/>
        <v>Ureter - C661Male</v>
      </c>
      <c r="B5691" s="10" t="s">
        <v>331</v>
      </c>
      <c r="C5691" t="s">
        <v>1</v>
      </c>
      <c r="D5691">
        <v>1</v>
      </c>
      <c r="E5691">
        <v>5</v>
      </c>
    </row>
    <row r="5692" spans="1:5">
      <c r="A5692" s="10" t="str">
        <f t="shared" si="102"/>
        <v>Ureter - C662Male</v>
      </c>
      <c r="B5692" s="10" t="s">
        <v>331</v>
      </c>
      <c r="C5692" t="s">
        <v>1</v>
      </c>
      <c r="D5692">
        <v>2</v>
      </c>
      <c r="E5692">
        <v>4</v>
      </c>
    </row>
    <row r="5693" spans="1:5">
      <c r="A5693" s="10" t="str">
        <f t="shared" si="102"/>
        <v>Ureter - C663Male</v>
      </c>
      <c r="B5693" s="10" t="s">
        <v>331</v>
      </c>
      <c r="C5693" t="s">
        <v>1</v>
      </c>
      <c r="D5693">
        <v>3</v>
      </c>
      <c r="E5693">
        <v>4</v>
      </c>
    </row>
    <row r="5694" spans="1:5">
      <c r="A5694" s="10" t="str">
        <f t="shared" si="102"/>
        <v>Ureter - C664Male</v>
      </c>
      <c r="B5694" s="10" t="s">
        <v>331</v>
      </c>
      <c r="C5694" t="s">
        <v>1</v>
      </c>
      <c r="D5694">
        <v>4</v>
      </c>
      <c r="E5694">
        <v>6</v>
      </c>
    </row>
    <row r="5695" spans="1:5">
      <c r="A5695" s="10" t="str">
        <f t="shared" si="102"/>
        <v>Ureter - C669Male</v>
      </c>
      <c r="B5695" s="10" t="s">
        <v>331</v>
      </c>
      <c r="C5695" t="s">
        <v>1</v>
      </c>
      <c r="D5695">
        <v>9</v>
      </c>
    </row>
    <row r="5696" spans="1:5">
      <c r="A5696" s="10" t="str">
        <f t="shared" si="102"/>
        <v>Bladder - C671Female</v>
      </c>
      <c r="B5696" s="10" t="s">
        <v>332</v>
      </c>
      <c r="C5696" t="s">
        <v>0</v>
      </c>
      <c r="D5696">
        <v>1</v>
      </c>
      <c r="E5696">
        <v>32</v>
      </c>
    </row>
    <row r="5697" spans="1:5">
      <c r="A5697" s="10" t="str">
        <f t="shared" si="102"/>
        <v>Bladder - C672Female</v>
      </c>
      <c r="B5697" s="10" t="s">
        <v>332</v>
      </c>
      <c r="C5697" t="s">
        <v>0</v>
      </c>
      <c r="D5697">
        <v>2</v>
      </c>
      <c r="E5697">
        <v>14</v>
      </c>
    </row>
    <row r="5698" spans="1:5">
      <c r="A5698" s="10" t="str">
        <f t="shared" si="102"/>
        <v>Bladder - C673Female</v>
      </c>
      <c r="B5698" s="10" t="s">
        <v>332</v>
      </c>
      <c r="C5698" t="s">
        <v>0</v>
      </c>
      <c r="D5698">
        <v>3</v>
      </c>
      <c r="E5698">
        <v>26</v>
      </c>
    </row>
    <row r="5699" spans="1:5">
      <c r="A5699" s="10" t="str">
        <f t="shared" si="102"/>
        <v>Bladder - C674Female</v>
      </c>
      <c r="B5699" s="10" t="s">
        <v>332</v>
      </c>
      <c r="C5699" t="s">
        <v>0</v>
      </c>
      <c r="D5699">
        <v>4</v>
      </c>
      <c r="E5699">
        <v>27</v>
      </c>
    </row>
    <row r="5700" spans="1:5">
      <c r="A5700" s="10" t="str">
        <f t="shared" si="102"/>
        <v>Bladder - C679Female</v>
      </c>
      <c r="B5700" s="10" t="s">
        <v>332</v>
      </c>
      <c r="C5700" t="s">
        <v>0</v>
      </c>
      <c r="D5700">
        <v>9</v>
      </c>
    </row>
    <row r="5701" spans="1:5">
      <c r="A5701" s="10" t="str">
        <f t="shared" si="102"/>
        <v>Bladder - C671Male</v>
      </c>
      <c r="B5701" s="10" t="s">
        <v>332</v>
      </c>
      <c r="C5701" t="s">
        <v>1</v>
      </c>
      <c r="D5701">
        <v>1</v>
      </c>
      <c r="E5701">
        <v>96</v>
      </c>
    </row>
    <row r="5702" spans="1:5">
      <c r="A5702" s="10" t="str">
        <f t="shared" si="102"/>
        <v>Bladder - C672Male</v>
      </c>
      <c r="B5702" s="10" t="s">
        <v>332</v>
      </c>
      <c r="C5702" t="s">
        <v>1</v>
      </c>
      <c r="D5702">
        <v>2</v>
      </c>
      <c r="E5702">
        <v>59</v>
      </c>
    </row>
    <row r="5703" spans="1:5">
      <c r="A5703" s="10" t="str">
        <f t="shared" si="102"/>
        <v>Bladder - C673Male</v>
      </c>
      <c r="B5703" s="10" t="s">
        <v>332</v>
      </c>
      <c r="C5703" t="s">
        <v>1</v>
      </c>
      <c r="D5703">
        <v>3</v>
      </c>
      <c r="E5703">
        <v>63</v>
      </c>
    </row>
    <row r="5704" spans="1:5">
      <c r="A5704" s="10" t="str">
        <f t="shared" si="102"/>
        <v>Bladder - C674Male</v>
      </c>
      <c r="B5704" s="10" t="s">
        <v>332</v>
      </c>
      <c r="C5704" t="s">
        <v>1</v>
      </c>
      <c r="D5704">
        <v>4</v>
      </c>
      <c r="E5704">
        <v>52</v>
      </c>
    </row>
    <row r="5705" spans="1:5">
      <c r="A5705" s="10" t="str">
        <f t="shared" si="102"/>
        <v>Bladder - C679Male</v>
      </c>
      <c r="B5705" s="10" t="s">
        <v>332</v>
      </c>
      <c r="C5705" t="s">
        <v>1</v>
      </c>
      <c r="D5705">
        <v>9</v>
      </c>
    </row>
    <row r="5706" spans="1:5">
      <c r="A5706" s="10" t="str">
        <f t="shared" si="102"/>
        <v>Other urinary organs - C681Female</v>
      </c>
      <c r="B5706" s="10" t="s">
        <v>333</v>
      </c>
      <c r="C5706" t="s">
        <v>0</v>
      </c>
      <c r="D5706">
        <v>1</v>
      </c>
    </row>
    <row r="5707" spans="1:5">
      <c r="A5707" s="10" t="str">
        <f t="shared" si="102"/>
        <v>Other urinary organs - C682Female</v>
      </c>
      <c r="B5707" s="10" t="s">
        <v>333</v>
      </c>
      <c r="C5707" t="s">
        <v>0</v>
      </c>
      <c r="D5707">
        <v>2</v>
      </c>
      <c r="E5707">
        <v>4</v>
      </c>
    </row>
    <row r="5708" spans="1:5">
      <c r="A5708" s="10" t="str">
        <f t="shared" si="102"/>
        <v>Other urinary organs - C683Female</v>
      </c>
      <c r="B5708" s="10" t="s">
        <v>333</v>
      </c>
      <c r="C5708" t="s">
        <v>0</v>
      </c>
      <c r="D5708">
        <v>3</v>
      </c>
      <c r="E5708">
        <v>2</v>
      </c>
    </row>
    <row r="5709" spans="1:5">
      <c r="A5709" s="10" t="str">
        <f t="shared" ref="A5709:A5772" si="103">B5709&amp;D5709&amp;C5709</f>
        <v>Other urinary organs - C684Female</v>
      </c>
      <c r="B5709" s="10" t="s">
        <v>333</v>
      </c>
      <c r="C5709" t="s">
        <v>0</v>
      </c>
      <c r="D5709">
        <v>4</v>
      </c>
      <c r="E5709">
        <v>1</v>
      </c>
    </row>
    <row r="5710" spans="1:5">
      <c r="A5710" s="10" t="str">
        <f t="shared" si="103"/>
        <v>Other urinary organs - C689Female</v>
      </c>
      <c r="B5710" s="10" t="s">
        <v>333</v>
      </c>
      <c r="C5710" t="s">
        <v>0</v>
      </c>
      <c r="D5710">
        <v>9</v>
      </c>
    </row>
    <row r="5711" spans="1:5">
      <c r="A5711" s="10" t="str">
        <f t="shared" si="103"/>
        <v>Other urinary organs - C681Male</v>
      </c>
      <c r="B5711" s="10" t="s">
        <v>333</v>
      </c>
      <c r="C5711" t="s">
        <v>1</v>
      </c>
      <c r="D5711">
        <v>1</v>
      </c>
      <c r="E5711">
        <v>3</v>
      </c>
    </row>
    <row r="5712" spans="1:5">
      <c r="A5712" s="10" t="str">
        <f t="shared" si="103"/>
        <v>Other urinary organs - C682Male</v>
      </c>
      <c r="B5712" s="10" t="s">
        <v>333</v>
      </c>
      <c r="C5712" t="s">
        <v>1</v>
      </c>
      <c r="D5712">
        <v>2</v>
      </c>
      <c r="E5712">
        <v>4</v>
      </c>
    </row>
    <row r="5713" spans="1:5">
      <c r="A5713" s="10" t="str">
        <f t="shared" si="103"/>
        <v>Other urinary organs - C683Male</v>
      </c>
      <c r="B5713" s="10" t="s">
        <v>333</v>
      </c>
      <c r="C5713" t="s">
        <v>1</v>
      </c>
      <c r="D5713">
        <v>3</v>
      </c>
      <c r="E5713">
        <v>1</v>
      </c>
    </row>
    <row r="5714" spans="1:5">
      <c r="A5714" s="10" t="str">
        <f t="shared" si="103"/>
        <v>Other urinary organs - C684Male</v>
      </c>
      <c r="B5714" s="10" t="s">
        <v>333</v>
      </c>
      <c r="C5714" t="s">
        <v>1</v>
      </c>
      <c r="D5714">
        <v>4</v>
      </c>
      <c r="E5714">
        <v>5</v>
      </c>
    </row>
    <row r="5715" spans="1:5">
      <c r="A5715" s="10" t="str">
        <f t="shared" si="103"/>
        <v>Other urinary organs - C689Male</v>
      </c>
      <c r="B5715" s="10" t="s">
        <v>333</v>
      </c>
      <c r="C5715" t="s">
        <v>1</v>
      </c>
      <c r="D5715">
        <v>9</v>
      </c>
      <c r="E5715">
        <v>1</v>
      </c>
    </row>
    <row r="5716" spans="1:5">
      <c r="A5716" s="10" t="str">
        <f t="shared" si="103"/>
        <v>Eye - C691Female</v>
      </c>
      <c r="B5716" s="10" t="s">
        <v>334</v>
      </c>
      <c r="C5716" t="s">
        <v>0</v>
      </c>
      <c r="D5716">
        <v>1</v>
      </c>
      <c r="E5716">
        <v>11</v>
      </c>
    </row>
    <row r="5717" spans="1:5">
      <c r="A5717" s="10" t="str">
        <f t="shared" si="103"/>
        <v>Eye - C692Female</v>
      </c>
      <c r="B5717" s="10" t="s">
        <v>334</v>
      </c>
      <c r="C5717" t="s">
        <v>0</v>
      </c>
      <c r="D5717">
        <v>2</v>
      </c>
      <c r="E5717">
        <v>6</v>
      </c>
    </row>
    <row r="5718" spans="1:5">
      <c r="A5718" s="10" t="str">
        <f t="shared" si="103"/>
        <v>Eye - C693Female</v>
      </c>
      <c r="B5718" s="10" t="s">
        <v>334</v>
      </c>
      <c r="C5718" t="s">
        <v>0</v>
      </c>
      <c r="D5718">
        <v>3</v>
      </c>
      <c r="E5718">
        <v>6</v>
      </c>
    </row>
    <row r="5719" spans="1:5">
      <c r="A5719" s="10" t="str">
        <f t="shared" si="103"/>
        <v>Eye - C694Female</v>
      </c>
      <c r="B5719" s="10" t="s">
        <v>334</v>
      </c>
      <c r="C5719" t="s">
        <v>0</v>
      </c>
      <c r="D5719">
        <v>4</v>
      </c>
      <c r="E5719">
        <v>11</v>
      </c>
    </row>
    <row r="5720" spans="1:5">
      <c r="A5720" s="10" t="str">
        <f t="shared" si="103"/>
        <v>Eye - C699Female</v>
      </c>
      <c r="B5720" s="10" t="s">
        <v>334</v>
      </c>
      <c r="C5720" t="s">
        <v>0</v>
      </c>
      <c r="D5720">
        <v>9</v>
      </c>
    </row>
    <row r="5721" spans="1:5">
      <c r="A5721" s="10" t="str">
        <f t="shared" si="103"/>
        <v>Eye - C691Male</v>
      </c>
      <c r="B5721" s="10" t="s">
        <v>334</v>
      </c>
      <c r="C5721" t="s">
        <v>1</v>
      </c>
      <c r="D5721">
        <v>1</v>
      </c>
      <c r="E5721">
        <v>13</v>
      </c>
    </row>
    <row r="5722" spans="1:5">
      <c r="A5722" s="10" t="str">
        <f t="shared" si="103"/>
        <v>Eye - C692Male</v>
      </c>
      <c r="B5722" s="10" t="s">
        <v>334</v>
      </c>
      <c r="C5722" t="s">
        <v>1</v>
      </c>
      <c r="D5722">
        <v>2</v>
      </c>
      <c r="E5722">
        <v>8</v>
      </c>
    </row>
    <row r="5723" spans="1:5">
      <c r="A5723" s="10" t="str">
        <f t="shared" si="103"/>
        <v>Eye - C693Male</v>
      </c>
      <c r="B5723" s="10" t="s">
        <v>334</v>
      </c>
      <c r="C5723" t="s">
        <v>1</v>
      </c>
      <c r="D5723">
        <v>3</v>
      </c>
      <c r="E5723">
        <v>7</v>
      </c>
    </row>
    <row r="5724" spans="1:5">
      <c r="A5724" s="10" t="str">
        <f t="shared" si="103"/>
        <v>Eye - C694Male</v>
      </c>
      <c r="B5724" s="10" t="s">
        <v>334</v>
      </c>
      <c r="C5724" t="s">
        <v>1</v>
      </c>
      <c r="D5724">
        <v>4</v>
      </c>
      <c r="E5724">
        <v>8</v>
      </c>
    </row>
    <row r="5725" spans="1:5">
      <c r="A5725" s="10" t="str">
        <f t="shared" si="103"/>
        <v>Eye - C699Male</v>
      </c>
      <c r="B5725" s="10" t="s">
        <v>334</v>
      </c>
      <c r="C5725" t="s">
        <v>1</v>
      </c>
      <c r="D5725">
        <v>9</v>
      </c>
    </row>
    <row r="5726" spans="1:5">
      <c r="A5726" s="10" t="str">
        <f t="shared" si="103"/>
        <v>Meninges - C701Female</v>
      </c>
      <c r="B5726" s="10" t="s">
        <v>335</v>
      </c>
      <c r="C5726" t="s">
        <v>0</v>
      </c>
      <c r="D5726">
        <v>1</v>
      </c>
      <c r="E5726">
        <v>1</v>
      </c>
    </row>
    <row r="5727" spans="1:5">
      <c r="A5727" s="10" t="str">
        <f t="shared" si="103"/>
        <v>Meninges - C702Female</v>
      </c>
      <c r="B5727" s="10" t="s">
        <v>335</v>
      </c>
      <c r="C5727" t="s">
        <v>0</v>
      </c>
      <c r="D5727">
        <v>2</v>
      </c>
    </row>
    <row r="5728" spans="1:5">
      <c r="A5728" s="10" t="str">
        <f t="shared" si="103"/>
        <v>Meninges - C703Female</v>
      </c>
      <c r="B5728" s="10" t="s">
        <v>335</v>
      </c>
      <c r="C5728" t="s">
        <v>0</v>
      </c>
      <c r="D5728">
        <v>3</v>
      </c>
      <c r="E5728">
        <v>2</v>
      </c>
    </row>
    <row r="5729" spans="1:5">
      <c r="A5729" s="10" t="str">
        <f t="shared" si="103"/>
        <v>Meninges - C704Female</v>
      </c>
      <c r="B5729" s="10" t="s">
        <v>335</v>
      </c>
      <c r="C5729" t="s">
        <v>0</v>
      </c>
      <c r="D5729">
        <v>4</v>
      </c>
    </row>
    <row r="5730" spans="1:5">
      <c r="A5730" s="10" t="str">
        <f t="shared" si="103"/>
        <v>Meninges - C709Female</v>
      </c>
      <c r="B5730" s="10" t="s">
        <v>335</v>
      </c>
      <c r="C5730" t="s">
        <v>0</v>
      </c>
      <c r="D5730">
        <v>9</v>
      </c>
    </row>
    <row r="5731" spans="1:5">
      <c r="A5731" s="10" t="str">
        <f t="shared" si="103"/>
        <v>Meninges - C701Male</v>
      </c>
      <c r="B5731" s="10" t="s">
        <v>335</v>
      </c>
      <c r="C5731" t="s">
        <v>1</v>
      </c>
      <c r="D5731">
        <v>1</v>
      </c>
    </row>
    <row r="5732" spans="1:5">
      <c r="A5732" s="10" t="str">
        <f t="shared" si="103"/>
        <v>Meninges - C702Male</v>
      </c>
      <c r="B5732" s="10" t="s">
        <v>335</v>
      </c>
      <c r="C5732" t="s">
        <v>1</v>
      </c>
      <c r="D5732">
        <v>2</v>
      </c>
    </row>
    <row r="5733" spans="1:5">
      <c r="A5733" s="10" t="str">
        <f t="shared" si="103"/>
        <v>Meninges - C703Male</v>
      </c>
      <c r="B5733" s="10" t="s">
        <v>335</v>
      </c>
      <c r="C5733" t="s">
        <v>1</v>
      </c>
      <c r="D5733">
        <v>3</v>
      </c>
    </row>
    <row r="5734" spans="1:5">
      <c r="A5734" s="10" t="str">
        <f t="shared" si="103"/>
        <v>Meninges - C704Male</v>
      </c>
      <c r="B5734" s="10" t="s">
        <v>335</v>
      </c>
      <c r="C5734" t="s">
        <v>1</v>
      </c>
      <c r="D5734">
        <v>4</v>
      </c>
      <c r="E5734">
        <v>2</v>
      </c>
    </row>
    <row r="5735" spans="1:5">
      <c r="A5735" s="10" t="str">
        <f t="shared" si="103"/>
        <v>Meninges - C709Male</v>
      </c>
      <c r="B5735" s="10" t="s">
        <v>335</v>
      </c>
      <c r="C5735" t="s">
        <v>1</v>
      </c>
      <c r="D5735">
        <v>9</v>
      </c>
    </row>
    <row r="5736" spans="1:5">
      <c r="A5736" s="10" t="str">
        <f t="shared" si="103"/>
        <v>Brain - C711Female</v>
      </c>
      <c r="B5736" s="10" t="s">
        <v>336</v>
      </c>
      <c r="C5736" t="s">
        <v>0</v>
      </c>
      <c r="D5736">
        <v>1</v>
      </c>
      <c r="E5736">
        <v>46</v>
      </c>
    </row>
    <row r="5737" spans="1:5">
      <c r="A5737" s="10" t="str">
        <f t="shared" si="103"/>
        <v>Brain - C712Female</v>
      </c>
      <c r="B5737" s="10" t="s">
        <v>336</v>
      </c>
      <c r="C5737" t="s">
        <v>0</v>
      </c>
      <c r="D5737">
        <v>2</v>
      </c>
      <c r="E5737">
        <v>26</v>
      </c>
    </row>
    <row r="5738" spans="1:5">
      <c r="A5738" s="10" t="str">
        <f t="shared" si="103"/>
        <v>Brain - C713Female</v>
      </c>
      <c r="B5738" s="10" t="s">
        <v>336</v>
      </c>
      <c r="C5738" t="s">
        <v>0</v>
      </c>
      <c r="D5738">
        <v>3</v>
      </c>
      <c r="E5738">
        <v>25</v>
      </c>
    </row>
    <row r="5739" spans="1:5">
      <c r="A5739" s="10" t="str">
        <f t="shared" si="103"/>
        <v>Brain - C714Female</v>
      </c>
      <c r="B5739" s="10" t="s">
        <v>336</v>
      </c>
      <c r="C5739" t="s">
        <v>0</v>
      </c>
      <c r="D5739">
        <v>4</v>
      </c>
      <c r="E5739">
        <v>38</v>
      </c>
    </row>
    <row r="5740" spans="1:5">
      <c r="A5740" s="10" t="str">
        <f t="shared" si="103"/>
        <v>Brain - C719Female</v>
      </c>
      <c r="B5740" s="10" t="s">
        <v>336</v>
      </c>
      <c r="C5740" t="s">
        <v>0</v>
      </c>
      <c r="D5740">
        <v>9</v>
      </c>
      <c r="E5740">
        <v>2</v>
      </c>
    </row>
    <row r="5741" spans="1:5">
      <c r="A5741" s="10" t="str">
        <f t="shared" si="103"/>
        <v>Brain - C711Male</v>
      </c>
      <c r="B5741" s="10" t="s">
        <v>336</v>
      </c>
      <c r="C5741" t="s">
        <v>1</v>
      </c>
      <c r="D5741">
        <v>1</v>
      </c>
      <c r="E5741">
        <v>60</v>
      </c>
    </row>
    <row r="5742" spans="1:5">
      <c r="A5742" s="10" t="str">
        <f t="shared" si="103"/>
        <v>Brain - C712Male</v>
      </c>
      <c r="B5742" s="10" t="s">
        <v>336</v>
      </c>
      <c r="C5742" t="s">
        <v>1</v>
      </c>
      <c r="D5742">
        <v>2</v>
      </c>
      <c r="E5742">
        <v>34</v>
      </c>
    </row>
    <row r="5743" spans="1:5">
      <c r="A5743" s="10" t="str">
        <f t="shared" si="103"/>
        <v>Brain - C713Male</v>
      </c>
      <c r="B5743" s="10" t="s">
        <v>336</v>
      </c>
      <c r="C5743" t="s">
        <v>1</v>
      </c>
      <c r="D5743">
        <v>3</v>
      </c>
      <c r="E5743">
        <v>45</v>
      </c>
    </row>
    <row r="5744" spans="1:5">
      <c r="A5744" s="10" t="str">
        <f t="shared" si="103"/>
        <v>Brain - C714Male</v>
      </c>
      <c r="B5744" s="10" t="s">
        <v>336</v>
      </c>
      <c r="C5744" t="s">
        <v>1</v>
      </c>
      <c r="D5744">
        <v>4</v>
      </c>
      <c r="E5744">
        <v>45</v>
      </c>
    </row>
    <row r="5745" spans="1:5">
      <c r="A5745" s="10" t="str">
        <f t="shared" si="103"/>
        <v>Brain - C719Male</v>
      </c>
      <c r="B5745" s="10" t="s">
        <v>336</v>
      </c>
      <c r="C5745" t="s">
        <v>1</v>
      </c>
      <c r="D5745">
        <v>9</v>
      </c>
      <c r="E5745">
        <v>1</v>
      </c>
    </row>
    <row r="5746" spans="1:5">
      <c r="A5746" s="10" t="str">
        <f t="shared" si="103"/>
        <v>Other central nervous system - C721Female</v>
      </c>
      <c r="B5746" s="10" t="s">
        <v>337</v>
      </c>
      <c r="C5746" t="s">
        <v>0</v>
      </c>
      <c r="D5746">
        <v>1</v>
      </c>
      <c r="E5746">
        <v>3</v>
      </c>
    </row>
    <row r="5747" spans="1:5">
      <c r="A5747" s="10" t="str">
        <f t="shared" si="103"/>
        <v>Other central nervous system - C722Female</v>
      </c>
      <c r="B5747" s="10" t="s">
        <v>337</v>
      </c>
      <c r="C5747" t="s">
        <v>0</v>
      </c>
      <c r="D5747">
        <v>2</v>
      </c>
      <c r="E5747">
        <v>1</v>
      </c>
    </row>
    <row r="5748" spans="1:5">
      <c r="A5748" s="10" t="str">
        <f t="shared" si="103"/>
        <v>Other central nervous system - C723Female</v>
      </c>
      <c r="B5748" s="10" t="s">
        <v>337</v>
      </c>
      <c r="C5748" t="s">
        <v>0</v>
      </c>
      <c r="D5748">
        <v>3</v>
      </c>
    </row>
    <row r="5749" spans="1:5">
      <c r="A5749" s="10" t="str">
        <f t="shared" si="103"/>
        <v>Other central nervous system - C724Female</v>
      </c>
      <c r="B5749" s="10" t="s">
        <v>337</v>
      </c>
      <c r="C5749" t="s">
        <v>0</v>
      </c>
      <c r="D5749">
        <v>4</v>
      </c>
    </row>
    <row r="5750" spans="1:5">
      <c r="A5750" s="10" t="str">
        <f t="shared" si="103"/>
        <v>Other central nervous system - C729Female</v>
      </c>
      <c r="B5750" s="10" t="s">
        <v>337</v>
      </c>
      <c r="C5750" t="s">
        <v>0</v>
      </c>
      <c r="D5750">
        <v>9</v>
      </c>
    </row>
    <row r="5751" spans="1:5">
      <c r="A5751" s="10" t="str">
        <f t="shared" si="103"/>
        <v>Other central nervous system - C721Male</v>
      </c>
      <c r="B5751" s="10" t="s">
        <v>337</v>
      </c>
      <c r="C5751" t="s">
        <v>1</v>
      </c>
      <c r="D5751">
        <v>1</v>
      </c>
    </row>
    <row r="5752" spans="1:5">
      <c r="A5752" s="10" t="str">
        <f t="shared" si="103"/>
        <v>Other central nervous system - C722Male</v>
      </c>
      <c r="B5752" s="10" t="s">
        <v>337</v>
      </c>
      <c r="C5752" t="s">
        <v>1</v>
      </c>
      <c r="D5752">
        <v>2</v>
      </c>
      <c r="E5752">
        <v>1</v>
      </c>
    </row>
    <row r="5753" spans="1:5">
      <c r="A5753" s="10" t="str">
        <f t="shared" si="103"/>
        <v>Other central nervous system - C723Male</v>
      </c>
      <c r="B5753" s="10" t="s">
        <v>337</v>
      </c>
      <c r="C5753" t="s">
        <v>1</v>
      </c>
      <c r="D5753">
        <v>3</v>
      </c>
      <c r="E5753">
        <v>2</v>
      </c>
    </row>
    <row r="5754" spans="1:5">
      <c r="A5754" s="10" t="str">
        <f t="shared" si="103"/>
        <v>Other central nervous system - C724Male</v>
      </c>
      <c r="B5754" s="10" t="s">
        <v>337</v>
      </c>
      <c r="C5754" t="s">
        <v>1</v>
      </c>
      <c r="D5754">
        <v>4</v>
      </c>
      <c r="E5754">
        <v>2</v>
      </c>
    </row>
    <row r="5755" spans="1:5">
      <c r="A5755" s="10" t="str">
        <f t="shared" si="103"/>
        <v>Other central nervous system - C729Male</v>
      </c>
      <c r="B5755" s="10" t="s">
        <v>337</v>
      </c>
      <c r="C5755" t="s">
        <v>1</v>
      </c>
      <c r="D5755">
        <v>9</v>
      </c>
    </row>
    <row r="5756" spans="1:5">
      <c r="A5756" s="10" t="str">
        <f t="shared" si="103"/>
        <v>Thyroid - C731Female</v>
      </c>
      <c r="B5756" s="10" t="s">
        <v>338</v>
      </c>
      <c r="C5756" t="s">
        <v>0</v>
      </c>
      <c r="D5756">
        <v>1</v>
      </c>
      <c r="E5756">
        <v>95</v>
      </c>
    </row>
    <row r="5757" spans="1:5">
      <c r="A5757" s="10" t="str">
        <f t="shared" si="103"/>
        <v>Thyroid - C732Female</v>
      </c>
      <c r="B5757" s="10" t="s">
        <v>338</v>
      </c>
      <c r="C5757" t="s">
        <v>0</v>
      </c>
      <c r="D5757">
        <v>2</v>
      </c>
      <c r="E5757">
        <v>40</v>
      </c>
    </row>
    <row r="5758" spans="1:5">
      <c r="A5758" s="10" t="str">
        <f t="shared" si="103"/>
        <v>Thyroid - C733Female</v>
      </c>
      <c r="B5758" s="10" t="s">
        <v>338</v>
      </c>
      <c r="C5758" t="s">
        <v>0</v>
      </c>
      <c r="D5758">
        <v>3</v>
      </c>
      <c r="E5758">
        <v>50</v>
      </c>
    </row>
    <row r="5759" spans="1:5">
      <c r="A5759" s="10" t="str">
        <f t="shared" si="103"/>
        <v>Thyroid - C734Female</v>
      </c>
      <c r="B5759" s="10" t="s">
        <v>338</v>
      </c>
      <c r="C5759" t="s">
        <v>0</v>
      </c>
      <c r="D5759">
        <v>4</v>
      </c>
      <c r="E5759">
        <v>27</v>
      </c>
    </row>
    <row r="5760" spans="1:5">
      <c r="A5760" s="10" t="str">
        <f t="shared" si="103"/>
        <v>Thyroid - C739Female</v>
      </c>
      <c r="B5760" s="10" t="s">
        <v>338</v>
      </c>
      <c r="C5760" t="s">
        <v>0</v>
      </c>
      <c r="D5760">
        <v>9</v>
      </c>
      <c r="E5760">
        <v>1</v>
      </c>
    </row>
    <row r="5761" spans="1:5">
      <c r="A5761" s="10" t="str">
        <f t="shared" si="103"/>
        <v>Thyroid - C731Male</v>
      </c>
      <c r="B5761" s="10" t="s">
        <v>338</v>
      </c>
      <c r="C5761" t="s">
        <v>1</v>
      </c>
      <c r="D5761">
        <v>1</v>
      </c>
      <c r="E5761">
        <v>31</v>
      </c>
    </row>
    <row r="5762" spans="1:5">
      <c r="A5762" s="10" t="str">
        <f t="shared" si="103"/>
        <v>Thyroid - C732Male</v>
      </c>
      <c r="B5762" s="10" t="s">
        <v>338</v>
      </c>
      <c r="C5762" t="s">
        <v>1</v>
      </c>
      <c r="D5762">
        <v>2</v>
      </c>
      <c r="E5762">
        <v>22</v>
      </c>
    </row>
    <row r="5763" spans="1:5">
      <c r="A5763" s="10" t="str">
        <f t="shared" si="103"/>
        <v>Thyroid - C733Male</v>
      </c>
      <c r="B5763" s="10" t="s">
        <v>338</v>
      </c>
      <c r="C5763" t="s">
        <v>1</v>
      </c>
      <c r="D5763">
        <v>3</v>
      </c>
      <c r="E5763">
        <v>20</v>
      </c>
    </row>
    <row r="5764" spans="1:5">
      <c r="A5764" s="10" t="str">
        <f t="shared" si="103"/>
        <v>Thyroid - C734Male</v>
      </c>
      <c r="B5764" s="10" t="s">
        <v>338</v>
      </c>
      <c r="C5764" t="s">
        <v>1</v>
      </c>
      <c r="D5764">
        <v>4</v>
      </c>
      <c r="E5764">
        <v>11</v>
      </c>
    </row>
    <row r="5765" spans="1:5">
      <c r="A5765" s="10" t="str">
        <f t="shared" si="103"/>
        <v>Thyroid - C739Male</v>
      </c>
      <c r="B5765" s="10" t="s">
        <v>338</v>
      </c>
      <c r="C5765" t="s">
        <v>1</v>
      </c>
      <c r="D5765">
        <v>9</v>
      </c>
      <c r="E5765">
        <v>1</v>
      </c>
    </row>
    <row r="5766" spans="1:5">
      <c r="A5766" s="10" t="str">
        <f t="shared" si="103"/>
        <v>Adrenal gland - C741Female</v>
      </c>
      <c r="B5766" s="10" t="s">
        <v>339</v>
      </c>
      <c r="C5766" t="s">
        <v>0</v>
      </c>
      <c r="D5766">
        <v>1</v>
      </c>
      <c r="E5766">
        <v>4</v>
      </c>
    </row>
    <row r="5767" spans="1:5">
      <c r="A5767" s="10" t="str">
        <f t="shared" si="103"/>
        <v>Adrenal gland - C742Female</v>
      </c>
      <c r="B5767" s="10" t="s">
        <v>339</v>
      </c>
      <c r="C5767" t="s">
        <v>0</v>
      </c>
      <c r="D5767">
        <v>2</v>
      </c>
      <c r="E5767">
        <v>3</v>
      </c>
    </row>
    <row r="5768" spans="1:5">
      <c r="A5768" s="10" t="str">
        <f t="shared" si="103"/>
        <v>Adrenal gland - C743Female</v>
      </c>
      <c r="B5768" s="10" t="s">
        <v>339</v>
      </c>
      <c r="C5768" t="s">
        <v>0</v>
      </c>
      <c r="D5768">
        <v>3</v>
      </c>
      <c r="E5768">
        <v>2</v>
      </c>
    </row>
    <row r="5769" spans="1:5">
      <c r="A5769" s="10" t="str">
        <f t="shared" si="103"/>
        <v>Adrenal gland - C744Female</v>
      </c>
      <c r="B5769" s="10" t="s">
        <v>339</v>
      </c>
      <c r="C5769" t="s">
        <v>0</v>
      </c>
      <c r="D5769">
        <v>4</v>
      </c>
      <c r="E5769">
        <v>2</v>
      </c>
    </row>
    <row r="5770" spans="1:5">
      <c r="A5770" s="10" t="str">
        <f t="shared" si="103"/>
        <v>Adrenal gland - C749Female</v>
      </c>
      <c r="B5770" s="10" t="s">
        <v>339</v>
      </c>
      <c r="C5770" t="s">
        <v>0</v>
      </c>
      <c r="D5770">
        <v>9</v>
      </c>
    </row>
    <row r="5771" spans="1:5">
      <c r="A5771" s="10" t="str">
        <f t="shared" si="103"/>
        <v>Adrenal gland - C741Male</v>
      </c>
      <c r="B5771" s="10" t="s">
        <v>339</v>
      </c>
      <c r="C5771" t="s">
        <v>1</v>
      </c>
      <c r="D5771">
        <v>1</v>
      </c>
      <c r="E5771">
        <v>4</v>
      </c>
    </row>
    <row r="5772" spans="1:5">
      <c r="A5772" s="10" t="str">
        <f t="shared" si="103"/>
        <v>Adrenal gland - C742Male</v>
      </c>
      <c r="B5772" s="10" t="s">
        <v>339</v>
      </c>
      <c r="C5772" t="s">
        <v>1</v>
      </c>
      <c r="D5772">
        <v>2</v>
      </c>
      <c r="E5772">
        <v>3</v>
      </c>
    </row>
    <row r="5773" spans="1:5">
      <c r="A5773" s="10" t="str">
        <f t="shared" ref="A5773:A5836" si="104">B5773&amp;D5773&amp;C5773</f>
        <v>Adrenal gland - C743Male</v>
      </c>
      <c r="B5773" s="10" t="s">
        <v>339</v>
      </c>
      <c r="C5773" t="s">
        <v>1</v>
      </c>
      <c r="D5773">
        <v>3</v>
      </c>
      <c r="E5773">
        <v>2</v>
      </c>
    </row>
    <row r="5774" spans="1:5">
      <c r="A5774" s="10" t="str">
        <f t="shared" si="104"/>
        <v>Adrenal gland - C744Male</v>
      </c>
      <c r="B5774" s="10" t="s">
        <v>339</v>
      </c>
      <c r="C5774" t="s">
        <v>1</v>
      </c>
      <c r="D5774">
        <v>4</v>
      </c>
      <c r="E5774">
        <v>1</v>
      </c>
    </row>
    <row r="5775" spans="1:5">
      <c r="A5775" s="10" t="str">
        <f t="shared" si="104"/>
        <v>Adrenal gland - C749Male</v>
      </c>
      <c r="B5775" s="10" t="s">
        <v>339</v>
      </c>
      <c r="C5775" t="s">
        <v>1</v>
      </c>
      <c r="D5775">
        <v>9</v>
      </c>
    </row>
    <row r="5776" spans="1:5">
      <c r="A5776" s="10" t="str">
        <f t="shared" si="104"/>
        <v>Other endocrine glands - C751Female</v>
      </c>
      <c r="B5776" s="10" t="s">
        <v>340</v>
      </c>
      <c r="C5776" t="s">
        <v>0</v>
      </c>
      <c r="D5776">
        <v>1</v>
      </c>
      <c r="E5776">
        <v>1</v>
      </c>
    </row>
    <row r="5777" spans="1:5">
      <c r="A5777" s="10" t="str">
        <f t="shared" si="104"/>
        <v>Other endocrine glands - C752Female</v>
      </c>
      <c r="B5777" s="10" t="s">
        <v>340</v>
      </c>
      <c r="C5777" t="s">
        <v>0</v>
      </c>
      <c r="D5777">
        <v>2</v>
      </c>
    </row>
    <row r="5778" spans="1:5">
      <c r="A5778" s="10" t="str">
        <f t="shared" si="104"/>
        <v>Other endocrine glands - C753Female</v>
      </c>
      <c r="B5778" s="10" t="s">
        <v>340</v>
      </c>
      <c r="C5778" t="s">
        <v>0</v>
      </c>
      <c r="D5778">
        <v>3</v>
      </c>
      <c r="E5778">
        <v>1</v>
      </c>
    </row>
    <row r="5779" spans="1:5">
      <c r="A5779" s="10" t="str">
        <f t="shared" si="104"/>
        <v>Other endocrine glands - C754Female</v>
      </c>
      <c r="B5779" s="10" t="s">
        <v>340</v>
      </c>
      <c r="C5779" t="s">
        <v>0</v>
      </c>
      <c r="D5779">
        <v>4</v>
      </c>
    </row>
    <row r="5780" spans="1:5">
      <c r="A5780" s="10" t="str">
        <f t="shared" si="104"/>
        <v>Other endocrine glands - C759Female</v>
      </c>
      <c r="B5780" s="10" t="s">
        <v>340</v>
      </c>
      <c r="C5780" t="s">
        <v>0</v>
      </c>
      <c r="D5780">
        <v>9</v>
      </c>
    </row>
    <row r="5781" spans="1:5">
      <c r="A5781" s="10" t="str">
        <f t="shared" si="104"/>
        <v>Other endocrine glands - C751Male</v>
      </c>
      <c r="B5781" s="10" t="s">
        <v>340</v>
      </c>
      <c r="C5781" t="s">
        <v>1</v>
      </c>
      <c r="D5781">
        <v>1</v>
      </c>
      <c r="E5781">
        <v>1</v>
      </c>
    </row>
    <row r="5782" spans="1:5">
      <c r="A5782" s="10" t="str">
        <f t="shared" si="104"/>
        <v>Other endocrine glands - C752Male</v>
      </c>
      <c r="B5782" s="10" t="s">
        <v>340</v>
      </c>
      <c r="C5782" t="s">
        <v>1</v>
      </c>
      <c r="D5782">
        <v>2</v>
      </c>
    </row>
    <row r="5783" spans="1:5">
      <c r="A5783" s="10" t="str">
        <f t="shared" si="104"/>
        <v>Other endocrine glands - C753Male</v>
      </c>
      <c r="B5783" s="10" t="s">
        <v>340</v>
      </c>
      <c r="C5783" t="s">
        <v>1</v>
      </c>
      <c r="D5783">
        <v>3</v>
      </c>
      <c r="E5783">
        <v>1</v>
      </c>
    </row>
    <row r="5784" spans="1:5">
      <c r="A5784" s="10" t="str">
        <f t="shared" si="104"/>
        <v>Other endocrine glands - C754Male</v>
      </c>
      <c r="B5784" s="10" t="s">
        <v>340</v>
      </c>
      <c r="C5784" t="s">
        <v>1</v>
      </c>
      <c r="D5784">
        <v>4</v>
      </c>
    </row>
    <row r="5785" spans="1:5">
      <c r="A5785" s="10" t="str">
        <f t="shared" si="104"/>
        <v>Other endocrine glands - C759Male</v>
      </c>
      <c r="B5785" s="10" t="s">
        <v>340</v>
      </c>
      <c r="C5785" t="s">
        <v>1</v>
      </c>
      <c r="D5785">
        <v>9</v>
      </c>
    </row>
    <row r="5786" spans="1:5">
      <c r="A5786" s="10" t="str">
        <f t="shared" si="104"/>
        <v>Other and ill-defined sites - C761Female</v>
      </c>
      <c r="B5786" s="10" t="s">
        <v>341</v>
      </c>
      <c r="C5786" t="s">
        <v>0</v>
      </c>
      <c r="D5786">
        <v>1</v>
      </c>
      <c r="E5786">
        <v>2</v>
      </c>
    </row>
    <row r="5787" spans="1:5">
      <c r="A5787" s="10" t="str">
        <f t="shared" si="104"/>
        <v>Other and ill-defined sites - C762Female</v>
      </c>
      <c r="B5787" s="10" t="s">
        <v>341</v>
      </c>
      <c r="C5787" t="s">
        <v>0</v>
      </c>
      <c r="D5787">
        <v>2</v>
      </c>
      <c r="E5787">
        <v>3</v>
      </c>
    </row>
    <row r="5788" spans="1:5">
      <c r="A5788" s="10" t="str">
        <f t="shared" si="104"/>
        <v>Other and ill-defined sites - C763Female</v>
      </c>
      <c r="B5788" s="10" t="s">
        <v>341</v>
      </c>
      <c r="C5788" t="s">
        <v>0</v>
      </c>
      <c r="D5788">
        <v>3</v>
      </c>
      <c r="E5788">
        <v>2</v>
      </c>
    </row>
    <row r="5789" spans="1:5">
      <c r="A5789" s="10" t="str">
        <f t="shared" si="104"/>
        <v>Other and ill-defined sites - C764Female</v>
      </c>
      <c r="B5789" s="10" t="s">
        <v>341</v>
      </c>
      <c r="C5789" t="s">
        <v>0</v>
      </c>
      <c r="D5789">
        <v>4</v>
      </c>
      <c r="E5789">
        <v>4</v>
      </c>
    </row>
    <row r="5790" spans="1:5">
      <c r="A5790" s="10" t="str">
        <f t="shared" si="104"/>
        <v>Other and ill-defined sites - C769Female</v>
      </c>
      <c r="B5790" s="10" t="s">
        <v>341</v>
      </c>
      <c r="C5790" t="s">
        <v>0</v>
      </c>
      <c r="D5790">
        <v>9</v>
      </c>
    </row>
    <row r="5791" spans="1:5">
      <c r="A5791" s="10" t="str">
        <f t="shared" si="104"/>
        <v>Other and ill-defined sites - C761Male</v>
      </c>
      <c r="B5791" s="10" t="s">
        <v>341</v>
      </c>
      <c r="C5791" t="s">
        <v>1</v>
      </c>
      <c r="D5791">
        <v>1</v>
      </c>
      <c r="E5791">
        <v>2</v>
      </c>
    </row>
    <row r="5792" spans="1:5">
      <c r="A5792" s="10" t="str">
        <f t="shared" si="104"/>
        <v>Other and ill-defined sites - C762Male</v>
      </c>
      <c r="B5792" s="10" t="s">
        <v>341</v>
      </c>
      <c r="C5792" t="s">
        <v>1</v>
      </c>
      <c r="D5792">
        <v>2</v>
      </c>
    </row>
    <row r="5793" spans="1:5">
      <c r="A5793" s="10" t="str">
        <f t="shared" si="104"/>
        <v>Other and ill-defined sites - C763Male</v>
      </c>
      <c r="B5793" s="10" t="s">
        <v>341</v>
      </c>
      <c r="C5793" t="s">
        <v>1</v>
      </c>
      <c r="D5793">
        <v>3</v>
      </c>
      <c r="E5793">
        <v>4</v>
      </c>
    </row>
    <row r="5794" spans="1:5">
      <c r="A5794" s="10" t="str">
        <f t="shared" si="104"/>
        <v>Other and ill-defined sites - C764Male</v>
      </c>
      <c r="B5794" s="10" t="s">
        <v>341</v>
      </c>
      <c r="C5794" t="s">
        <v>1</v>
      </c>
      <c r="D5794">
        <v>4</v>
      </c>
      <c r="E5794">
        <v>1</v>
      </c>
    </row>
    <row r="5795" spans="1:5">
      <c r="A5795" s="10" t="str">
        <f t="shared" si="104"/>
        <v>Other and ill-defined sites - C769Male</v>
      </c>
      <c r="B5795" s="10" t="s">
        <v>341</v>
      </c>
      <c r="C5795" t="s">
        <v>1</v>
      </c>
      <c r="D5795">
        <v>9</v>
      </c>
    </row>
    <row r="5796" spans="1:5">
      <c r="A5796" s="10" t="str">
        <f t="shared" si="104"/>
        <v>Unknown primary - C77–C791Female</v>
      </c>
      <c r="B5796" s="10" t="s">
        <v>356</v>
      </c>
      <c r="C5796" t="s">
        <v>0</v>
      </c>
      <c r="D5796">
        <v>1</v>
      </c>
      <c r="E5796">
        <v>55</v>
      </c>
    </row>
    <row r="5797" spans="1:5">
      <c r="A5797" s="10" t="str">
        <f t="shared" si="104"/>
        <v>Unknown primary - C77–C792Female</v>
      </c>
      <c r="B5797" s="10" t="s">
        <v>356</v>
      </c>
      <c r="C5797" t="s">
        <v>0</v>
      </c>
      <c r="D5797">
        <v>2</v>
      </c>
      <c r="E5797">
        <v>44</v>
      </c>
    </row>
    <row r="5798" spans="1:5">
      <c r="A5798" s="10" t="str">
        <f t="shared" si="104"/>
        <v>Unknown primary - C77–C793Female</v>
      </c>
      <c r="B5798" s="10" t="s">
        <v>356</v>
      </c>
      <c r="C5798" t="s">
        <v>0</v>
      </c>
      <c r="D5798">
        <v>3</v>
      </c>
      <c r="E5798">
        <v>38</v>
      </c>
    </row>
    <row r="5799" spans="1:5">
      <c r="A5799" s="10" t="str">
        <f t="shared" si="104"/>
        <v>Unknown primary - C77–C794Female</v>
      </c>
      <c r="B5799" s="10" t="s">
        <v>356</v>
      </c>
      <c r="C5799" t="s">
        <v>0</v>
      </c>
      <c r="D5799">
        <v>4</v>
      </c>
      <c r="E5799">
        <v>48</v>
      </c>
    </row>
    <row r="5800" spans="1:5">
      <c r="A5800" s="10" t="str">
        <f t="shared" si="104"/>
        <v>Unknown primary - C77–C799Female</v>
      </c>
      <c r="B5800" s="10" t="s">
        <v>356</v>
      </c>
      <c r="C5800" t="s">
        <v>0</v>
      </c>
      <c r="D5800">
        <v>9</v>
      </c>
      <c r="E5800">
        <v>1</v>
      </c>
    </row>
    <row r="5801" spans="1:5">
      <c r="A5801" s="10" t="str">
        <f t="shared" si="104"/>
        <v>Unknown primary - C77–C791Male</v>
      </c>
      <c r="B5801" s="10" t="s">
        <v>356</v>
      </c>
      <c r="C5801" t="s">
        <v>1</v>
      </c>
      <c r="D5801">
        <v>1</v>
      </c>
      <c r="E5801">
        <v>51</v>
      </c>
    </row>
    <row r="5802" spans="1:5">
      <c r="A5802" s="10" t="str">
        <f t="shared" si="104"/>
        <v>Unknown primary - C77–C792Male</v>
      </c>
      <c r="B5802" s="10" t="s">
        <v>356</v>
      </c>
      <c r="C5802" t="s">
        <v>1</v>
      </c>
      <c r="D5802">
        <v>2</v>
      </c>
      <c r="E5802">
        <v>34</v>
      </c>
    </row>
    <row r="5803" spans="1:5">
      <c r="A5803" s="10" t="str">
        <f t="shared" si="104"/>
        <v>Unknown primary - C77–C793Male</v>
      </c>
      <c r="B5803" s="10" t="s">
        <v>356</v>
      </c>
      <c r="C5803" t="s">
        <v>1</v>
      </c>
      <c r="D5803">
        <v>3</v>
      </c>
      <c r="E5803">
        <v>54</v>
      </c>
    </row>
    <row r="5804" spans="1:5">
      <c r="A5804" s="10" t="str">
        <f t="shared" si="104"/>
        <v>Unknown primary - C77–C794Male</v>
      </c>
      <c r="B5804" s="10" t="s">
        <v>356</v>
      </c>
      <c r="C5804" t="s">
        <v>1</v>
      </c>
      <c r="D5804">
        <v>4</v>
      </c>
      <c r="E5804">
        <v>45</v>
      </c>
    </row>
    <row r="5805" spans="1:5">
      <c r="A5805" s="10" t="str">
        <f t="shared" si="104"/>
        <v>Unknown primary - C77–C799Male</v>
      </c>
      <c r="B5805" s="10" t="s">
        <v>356</v>
      </c>
      <c r="C5805" t="s">
        <v>1</v>
      </c>
      <c r="D5805">
        <v>9</v>
      </c>
      <c r="E5805">
        <v>1</v>
      </c>
    </row>
    <row r="5806" spans="1:5">
      <c r="A5806" s="10" t="str">
        <f t="shared" si="104"/>
        <v>Unspecified site - C801Female</v>
      </c>
      <c r="B5806" s="10" t="s">
        <v>342</v>
      </c>
      <c r="C5806" t="s">
        <v>0</v>
      </c>
      <c r="D5806">
        <v>1</v>
      </c>
      <c r="E5806">
        <v>10</v>
      </c>
    </row>
    <row r="5807" spans="1:5">
      <c r="A5807" s="10" t="str">
        <f t="shared" si="104"/>
        <v>Unspecified site - C802Female</v>
      </c>
      <c r="B5807" s="10" t="s">
        <v>342</v>
      </c>
      <c r="C5807" t="s">
        <v>0</v>
      </c>
      <c r="D5807">
        <v>2</v>
      </c>
      <c r="E5807">
        <v>7</v>
      </c>
    </row>
    <row r="5808" spans="1:5">
      <c r="A5808" s="10" t="str">
        <f t="shared" si="104"/>
        <v>Unspecified site - C803Female</v>
      </c>
      <c r="B5808" s="10" t="s">
        <v>342</v>
      </c>
      <c r="C5808" t="s">
        <v>0</v>
      </c>
      <c r="D5808">
        <v>3</v>
      </c>
      <c r="E5808">
        <v>7</v>
      </c>
    </row>
    <row r="5809" spans="1:5">
      <c r="A5809" s="10" t="str">
        <f t="shared" si="104"/>
        <v>Unspecified site - C804Female</v>
      </c>
      <c r="B5809" s="10" t="s">
        <v>342</v>
      </c>
      <c r="C5809" t="s">
        <v>0</v>
      </c>
      <c r="D5809">
        <v>4</v>
      </c>
      <c r="E5809">
        <v>7</v>
      </c>
    </row>
    <row r="5810" spans="1:5">
      <c r="A5810" s="10" t="str">
        <f t="shared" si="104"/>
        <v>Unspecified site - C809Female</v>
      </c>
      <c r="B5810" s="10" t="s">
        <v>342</v>
      </c>
      <c r="C5810" t="s">
        <v>0</v>
      </c>
      <c r="D5810">
        <v>9</v>
      </c>
    </row>
    <row r="5811" spans="1:5">
      <c r="A5811" s="10" t="str">
        <f t="shared" si="104"/>
        <v>Unspecified site - C801Male</v>
      </c>
      <c r="B5811" s="10" t="s">
        <v>342</v>
      </c>
      <c r="C5811" t="s">
        <v>1</v>
      </c>
      <c r="D5811">
        <v>1</v>
      </c>
      <c r="E5811">
        <v>3</v>
      </c>
    </row>
    <row r="5812" spans="1:5">
      <c r="A5812" s="10" t="str">
        <f t="shared" si="104"/>
        <v>Unspecified site - C802Male</v>
      </c>
      <c r="B5812" s="10" t="s">
        <v>342</v>
      </c>
      <c r="C5812" t="s">
        <v>1</v>
      </c>
      <c r="D5812">
        <v>2</v>
      </c>
    </row>
    <row r="5813" spans="1:5">
      <c r="A5813" s="10" t="str">
        <f t="shared" si="104"/>
        <v>Unspecified site - C803Male</v>
      </c>
      <c r="B5813" s="10" t="s">
        <v>342</v>
      </c>
      <c r="C5813" t="s">
        <v>1</v>
      </c>
      <c r="D5813">
        <v>3</v>
      </c>
      <c r="E5813">
        <v>4</v>
      </c>
    </row>
    <row r="5814" spans="1:5">
      <c r="A5814" s="10" t="str">
        <f t="shared" si="104"/>
        <v>Unspecified site - C804Male</v>
      </c>
      <c r="B5814" s="10" t="s">
        <v>342</v>
      </c>
      <c r="C5814" t="s">
        <v>1</v>
      </c>
      <c r="D5814">
        <v>4</v>
      </c>
      <c r="E5814">
        <v>8</v>
      </c>
    </row>
    <row r="5815" spans="1:5">
      <c r="A5815" s="10" t="str">
        <f t="shared" si="104"/>
        <v>Unspecified site - C809Male</v>
      </c>
      <c r="B5815" s="10" t="s">
        <v>342</v>
      </c>
      <c r="C5815" t="s">
        <v>1</v>
      </c>
      <c r="D5815">
        <v>9</v>
      </c>
    </row>
    <row r="5816" spans="1:5">
      <c r="A5816" s="10" t="str">
        <f t="shared" si="104"/>
        <v>Hodgkin lymphoma - C811Female</v>
      </c>
      <c r="B5816" s="10" t="s">
        <v>343</v>
      </c>
      <c r="C5816" t="s">
        <v>0</v>
      </c>
      <c r="D5816">
        <v>1</v>
      </c>
      <c r="E5816">
        <v>20</v>
      </c>
    </row>
    <row r="5817" spans="1:5">
      <c r="A5817" s="10" t="str">
        <f t="shared" si="104"/>
        <v>Hodgkin lymphoma - C812Female</v>
      </c>
      <c r="B5817" s="10" t="s">
        <v>343</v>
      </c>
      <c r="C5817" t="s">
        <v>0</v>
      </c>
      <c r="D5817">
        <v>2</v>
      </c>
      <c r="E5817">
        <v>10</v>
      </c>
    </row>
    <row r="5818" spans="1:5">
      <c r="A5818" s="10" t="str">
        <f t="shared" si="104"/>
        <v>Hodgkin lymphoma - C813Female</v>
      </c>
      <c r="B5818" s="10" t="s">
        <v>343</v>
      </c>
      <c r="C5818" t="s">
        <v>0</v>
      </c>
      <c r="D5818">
        <v>3</v>
      </c>
      <c r="E5818">
        <v>13</v>
      </c>
    </row>
    <row r="5819" spans="1:5">
      <c r="A5819" s="10" t="str">
        <f t="shared" si="104"/>
        <v>Hodgkin lymphoma - C814Female</v>
      </c>
      <c r="B5819" s="10" t="s">
        <v>343</v>
      </c>
      <c r="C5819" t="s">
        <v>0</v>
      </c>
      <c r="D5819">
        <v>4</v>
      </c>
      <c r="E5819">
        <v>8</v>
      </c>
    </row>
    <row r="5820" spans="1:5">
      <c r="A5820" s="10" t="str">
        <f t="shared" si="104"/>
        <v>Hodgkin lymphoma - C819Female</v>
      </c>
      <c r="B5820" s="10" t="s">
        <v>343</v>
      </c>
      <c r="C5820" t="s">
        <v>0</v>
      </c>
      <c r="D5820">
        <v>9</v>
      </c>
    </row>
    <row r="5821" spans="1:5">
      <c r="A5821" s="10" t="str">
        <f t="shared" si="104"/>
        <v>Hodgkin lymphoma - C811Male</v>
      </c>
      <c r="B5821" s="10" t="s">
        <v>343</v>
      </c>
      <c r="C5821" t="s">
        <v>1</v>
      </c>
      <c r="D5821">
        <v>1</v>
      </c>
      <c r="E5821">
        <v>26</v>
      </c>
    </row>
    <row r="5822" spans="1:5">
      <c r="A5822" s="10" t="str">
        <f t="shared" si="104"/>
        <v>Hodgkin lymphoma - C812Male</v>
      </c>
      <c r="B5822" s="10" t="s">
        <v>343</v>
      </c>
      <c r="C5822" t="s">
        <v>1</v>
      </c>
      <c r="D5822">
        <v>2</v>
      </c>
      <c r="E5822">
        <v>5</v>
      </c>
    </row>
    <row r="5823" spans="1:5">
      <c r="A5823" s="10" t="str">
        <f t="shared" si="104"/>
        <v>Hodgkin lymphoma - C813Male</v>
      </c>
      <c r="B5823" s="10" t="s">
        <v>343</v>
      </c>
      <c r="C5823" t="s">
        <v>1</v>
      </c>
      <c r="D5823">
        <v>3</v>
      </c>
      <c r="E5823">
        <v>13</v>
      </c>
    </row>
    <row r="5824" spans="1:5">
      <c r="A5824" s="10" t="str">
        <f t="shared" si="104"/>
        <v>Hodgkin lymphoma - C814Male</v>
      </c>
      <c r="B5824" s="10" t="s">
        <v>343</v>
      </c>
      <c r="C5824" t="s">
        <v>1</v>
      </c>
      <c r="D5824">
        <v>4</v>
      </c>
      <c r="E5824">
        <v>22</v>
      </c>
    </row>
    <row r="5825" spans="1:5">
      <c r="A5825" s="10" t="str">
        <f t="shared" si="104"/>
        <v>Hodgkin lymphoma - C819Male</v>
      </c>
      <c r="B5825" s="10" t="s">
        <v>343</v>
      </c>
      <c r="C5825" t="s">
        <v>1</v>
      </c>
      <c r="D5825">
        <v>9</v>
      </c>
    </row>
    <row r="5826" spans="1:5">
      <c r="A5826" s="10" t="str">
        <f t="shared" si="104"/>
        <v>Non-hodgkin lymphoma - C82–C851Female</v>
      </c>
      <c r="B5826" s="10" t="s">
        <v>344</v>
      </c>
      <c r="C5826" t="s">
        <v>0</v>
      </c>
      <c r="D5826">
        <v>1</v>
      </c>
      <c r="E5826">
        <v>122</v>
      </c>
    </row>
    <row r="5827" spans="1:5">
      <c r="A5827" s="10" t="str">
        <f t="shared" si="104"/>
        <v>Non-hodgkin lymphoma - C82–C852Female</v>
      </c>
      <c r="B5827" s="10" t="s">
        <v>344</v>
      </c>
      <c r="C5827" t="s">
        <v>0</v>
      </c>
      <c r="D5827">
        <v>2</v>
      </c>
      <c r="E5827">
        <v>49</v>
      </c>
    </row>
    <row r="5828" spans="1:5">
      <c r="A5828" s="10" t="str">
        <f t="shared" si="104"/>
        <v>Non-hodgkin lymphoma - C82–C853Female</v>
      </c>
      <c r="B5828" s="10" t="s">
        <v>344</v>
      </c>
      <c r="C5828" t="s">
        <v>0</v>
      </c>
      <c r="D5828">
        <v>3</v>
      </c>
      <c r="E5828">
        <v>76</v>
      </c>
    </row>
    <row r="5829" spans="1:5">
      <c r="A5829" s="10" t="str">
        <f t="shared" si="104"/>
        <v>Non-hodgkin lymphoma - C82–C854Female</v>
      </c>
      <c r="B5829" s="10" t="s">
        <v>344</v>
      </c>
      <c r="C5829" t="s">
        <v>0</v>
      </c>
      <c r="D5829">
        <v>4</v>
      </c>
      <c r="E5829">
        <v>77</v>
      </c>
    </row>
    <row r="5830" spans="1:5">
      <c r="A5830" s="10" t="str">
        <f t="shared" si="104"/>
        <v>Non-hodgkin lymphoma - C82–C859Female</v>
      </c>
      <c r="B5830" s="10" t="s">
        <v>344</v>
      </c>
      <c r="C5830" t="s">
        <v>0</v>
      </c>
      <c r="D5830">
        <v>9</v>
      </c>
    </row>
    <row r="5831" spans="1:5">
      <c r="A5831" s="10" t="str">
        <f t="shared" si="104"/>
        <v>Non-hodgkin lymphoma - C82–C851Male</v>
      </c>
      <c r="B5831" s="10" t="s">
        <v>344</v>
      </c>
      <c r="C5831" t="s">
        <v>1</v>
      </c>
      <c r="D5831">
        <v>1</v>
      </c>
      <c r="E5831">
        <v>152</v>
      </c>
    </row>
    <row r="5832" spans="1:5">
      <c r="A5832" s="10" t="str">
        <f t="shared" si="104"/>
        <v>Non-hodgkin lymphoma - C82–C852Male</v>
      </c>
      <c r="B5832" s="10" t="s">
        <v>344</v>
      </c>
      <c r="C5832" t="s">
        <v>1</v>
      </c>
      <c r="D5832">
        <v>2</v>
      </c>
      <c r="E5832">
        <v>66</v>
      </c>
    </row>
    <row r="5833" spans="1:5">
      <c r="A5833" s="10" t="str">
        <f t="shared" si="104"/>
        <v>Non-hodgkin lymphoma - C82–C853Male</v>
      </c>
      <c r="B5833" s="10" t="s">
        <v>344</v>
      </c>
      <c r="C5833" t="s">
        <v>1</v>
      </c>
      <c r="D5833">
        <v>3</v>
      </c>
      <c r="E5833">
        <v>94</v>
      </c>
    </row>
    <row r="5834" spans="1:5">
      <c r="A5834" s="10" t="str">
        <f t="shared" si="104"/>
        <v>Non-hodgkin lymphoma - C82–C854Male</v>
      </c>
      <c r="B5834" s="10" t="s">
        <v>344</v>
      </c>
      <c r="C5834" t="s">
        <v>1</v>
      </c>
      <c r="D5834">
        <v>4</v>
      </c>
      <c r="E5834">
        <v>143</v>
      </c>
    </row>
    <row r="5835" spans="1:5">
      <c r="A5835" s="10" t="str">
        <f t="shared" si="104"/>
        <v>Non-hodgkin lymphoma - C82–C859Male</v>
      </c>
      <c r="B5835" s="10" t="s">
        <v>344</v>
      </c>
      <c r="C5835" t="s">
        <v>1</v>
      </c>
      <c r="D5835">
        <v>9</v>
      </c>
      <c r="E5835">
        <v>2</v>
      </c>
    </row>
    <row r="5836" spans="1:5">
      <c r="A5836" s="10" t="str">
        <f t="shared" si="104"/>
        <v>Immunoproliferative cancers - C881Female</v>
      </c>
      <c r="B5836" s="10" t="s">
        <v>345</v>
      </c>
      <c r="C5836" t="s">
        <v>0</v>
      </c>
      <c r="D5836">
        <v>1</v>
      </c>
      <c r="E5836">
        <v>1</v>
      </c>
    </row>
    <row r="5837" spans="1:5">
      <c r="A5837" s="10" t="str">
        <f t="shared" ref="A5837:A5900" si="105">B5837&amp;D5837&amp;C5837</f>
        <v>Immunoproliferative cancers - C882Female</v>
      </c>
      <c r="B5837" s="10" t="s">
        <v>345</v>
      </c>
      <c r="C5837" t="s">
        <v>0</v>
      </c>
      <c r="D5837">
        <v>2</v>
      </c>
    </row>
    <row r="5838" spans="1:5">
      <c r="A5838" s="10" t="str">
        <f t="shared" si="105"/>
        <v>Immunoproliferative cancers - C883Female</v>
      </c>
      <c r="B5838" s="10" t="s">
        <v>345</v>
      </c>
      <c r="C5838" t="s">
        <v>0</v>
      </c>
      <c r="D5838">
        <v>3</v>
      </c>
      <c r="E5838">
        <v>1</v>
      </c>
    </row>
    <row r="5839" spans="1:5">
      <c r="A5839" s="10" t="str">
        <f t="shared" si="105"/>
        <v>Immunoproliferative cancers - C884Female</v>
      </c>
      <c r="B5839" s="10" t="s">
        <v>345</v>
      </c>
      <c r="C5839" t="s">
        <v>0</v>
      </c>
      <c r="D5839">
        <v>4</v>
      </c>
      <c r="E5839">
        <v>1</v>
      </c>
    </row>
    <row r="5840" spans="1:5">
      <c r="A5840" s="10" t="str">
        <f t="shared" si="105"/>
        <v>Immunoproliferative cancers - C889Female</v>
      </c>
      <c r="B5840" s="10" t="s">
        <v>345</v>
      </c>
      <c r="C5840" t="s">
        <v>0</v>
      </c>
      <c r="D5840">
        <v>9</v>
      </c>
    </row>
    <row r="5841" spans="1:5">
      <c r="A5841" s="10" t="str">
        <f t="shared" si="105"/>
        <v>Immunoproliferative cancers - C881Male</v>
      </c>
      <c r="B5841" s="10" t="s">
        <v>345</v>
      </c>
      <c r="C5841" t="s">
        <v>1</v>
      </c>
      <c r="D5841">
        <v>1</v>
      </c>
      <c r="E5841">
        <v>3</v>
      </c>
    </row>
    <row r="5842" spans="1:5">
      <c r="A5842" s="10" t="str">
        <f t="shared" si="105"/>
        <v>Immunoproliferative cancers - C882Male</v>
      </c>
      <c r="B5842" s="10" t="s">
        <v>345</v>
      </c>
      <c r="C5842" t="s">
        <v>1</v>
      </c>
      <c r="D5842">
        <v>2</v>
      </c>
      <c r="E5842">
        <v>2</v>
      </c>
    </row>
    <row r="5843" spans="1:5">
      <c r="A5843" s="10" t="str">
        <f t="shared" si="105"/>
        <v>Immunoproliferative cancers - C883Male</v>
      </c>
      <c r="B5843" s="10" t="s">
        <v>345</v>
      </c>
      <c r="C5843" t="s">
        <v>1</v>
      </c>
      <c r="D5843">
        <v>3</v>
      </c>
      <c r="E5843">
        <v>1</v>
      </c>
    </row>
    <row r="5844" spans="1:5">
      <c r="A5844" s="10" t="str">
        <f t="shared" si="105"/>
        <v>Immunoproliferative cancers - C884Male</v>
      </c>
      <c r="B5844" s="10" t="s">
        <v>345</v>
      </c>
      <c r="C5844" t="s">
        <v>1</v>
      </c>
      <c r="D5844">
        <v>4</v>
      </c>
      <c r="E5844">
        <v>6</v>
      </c>
    </row>
    <row r="5845" spans="1:5">
      <c r="A5845" s="10" t="str">
        <f t="shared" si="105"/>
        <v>Immunoproliferative cancers - C889Male</v>
      </c>
      <c r="B5845" s="10" t="s">
        <v>345</v>
      </c>
      <c r="C5845" t="s">
        <v>1</v>
      </c>
      <c r="D5845">
        <v>9</v>
      </c>
    </row>
    <row r="5846" spans="1:5">
      <c r="A5846" s="10" t="str">
        <f t="shared" si="105"/>
        <v>Myeloma - C901Female</v>
      </c>
      <c r="B5846" s="10" t="s">
        <v>346</v>
      </c>
      <c r="C5846" t="s">
        <v>0</v>
      </c>
      <c r="D5846">
        <v>1</v>
      </c>
      <c r="E5846">
        <v>42</v>
      </c>
    </row>
    <row r="5847" spans="1:5">
      <c r="A5847" s="10" t="str">
        <f t="shared" si="105"/>
        <v>Myeloma - C902Female</v>
      </c>
      <c r="B5847" s="10" t="s">
        <v>346</v>
      </c>
      <c r="C5847" t="s">
        <v>0</v>
      </c>
      <c r="D5847">
        <v>2</v>
      </c>
      <c r="E5847">
        <v>15</v>
      </c>
    </row>
    <row r="5848" spans="1:5">
      <c r="A5848" s="10" t="str">
        <f t="shared" si="105"/>
        <v>Myeloma - C903Female</v>
      </c>
      <c r="B5848" s="10" t="s">
        <v>346</v>
      </c>
      <c r="C5848" t="s">
        <v>0</v>
      </c>
      <c r="D5848">
        <v>3</v>
      </c>
      <c r="E5848">
        <v>30</v>
      </c>
    </row>
    <row r="5849" spans="1:5">
      <c r="A5849" s="10" t="str">
        <f t="shared" si="105"/>
        <v>Myeloma - C904Female</v>
      </c>
      <c r="B5849" s="10" t="s">
        <v>346</v>
      </c>
      <c r="C5849" t="s">
        <v>0</v>
      </c>
      <c r="D5849">
        <v>4</v>
      </c>
      <c r="E5849">
        <v>41</v>
      </c>
    </row>
    <row r="5850" spans="1:5">
      <c r="A5850" s="10" t="str">
        <f t="shared" si="105"/>
        <v>Myeloma - C909Female</v>
      </c>
      <c r="B5850" s="10" t="s">
        <v>346</v>
      </c>
      <c r="C5850" t="s">
        <v>0</v>
      </c>
      <c r="D5850">
        <v>9</v>
      </c>
    </row>
    <row r="5851" spans="1:5">
      <c r="A5851" s="10" t="str">
        <f t="shared" si="105"/>
        <v>Myeloma - C901Male</v>
      </c>
      <c r="B5851" s="10" t="s">
        <v>346</v>
      </c>
      <c r="C5851" t="s">
        <v>1</v>
      </c>
      <c r="D5851">
        <v>1</v>
      </c>
      <c r="E5851">
        <v>80</v>
      </c>
    </row>
    <row r="5852" spans="1:5">
      <c r="A5852" s="10" t="str">
        <f t="shared" si="105"/>
        <v>Myeloma - C902Male</v>
      </c>
      <c r="B5852" s="10" t="s">
        <v>346</v>
      </c>
      <c r="C5852" t="s">
        <v>1</v>
      </c>
      <c r="D5852">
        <v>2</v>
      </c>
      <c r="E5852">
        <v>47</v>
      </c>
    </row>
    <row r="5853" spans="1:5">
      <c r="A5853" s="10" t="str">
        <f t="shared" si="105"/>
        <v>Myeloma - C903Male</v>
      </c>
      <c r="B5853" s="10" t="s">
        <v>346</v>
      </c>
      <c r="C5853" t="s">
        <v>1</v>
      </c>
      <c r="D5853">
        <v>3</v>
      </c>
      <c r="E5853">
        <v>42</v>
      </c>
    </row>
    <row r="5854" spans="1:5">
      <c r="A5854" s="10" t="str">
        <f t="shared" si="105"/>
        <v>Myeloma - C904Male</v>
      </c>
      <c r="B5854" s="10" t="s">
        <v>346</v>
      </c>
      <c r="C5854" t="s">
        <v>1</v>
      </c>
      <c r="D5854">
        <v>4</v>
      </c>
      <c r="E5854">
        <v>59</v>
      </c>
    </row>
    <row r="5855" spans="1:5">
      <c r="A5855" s="10" t="str">
        <f t="shared" si="105"/>
        <v>Myeloma - C909Male</v>
      </c>
      <c r="B5855" s="10" t="s">
        <v>346</v>
      </c>
      <c r="C5855" t="s">
        <v>1</v>
      </c>
      <c r="D5855">
        <v>9</v>
      </c>
    </row>
    <row r="5856" spans="1:5">
      <c r="A5856" s="10" t="str">
        <f t="shared" si="105"/>
        <v>Leukaemia - C91–C951Female</v>
      </c>
      <c r="B5856" s="10" t="s">
        <v>347</v>
      </c>
      <c r="C5856" t="s">
        <v>0</v>
      </c>
      <c r="D5856">
        <v>1</v>
      </c>
      <c r="E5856">
        <v>79</v>
      </c>
    </row>
    <row r="5857" spans="1:5">
      <c r="A5857" s="10" t="str">
        <f t="shared" si="105"/>
        <v>Leukaemia - C91–C952Female</v>
      </c>
      <c r="B5857" s="10" t="s">
        <v>347</v>
      </c>
      <c r="C5857" t="s">
        <v>0</v>
      </c>
      <c r="D5857">
        <v>2</v>
      </c>
      <c r="E5857">
        <v>43</v>
      </c>
    </row>
    <row r="5858" spans="1:5">
      <c r="A5858" s="10" t="str">
        <f t="shared" si="105"/>
        <v>Leukaemia - C91–C953Female</v>
      </c>
      <c r="B5858" s="10" t="s">
        <v>347</v>
      </c>
      <c r="C5858" t="s">
        <v>0</v>
      </c>
      <c r="D5858">
        <v>3</v>
      </c>
      <c r="E5858">
        <v>64</v>
      </c>
    </row>
    <row r="5859" spans="1:5">
      <c r="A5859" s="10" t="str">
        <f t="shared" si="105"/>
        <v>Leukaemia - C91–C954Female</v>
      </c>
      <c r="B5859" s="10" t="s">
        <v>347</v>
      </c>
      <c r="C5859" t="s">
        <v>0</v>
      </c>
      <c r="D5859">
        <v>4</v>
      </c>
      <c r="E5859">
        <v>66</v>
      </c>
    </row>
    <row r="5860" spans="1:5">
      <c r="A5860" s="10" t="str">
        <f t="shared" si="105"/>
        <v>Leukaemia - C91–C959Female</v>
      </c>
      <c r="B5860" s="10" t="s">
        <v>347</v>
      </c>
      <c r="C5860" t="s">
        <v>0</v>
      </c>
      <c r="D5860">
        <v>9</v>
      </c>
    </row>
    <row r="5861" spans="1:5">
      <c r="A5861" s="10" t="str">
        <f t="shared" si="105"/>
        <v>Leukaemia - C91–C951Male</v>
      </c>
      <c r="B5861" s="10" t="s">
        <v>347</v>
      </c>
      <c r="C5861" t="s">
        <v>1</v>
      </c>
      <c r="D5861">
        <v>1</v>
      </c>
      <c r="E5861">
        <v>136</v>
      </c>
    </row>
    <row r="5862" spans="1:5">
      <c r="A5862" s="10" t="str">
        <f t="shared" si="105"/>
        <v>Leukaemia - C91–C952Male</v>
      </c>
      <c r="B5862" s="10" t="s">
        <v>347</v>
      </c>
      <c r="C5862" t="s">
        <v>1</v>
      </c>
      <c r="D5862">
        <v>2</v>
      </c>
      <c r="E5862">
        <v>65</v>
      </c>
    </row>
    <row r="5863" spans="1:5">
      <c r="A5863" s="10" t="str">
        <f t="shared" si="105"/>
        <v>Leukaemia - C91–C953Male</v>
      </c>
      <c r="B5863" s="10" t="s">
        <v>347</v>
      </c>
      <c r="C5863" t="s">
        <v>1</v>
      </c>
      <c r="D5863">
        <v>3</v>
      </c>
      <c r="E5863">
        <v>84</v>
      </c>
    </row>
    <row r="5864" spans="1:5">
      <c r="A5864" s="10" t="str">
        <f t="shared" si="105"/>
        <v>Leukaemia - C91–C954Male</v>
      </c>
      <c r="B5864" s="10" t="s">
        <v>347</v>
      </c>
      <c r="C5864" t="s">
        <v>1</v>
      </c>
      <c r="D5864">
        <v>4</v>
      </c>
      <c r="E5864">
        <v>106</v>
      </c>
    </row>
    <row r="5865" spans="1:5">
      <c r="A5865" s="10" t="str">
        <f t="shared" si="105"/>
        <v>Leukaemia - C91–C959Male</v>
      </c>
      <c r="B5865" s="10" t="s">
        <v>347</v>
      </c>
      <c r="C5865" t="s">
        <v>1</v>
      </c>
      <c r="D5865">
        <v>9</v>
      </c>
      <c r="E5865">
        <v>4</v>
      </c>
    </row>
    <row r="5866" spans="1:5">
      <c r="A5866" s="10" t="str">
        <f t="shared" si="105"/>
        <v>Other lymphoid, haematopoietic and related tissue - C961Female</v>
      </c>
      <c r="B5866" s="10" t="s">
        <v>348</v>
      </c>
      <c r="C5866" t="s">
        <v>0</v>
      </c>
      <c r="D5866">
        <v>1</v>
      </c>
      <c r="E5866">
        <v>1</v>
      </c>
    </row>
    <row r="5867" spans="1:5">
      <c r="A5867" s="10" t="str">
        <f t="shared" si="105"/>
        <v>Other lymphoid, haematopoietic and related tissue - C962Female</v>
      </c>
      <c r="B5867" s="10" t="s">
        <v>348</v>
      </c>
      <c r="C5867" t="s">
        <v>0</v>
      </c>
      <c r="D5867">
        <v>2</v>
      </c>
    </row>
    <row r="5868" spans="1:5">
      <c r="A5868" s="10" t="str">
        <f t="shared" si="105"/>
        <v>Other lymphoid, haematopoietic and related tissue - C963Female</v>
      </c>
      <c r="B5868" s="10" t="s">
        <v>348</v>
      </c>
      <c r="C5868" t="s">
        <v>0</v>
      </c>
      <c r="D5868">
        <v>3</v>
      </c>
    </row>
    <row r="5869" spans="1:5">
      <c r="A5869" s="10" t="str">
        <f t="shared" si="105"/>
        <v>Other lymphoid, haematopoietic and related tissue - C964Female</v>
      </c>
      <c r="B5869" s="10" t="s">
        <v>348</v>
      </c>
      <c r="C5869" t="s">
        <v>0</v>
      </c>
      <c r="D5869">
        <v>4</v>
      </c>
      <c r="E5869">
        <v>2</v>
      </c>
    </row>
    <row r="5870" spans="1:5">
      <c r="A5870" s="10" t="str">
        <f t="shared" si="105"/>
        <v>Other lymphoid, haematopoietic and related tissue - C969Female</v>
      </c>
      <c r="B5870" s="10" t="s">
        <v>348</v>
      </c>
      <c r="C5870" t="s">
        <v>0</v>
      </c>
      <c r="D5870">
        <v>9</v>
      </c>
    </row>
    <row r="5871" spans="1:5">
      <c r="A5871" s="10" t="str">
        <f t="shared" si="105"/>
        <v>Other lymphoid, haematopoietic and related tissue - C961Male</v>
      </c>
      <c r="B5871" s="10" t="s">
        <v>348</v>
      </c>
      <c r="C5871" t="s">
        <v>1</v>
      </c>
      <c r="D5871">
        <v>1</v>
      </c>
    </row>
    <row r="5872" spans="1:5">
      <c r="A5872" s="10" t="str">
        <f t="shared" si="105"/>
        <v>Other lymphoid, haematopoietic and related tissue - C962Male</v>
      </c>
      <c r="B5872" s="10" t="s">
        <v>348</v>
      </c>
      <c r="C5872" t="s">
        <v>1</v>
      </c>
      <c r="D5872">
        <v>2</v>
      </c>
      <c r="E5872">
        <v>2</v>
      </c>
    </row>
    <row r="5873" spans="1:5">
      <c r="A5873" s="10" t="str">
        <f t="shared" si="105"/>
        <v>Other lymphoid, haematopoietic and related tissue - C963Male</v>
      </c>
      <c r="B5873" s="10" t="s">
        <v>348</v>
      </c>
      <c r="C5873" t="s">
        <v>1</v>
      </c>
      <c r="D5873">
        <v>3</v>
      </c>
      <c r="E5873">
        <v>3</v>
      </c>
    </row>
    <row r="5874" spans="1:5">
      <c r="A5874" s="10" t="str">
        <f t="shared" si="105"/>
        <v>Other lymphoid, haematopoietic and related tissue - C964Male</v>
      </c>
      <c r="B5874" s="10" t="s">
        <v>348</v>
      </c>
      <c r="C5874" t="s">
        <v>1</v>
      </c>
      <c r="D5874">
        <v>4</v>
      </c>
    </row>
    <row r="5875" spans="1:5">
      <c r="A5875" s="10" t="str">
        <f t="shared" si="105"/>
        <v>Other lymphoid, haematopoietic and related tissue - C969Male</v>
      </c>
      <c r="B5875" s="10" t="s">
        <v>348</v>
      </c>
      <c r="C5875" t="s">
        <v>1</v>
      </c>
      <c r="D5875">
        <v>9</v>
      </c>
    </row>
    <row r="5876" spans="1:5">
      <c r="A5876" s="10" t="str">
        <f t="shared" si="105"/>
        <v>Polycythemia vera - D451Female</v>
      </c>
      <c r="B5876" s="10" t="s">
        <v>349</v>
      </c>
      <c r="C5876" t="s">
        <v>0</v>
      </c>
      <c r="D5876">
        <v>1</v>
      </c>
      <c r="E5876">
        <v>6</v>
      </c>
    </row>
    <row r="5877" spans="1:5">
      <c r="A5877" s="10" t="str">
        <f t="shared" si="105"/>
        <v>Polycythemia vera - D452Female</v>
      </c>
      <c r="B5877" s="10" t="s">
        <v>349</v>
      </c>
      <c r="C5877" t="s">
        <v>0</v>
      </c>
      <c r="D5877">
        <v>2</v>
      </c>
      <c r="E5877">
        <v>2</v>
      </c>
    </row>
    <row r="5878" spans="1:5">
      <c r="A5878" s="10" t="str">
        <f t="shared" si="105"/>
        <v>Polycythemia vera - D453Female</v>
      </c>
      <c r="B5878" s="10" t="s">
        <v>349</v>
      </c>
      <c r="C5878" t="s">
        <v>0</v>
      </c>
      <c r="D5878">
        <v>3</v>
      </c>
    </row>
    <row r="5879" spans="1:5">
      <c r="A5879" s="10" t="str">
        <f t="shared" si="105"/>
        <v>Polycythemia vera - D454Female</v>
      </c>
      <c r="B5879" s="10" t="s">
        <v>349</v>
      </c>
      <c r="C5879" t="s">
        <v>0</v>
      </c>
      <c r="D5879">
        <v>4</v>
      </c>
    </row>
    <row r="5880" spans="1:5">
      <c r="A5880" s="10" t="str">
        <f t="shared" si="105"/>
        <v>Polycythemia vera - D459Female</v>
      </c>
      <c r="B5880" s="10" t="s">
        <v>349</v>
      </c>
      <c r="C5880" t="s">
        <v>0</v>
      </c>
      <c r="D5880">
        <v>9</v>
      </c>
    </row>
    <row r="5881" spans="1:5">
      <c r="A5881" s="10" t="str">
        <f t="shared" si="105"/>
        <v>Polycythemia vera - D451Male</v>
      </c>
      <c r="B5881" s="10" t="s">
        <v>349</v>
      </c>
      <c r="C5881" t="s">
        <v>1</v>
      </c>
      <c r="D5881">
        <v>1</v>
      </c>
      <c r="E5881">
        <v>4</v>
      </c>
    </row>
    <row r="5882" spans="1:5">
      <c r="A5882" s="10" t="str">
        <f t="shared" si="105"/>
        <v>Polycythemia vera - D452Male</v>
      </c>
      <c r="B5882" s="10" t="s">
        <v>349</v>
      </c>
      <c r="C5882" t="s">
        <v>1</v>
      </c>
      <c r="D5882">
        <v>2</v>
      </c>
      <c r="E5882">
        <v>4</v>
      </c>
    </row>
    <row r="5883" spans="1:5">
      <c r="A5883" s="10" t="str">
        <f t="shared" si="105"/>
        <v>Polycythemia vera - D453Male</v>
      </c>
      <c r="B5883" s="10" t="s">
        <v>349</v>
      </c>
      <c r="C5883" t="s">
        <v>1</v>
      </c>
      <c r="D5883">
        <v>3</v>
      </c>
      <c r="E5883">
        <v>5</v>
      </c>
    </row>
    <row r="5884" spans="1:5">
      <c r="A5884" s="10" t="str">
        <f t="shared" si="105"/>
        <v>Polycythemia vera - D454Male</v>
      </c>
      <c r="B5884" s="10" t="s">
        <v>349</v>
      </c>
      <c r="C5884" t="s">
        <v>1</v>
      </c>
      <c r="D5884">
        <v>4</v>
      </c>
      <c r="E5884">
        <v>5</v>
      </c>
    </row>
    <row r="5885" spans="1:5">
      <c r="A5885" s="10" t="str">
        <f t="shared" si="105"/>
        <v>Polycythemia vera - D459Male</v>
      </c>
      <c r="B5885" s="10" t="s">
        <v>349</v>
      </c>
      <c r="C5885" t="s">
        <v>1</v>
      </c>
      <c r="D5885">
        <v>9</v>
      </c>
    </row>
    <row r="5886" spans="1:5">
      <c r="A5886" s="10" t="str">
        <f t="shared" si="105"/>
        <v>Myelodyplastic syndromes - D461Female</v>
      </c>
      <c r="B5886" s="10" t="s">
        <v>350</v>
      </c>
      <c r="C5886" t="s">
        <v>0</v>
      </c>
      <c r="D5886">
        <v>1</v>
      </c>
      <c r="E5886">
        <v>22</v>
      </c>
    </row>
    <row r="5887" spans="1:5">
      <c r="A5887" s="10" t="str">
        <f t="shared" si="105"/>
        <v>Myelodyplastic syndromes - D462Female</v>
      </c>
      <c r="B5887" s="10" t="s">
        <v>350</v>
      </c>
      <c r="C5887" t="s">
        <v>0</v>
      </c>
      <c r="D5887">
        <v>2</v>
      </c>
      <c r="E5887">
        <v>17</v>
      </c>
    </row>
    <row r="5888" spans="1:5">
      <c r="A5888" s="10" t="str">
        <f t="shared" si="105"/>
        <v>Myelodyplastic syndromes - D463Female</v>
      </c>
      <c r="B5888" s="10" t="s">
        <v>350</v>
      </c>
      <c r="C5888" t="s">
        <v>0</v>
      </c>
      <c r="D5888">
        <v>3</v>
      </c>
      <c r="E5888">
        <v>23</v>
      </c>
    </row>
    <row r="5889" spans="1:5">
      <c r="A5889" s="10" t="str">
        <f t="shared" si="105"/>
        <v>Myelodyplastic syndromes - D464Female</v>
      </c>
      <c r="B5889" s="10" t="s">
        <v>350</v>
      </c>
      <c r="C5889" t="s">
        <v>0</v>
      </c>
      <c r="D5889">
        <v>4</v>
      </c>
      <c r="E5889">
        <v>14</v>
      </c>
    </row>
    <row r="5890" spans="1:5">
      <c r="A5890" s="10" t="str">
        <f t="shared" si="105"/>
        <v>Myelodyplastic syndromes - D469Female</v>
      </c>
      <c r="B5890" s="10" t="s">
        <v>350</v>
      </c>
      <c r="C5890" t="s">
        <v>0</v>
      </c>
      <c r="D5890">
        <v>9</v>
      </c>
    </row>
    <row r="5891" spans="1:5">
      <c r="A5891" s="10" t="str">
        <f t="shared" si="105"/>
        <v>Myelodyplastic syndromes - D461Male</v>
      </c>
      <c r="B5891" s="10" t="s">
        <v>350</v>
      </c>
      <c r="C5891" t="s">
        <v>1</v>
      </c>
      <c r="D5891">
        <v>1</v>
      </c>
      <c r="E5891">
        <v>41</v>
      </c>
    </row>
    <row r="5892" spans="1:5">
      <c r="A5892" s="10" t="str">
        <f t="shared" si="105"/>
        <v>Myelodyplastic syndromes - D462Male</v>
      </c>
      <c r="B5892" s="10" t="s">
        <v>350</v>
      </c>
      <c r="C5892" t="s">
        <v>1</v>
      </c>
      <c r="D5892">
        <v>2</v>
      </c>
      <c r="E5892">
        <v>25</v>
      </c>
    </row>
    <row r="5893" spans="1:5">
      <c r="A5893" s="10" t="str">
        <f t="shared" si="105"/>
        <v>Myelodyplastic syndromes - D463Male</v>
      </c>
      <c r="B5893" s="10" t="s">
        <v>350</v>
      </c>
      <c r="C5893" t="s">
        <v>1</v>
      </c>
      <c r="D5893">
        <v>3</v>
      </c>
      <c r="E5893">
        <v>26</v>
      </c>
    </row>
    <row r="5894" spans="1:5">
      <c r="A5894" s="10" t="str">
        <f t="shared" si="105"/>
        <v>Myelodyplastic syndromes - D464Male</v>
      </c>
      <c r="B5894" s="10" t="s">
        <v>350</v>
      </c>
      <c r="C5894" t="s">
        <v>1</v>
      </c>
      <c r="D5894">
        <v>4</v>
      </c>
      <c r="E5894">
        <v>38</v>
      </c>
    </row>
    <row r="5895" spans="1:5">
      <c r="A5895" s="10" t="str">
        <f t="shared" si="105"/>
        <v>Myelodyplastic syndromes - D469Male</v>
      </c>
      <c r="B5895" s="10" t="s">
        <v>350</v>
      </c>
      <c r="C5895" t="s">
        <v>1</v>
      </c>
      <c r="D5895">
        <v>9</v>
      </c>
    </row>
    <row r="5896" spans="1:5">
      <c r="A5896" s="10" t="str">
        <f t="shared" si="105"/>
        <v>Uncertain behaviour of lymphoid, haematopoietic and related tissue - D471Female</v>
      </c>
      <c r="B5896" s="10" t="s">
        <v>351</v>
      </c>
      <c r="C5896" t="s">
        <v>0</v>
      </c>
      <c r="D5896">
        <v>1</v>
      </c>
      <c r="E5896">
        <v>14</v>
      </c>
    </row>
    <row r="5897" spans="1:5">
      <c r="A5897" s="10" t="str">
        <f t="shared" si="105"/>
        <v>Uncertain behaviour of lymphoid, haematopoietic and related tissue - D472Female</v>
      </c>
      <c r="B5897" s="10" t="s">
        <v>351</v>
      </c>
      <c r="C5897" t="s">
        <v>0</v>
      </c>
      <c r="D5897">
        <v>2</v>
      </c>
      <c r="E5897">
        <v>1</v>
      </c>
    </row>
    <row r="5898" spans="1:5">
      <c r="A5898" s="10" t="str">
        <f t="shared" si="105"/>
        <v>Uncertain behaviour of lymphoid, haematopoietic and related tissue - D473Female</v>
      </c>
      <c r="B5898" s="10" t="s">
        <v>351</v>
      </c>
      <c r="C5898" t="s">
        <v>0</v>
      </c>
      <c r="D5898">
        <v>3</v>
      </c>
      <c r="E5898">
        <v>6</v>
      </c>
    </row>
    <row r="5899" spans="1:5">
      <c r="A5899" s="10" t="str">
        <f t="shared" si="105"/>
        <v>Uncertain behaviour of lymphoid, haematopoietic and related tissue - D474Female</v>
      </c>
      <c r="B5899" s="10" t="s">
        <v>351</v>
      </c>
      <c r="C5899" t="s">
        <v>0</v>
      </c>
      <c r="D5899">
        <v>4</v>
      </c>
      <c r="E5899">
        <v>9</v>
      </c>
    </row>
    <row r="5900" spans="1:5">
      <c r="A5900" s="10" t="str">
        <f t="shared" si="105"/>
        <v>Uncertain behaviour of lymphoid, haematopoietic and related tissue - D479Female</v>
      </c>
      <c r="B5900" s="10" t="s">
        <v>351</v>
      </c>
      <c r="C5900" t="s">
        <v>0</v>
      </c>
      <c r="D5900">
        <v>9</v>
      </c>
    </row>
    <row r="5901" spans="1:5">
      <c r="A5901" s="10" t="str">
        <f t="shared" ref="A5901:A5905" si="106">B5901&amp;D5901&amp;C5901</f>
        <v>Uncertain behaviour of lymphoid, haematopoietic and related tissue - D471Male</v>
      </c>
      <c r="B5901" s="10" t="s">
        <v>351</v>
      </c>
      <c r="C5901" t="s">
        <v>1</v>
      </c>
      <c r="D5901">
        <v>1</v>
      </c>
      <c r="E5901">
        <v>10</v>
      </c>
    </row>
    <row r="5902" spans="1:5">
      <c r="A5902" s="10" t="str">
        <f t="shared" si="106"/>
        <v>Uncertain behaviour of lymphoid, haematopoietic and related tissue - D472Male</v>
      </c>
      <c r="B5902" s="10" t="s">
        <v>351</v>
      </c>
      <c r="C5902" t="s">
        <v>1</v>
      </c>
      <c r="D5902">
        <v>2</v>
      </c>
      <c r="E5902">
        <v>8</v>
      </c>
    </row>
    <row r="5903" spans="1:5">
      <c r="A5903" s="10" t="str">
        <f t="shared" si="106"/>
        <v>Uncertain behaviour of lymphoid, haematopoietic and related tissue - D473Male</v>
      </c>
      <c r="B5903" s="10" t="s">
        <v>351</v>
      </c>
      <c r="C5903" t="s">
        <v>1</v>
      </c>
      <c r="D5903">
        <v>3</v>
      </c>
      <c r="E5903">
        <v>10</v>
      </c>
    </row>
    <row r="5904" spans="1:5">
      <c r="A5904" s="10" t="str">
        <f t="shared" si="106"/>
        <v>Uncertain behaviour of lymphoid, haematopoietic and related tissue - D474Male</v>
      </c>
      <c r="B5904" s="10" t="s">
        <v>351</v>
      </c>
      <c r="C5904" t="s">
        <v>1</v>
      </c>
      <c r="D5904">
        <v>4</v>
      </c>
      <c r="E5904">
        <v>11</v>
      </c>
    </row>
    <row r="5905" spans="1:4">
      <c r="A5905" s="10" t="str">
        <f t="shared" si="106"/>
        <v>Uncertain behaviour of lymphoid, haematopoietic and related tissue - D479Male</v>
      </c>
      <c r="B5905" s="10" t="s">
        <v>351</v>
      </c>
      <c r="C5905" t="s">
        <v>1</v>
      </c>
      <c r="D5905">
        <v>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L137"/>
  <sheetViews>
    <sheetView topLeftCell="A37" zoomScale="85" zoomScaleNormal="85" workbookViewId="0">
      <selection activeCell="D50" sqref="D50"/>
    </sheetView>
  </sheetViews>
  <sheetFormatPr defaultRowHeight="12.75"/>
  <cols>
    <col min="1" max="1" width="48.85546875" customWidth="1"/>
    <col min="2" max="2" width="39.7109375" customWidth="1"/>
  </cols>
  <sheetData>
    <row r="1" spans="1:2">
      <c r="A1" t="s">
        <v>48</v>
      </c>
      <c r="B1" t="s">
        <v>86</v>
      </c>
    </row>
    <row r="2" spans="1:2" s="10" customFormat="1">
      <c r="A2">
        <v>1</v>
      </c>
      <c r="B2" s="10" t="s">
        <v>1385</v>
      </c>
    </row>
    <row r="3" spans="1:2">
      <c r="A3">
        <v>2</v>
      </c>
      <c r="B3" t="s">
        <v>281</v>
      </c>
    </row>
    <row r="4" spans="1:2">
      <c r="A4">
        <v>3</v>
      </c>
      <c r="B4" t="s">
        <v>273</v>
      </c>
    </row>
    <row r="5" spans="1:2">
      <c r="A5">
        <v>4</v>
      </c>
      <c r="B5" t="s">
        <v>274</v>
      </c>
    </row>
    <row r="6" spans="1:2">
      <c r="A6">
        <v>5</v>
      </c>
      <c r="B6" t="s">
        <v>278</v>
      </c>
    </row>
    <row r="7" spans="1:2">
      <c r="A7">
        <v>6</v>
      </c>
      <c r="B7" t="s">
        <v>277</v>
      </c>
    </row>
    <row r="8" spans="1:2">
      <c r="A8">
        <v>7</v>
      </c>
      <c r="B8" t="s">
        <v>283</v>
      </c>
    </row>
    <row r="9" spans="1:2">
      <c r="A9">
        <v>8</v>
      </c>
      <c r="B9" t="s">
        <v>276</v>
      </c>
    </row>
    <row r="10" spans="1:2">
      <c r="A10">
        <v>9</v>
      </c>
      <c r="B10" t="s">
        <v>282</v>
      </c>
    </row>
    <row r="11" spans="1:2">
      <c r="A11">
        <v>10</v>
      </c>
      <c r="B11" t="s">
        <v>275</v>
      </c>
    </row>
    <row r="12" spans="1:2">
      <c r="A12">
        <v>11</v>
      </c>
      <c r="B12" t="s">
        <v>280</v>
      </c>
    </row>
    <row r="14" spans="1:2">
      <c r="A14" t="s">
        <v>48</v>
      </c>
      <c r="B14" t="s">
        <v>33</v>
      </c>
    </row>
    <row r="15" spans="1:2">
      <c r="A15">
        <v>1</v>
      </c>
      <c r="B15" t="s">
        <v>8</v>
      </c>
    </row>
    <row r="16" spans="1:2">
      <c r="A16">
        <v>2</v>
      </c>
      <c r="B16" t="s">
        <v>7</v>
      </c>
    </row>
    <row r="18" spans="1:4">
      <c r="A18" t="s">
        <v>48</v>
      </c>
      <c r="B18" s="9" t="s">
        <v>91</v>
      </c>
      <c r="C18" t="s">
        <v>353</v>
      </c>
    </row>
    <row r="19" spans="1:4">
      <c r="C19" s="9" t="s">
        <v>112</v>
      </c>
      <c r="D19" t="s">
        <v>113</v>
      </c>
    </row>
    <row r="20" spans="1:4">
      <c r="A20">
        <v>1</v>
      </c>
      <c r="B20" t="str">
        <f>D20&amp;" - "&amp;C20</f>
        <v>Lip - C00</v>
      </c>
      <c r="C20" s="9" t="s">
        <v>135</v>
      </c>
      <c r="D20" t="s">
        <v>136</v>
      </c>
    </row>
    <row r="21" spans="1:4">
      <c r="A21">
        <v>2</v>
      </c>
      <c r="B21" s="10" t="str">
        <f t="shared" ref="B21:B84" si="0">D21&amp;" - "&amp;C21</f>
        <v>Tongue - C01–C02</v>
      </c>
      <c r="C21" s="9" t="s">
        <v>137</v>
      </c>
      <c r="D21" t="s">
        <v>138</v>
      </c>
    </row>
    <row r="22" spans="1:4">
      <c r="A22">
        <v>3</v>
      </c>
      <c r="B22" s="10" t="str">
        <f t="shared" si="0"/>
        <v>Mouth - C03–C06</v>
      </c>
      <c r="C22" s="9" t="s">
        <v>139</v>
      </c>
      <c r="D22" t="s">
        <v>140</v>
      </c>
    </row>
    <row r="23" spans="1:4">
      <c r="A23">
        <v>4</v>
      </c>
      <c r="B23" s="10" t="str">
        <f t="shared" si="0"/>
        <v>Salivary glands - C07–C08</v>
      </c>
      <c r="C23" s="9" t="s">
        <v>141</v>
      </c>
      <c r="D23" t="s">
        <v>142</v>
      </c>
    </row>
    <row r="24" spans="1:4">
      <c r="A24">
        <v>5</v>
      </c>
      <c r="B24" s="10" t="str">
        <f t="shared" si="0"/>
        <v>Tonsils - C09</v>
      </c>
      <c r="C24" s="9" t="s">
        <v>143</v>
      </c>
      <c r="D24" t="s">
        <v>144</v>
      </c>
    </row>
    <row r="25" spans="1:4">
      <c r="A25">
        <v>6</v>
      </c>
      <c r="B25" s="10" t="str">
        <f t="shared" si="0"/>
        <v>Oropharynx - C10</v>
      </c>
      <c r="C25" s="9" t="s">
        <v>145</v>
      </c>
      <c r="D25" t="s">
        <v>146</v>
      </c>
    </row>
    <row r="26" spans="1:4">
      <c r="A26">
        <v>7</v>
      </c>
      <c r="B26" s="10" t="str">
        <f t="shared" si="0"/>
        <v>Nasopharynx - C11</v>
      </c>
      <c r="C26" s="9" t="s">
        <v>147</v>
      </c>
      <c r="D26" t="s">
        <v>148</v>
      </c>
    </row>
    <row r="27" spans="1:4">
      <c r="A27">
        <v>8</v>
      </c>
      <c r="B27" s="10" t="str">
        <f t="shared" si="0"/>
        <v>Pyriform sinus - C12</v>
      </c>
      <c r="C27" s="9" t="s">
        <v>149</v>
      </c>
      <c r="D27" t="s">
        <v>150</v>
      </c>
    </row>
    <row r="28" spans="1:4">
      <c r="A28">
        <v>9</v>
      </c>
      <c r="B28" s="10" t="str">
        <f t="shared" si="0"/>
        <v>Hypopharynx - C13</v>
      </c>
      <c r="C28" s="9" t="s">
        <v>151</v>
      </c>
      <c r="D28" t="s">
        <v>152</v>
      </c>
    </row>
    <row r="29" spans="1:4">
      <c r="A29">
        <v>10</v>
      </c>
      <c r="B29" s="10" t="str">
        <f t="shared" si="0"/>
        <v>Other lip, oral cavity and pharynx - C14</v>
      </c>
      <c r="C29" s="9" t="s">
        <v>153</v>
      </c>
      <c r="D29" t="s">
        <v>154</v>
      </c>
    </row>
    <row r="30" spans="1:4">
      <c r="A30">
        <v>11</v>
      </c>
      <c r="B30" s="10" t="str">
        <f t="shared" si="0"/>
        <v>Oesophagus - C15</v>
      </c>
      <c r="C30" s="9" t="s">
        <v>92</v>
      </c>
      <c r="D30" t="s">
        <v>93</v>
      </c>
    </row>
    <row r="31" spans="1:4">
      <c r="A31">
        <v>12</v>
      </c>
      <c r="B31" s="10" t="str">
        <f t="shared" si="0"/>
        <v>Stomach - C16</v>
      </c>
      <c r="C31" s="9" t="s">
        <v>94</v>
      </c>
      <c r="D31" t="s">
        <v>96</v>
      </c>
    </row>
    <row r="32" spans="1:4">
      <c r="A32">
        <v>13</v>
      </c>
      <c r="B32" s="10" t="str">
        <f t="shared" si="0"/>
        <v>Small intestine - C17</v>
      </c>
      <c r="C32" s="9" t="s">
        <v>95</v>
      </c>
      <c r="D32" t="s">
        <v>155</v>
      </c>
    </row>
    <row r="33" spans="1:4">
      <c r="A33">
        <v>14</v>
      </c>
      <c r="B33" s="10" t="str">
        <f t="shared" si="0"/>
        <v>Colorectum - C18–C20</v>
      </c>
      <c r="C33" s="9" t="s">
        <v>130</v>
      </c>
      <c r="D33" t="s">
        <v>97</v>
      </c>
    </row>
    <row r="34" spans="1:4">
      <c r="A34">
        <v>15</v>
      </c>
      <c r="B34" s="10" t="str">
        <f t="shared" si="0"/>
        <v>Anus - C21</v>
      </c>
      <c r="C34" s="9" t="s">
        <v>99</v>
      </c>
      <c r="D34" t="s">
        <v>105</v>
      </c>
    </row>
    <row r="35" spans="1:4">
      <c r="A35">
        <v>16</v>
      </c>
      <c r="B35" s="10" t="str">
        <f t="shared" si="0"/>
        <v>Liver - C22</v>
      </c>
      <c r="C35" s="9" t="s">
        <v>100</v>
      </c>
      <c r="D35" t="s">
        <v>106</v>
      </c>
    </row>
    <row r="36" spans="1:4">
      <c r="A36">
        <v>17</v>
      </c>
      <c r="B36" s="10" t="str">
        <f t="shared" si="0"/>
        <v>Gallbladder - C23</v>
      </c>
      <c r="C36" s="9" t="s">
        <v>101</v>
      </c>
      <c r="D36" t="s">
        <v>107</v>
      </c>
    </row>
    <row r="37" spans="1:4">
      <c r="A37">
        <v>18</v>
      </c>
      <c r="B37" s="10" t="str">
        <f t="shared" si="0"/>
        <v>Other biliary tract - C24</v>
      </c>
      <c r="C37" s="9" t="s">
        <v>102</v>
      </c>
      <c r="D37" t="s">
        <v>108</v>
      </c>
    </row>
    <row r="38" spans="1:4">
      <c r="A38">
        <v>19</v>
      </c>
      <c r="B38" s="10" t="str">
        <f t="shared" si="0"/>
        <v>Pancreas - C25</v>
      </c>
      <c r="C38" s="9" t="s">
        <v>103</v>
      </c>
      <c r="D38" t="s">
        <v>109</v>
      </c>
    </row>
    <row r="39" spans="1:4">
      <c r="A39">
        <v>20</v>
      </c>
      <c r="B39" s="10" t="str">
        <f t="shared" si="0"/>
        <v>Other digestive organs - C26</v>
      </c>
      <c r="C39" s="9" t="s">
        <v>104</v>
      </c>
      <c r="D39" t="s">
        <v>110</v>
      </c>
    </row>
    <row r="40" spans="1:4">
      <c r="A40">
        <v>21</v>
      </c>
      <c r="B40" s="10" t="str">
        <f t="shared" si="0"/>
        <v>Nasal cavity and middle ear - C30</v>
      </c>
      <c r="C40" s="9" t="s">
        <v>156</v>
      </c>
      <c r="D40" t="s">
        <v>157</v>
      </c>
    </row>
    <row r="41" spans="1:4">
      <c r="A41">
        <v>22</v>
      </c>
      <c r="B41" s="10" t="str">
        <f t="shared" si="0"/>
        <v>Accessory sinuses - C31</v>
      </c>
      <c r="C41" s="9" t="s">
        <v>158</v>
      </c>
      <c r="D41" t="s">
        <v>159</v>
      </c>
    </row>
    <row r="42" spans="1:4">
      <c r="A42">
        <v>23</v>
      </c>
      <c r="B42" s="10" t="str">
        <f t="shared" si="0"/>
        <v>Larynx - C32</v>
      </c>
      <c r="C42" s="9" t="s">
        <v>160</v>
      </c>
      <c r="D42" t="s">
        <v>161</v>
      </c>
    </row>
    <row r="43" spans="1:4">
      <c r="A43">
        <v>24</v>
      </c>
      <c r="B43" s="10" t="str">
        <f t="shared" si="0"/>
        <v>Lung - C33–C34</v>
      </c>
      <c r="C43" s="9" t="s">
        <v>114</v>
      </c>
      <c r="D43" t="s">
        <v>1389</v>
      </c>
    </row>
    <row r="44" spans="1:4">
      <c r="A44">
        <v>25</v>
      </c>
      <c r="B44" s="10" t="str">
        <f t="shared" si="0"/>
        <v>Thymus - C37</v>
      </c>
      <c r="C44" s="9" t="s">
        <v>162</v>
      </c>
      <c r="D44" t="s">
        <v>163</v>
      </c>
    </row>
    <row r="45" spans="1:4">
      <c r="A45">
        <v>26</v>
      </c>
      <c r="B45" s="10" t="str">
        <f t="shared" si="0"/>
        <v>Heart, mediastinum and pleura - C38</v>
      </c>
      <c r="C45" s="9" t="s">
        <v>164</v>
      </c>
      <c r="D45" t="s">
        <v>165</v>
      </c>
    </row>
    <row r="46" spans="1:4">
      <c r="A46">
        <v>27</v>
      </c>
      <c r="B46" s="10" t="str">
        <f t="shared" si="0"/>
        <v>Other respiratory and intrathoracic organs - C39</v>
      </c>
      <c r="C46" s="9" t="s">
        <v>166</v>
      </c>
      <c r="D46" t="s">
        <v>167</v>
      </c>
    </row>
    <row r="47" spans="1:4">
      <c r="A47">
        <v>28</v>
      </c>
      <c r="B47" s="10" t="str">
        <f t="shared" si="0"/>
        <v>Bone and articular cartilage - C40–C41</v>
      </c>
      <c r="C47" s="9" t="s">
        <v>168</v>
      </c>
      <c r="D47" t="s">
        <v>169</v>
      </c>
    </row>
    <row r="48" spans="1:4">
      <c r="A48">
        <v>29</v>
      </c>
      <c r="B48" s="10" t="str">
        <f t="shared" si="0"/>
        <v>Melanoma - C43</v>
      </c>
      <c r="C48" s="9" t="s">
        <v>116</v>
      </c>
      <c r="D48" t="s">
        <v>117</v>
      </c>
    </row>
    <row r="49" spans="1:4">
      <c r="A49">
        <v>30</v>
      </c>
      <c r="B49" s="10" t="str">
        <f t="shared" si="0"/>
        <v>Non-melanoma - C44</v>
      </c>
      <c r="C49" s="9" t="s">
        <v>170</v>
      </c>
      <c r="D49" t="s">
        <v>1390</v>
      </c>
    </row>
    <row r="50" spans="1:4">
      <c r="A50">
        <v>31</v>
      </c>
      <c r="B50" s="10" t="str">
        <f t="shared" si="0"/>
        <v>Mesothelioma - C45</v>
      </c>
      <c r="C50" s="9" t="s">
        <v>172</v>
      </c>
      <c r="D50" t="s">
        <v>173</v>
      </c>
    </row>
    <row r="51" spans="1:4">
      <c r="A51">
        <v>32</v>
      </c>
      <c r="B51" s="10" t="str">
        <f t="shared" si="0"/>
        <v>Kaposi sarcoma - C46</v>
      </c>
      <c r="C51" s="9" t="s">
        <v>174</v>
      </c>
      <c r="D51" t="s">
        <v>175</v>
      </c>
    </row>
    <row r="52" spans="1:4">
      <c r="A52">
        <v>33</v>
      </c>
      <c r="B52" s="10" t="str">
        <f t="shared" si="0"/>
        <v>Peripheral nerves and autonomic nervous system - C47</v>
      </c>
      <c r="C52" s="9" t="s">
        <v>176</v>
      </c>
      <c r="D52" t="s">
        <v>177</v>
      </c>
    </row>
    <row r="53" spans="1:4">
      <c r="A53">
        <v>34</v>
      </c>
      <c r="B53" s="10" t="str">
        <f t="shared" si="0"/>
        <v>Peritoneum - C48</v>
      </c>
      <c r="C53" s="9" t="s">
        <v>178</v>
      </c>
      <c r="D53" t="s">
        <v>179</v>
      </c>
    </row>
    <row r="54" spans="1:4">
      <c r="A54">
        <v>35</v>
      </c>
      <c r="B54" s="10" t="str">
        <f t="shared" si="0"/>
        <v>Connective tissue - C49</v>
      </c>
      <c r="C54" s="9" t="s">
        <v>180</v>
      </c>
      <c r="D54" t="s">
        <v>181</v>
      </c>
    </row>
    <row r="55" spans="1:4">
      <c r="A55">
        <v>36</v>
      </c>
      <c r="B55" s="10" t="str">
        <f t="shared" si="0"/>
        <v>Breast - C50</v>
      </c>
      <c r="C55" s="9" t="s">
        <v>118</v>
      </c>
      <c r="D55" t="s">
        <v>119</v>
      </c>
    </row>
    <row r="56" spans="1:4">
      <c r="A56">
        <v>37</v>
      </c>
      <c r="B56" s="10" t="str">
        <f t="shared" si="0"/>
        <v>Vulva - C51</v>
      </c>
      <c r="C56" s="9" t="s">
        <v>182</v>
      </c>
      <c r="D56" t="s">
        <v>183</v>
      </c>
    </row>
    <row r="57" spans="1:4">
      <c r="A57">
        <v>38</v>
      </c>
      <c r="B57" s="10" t="str">
        <f t="shared" si="0"/>
        <v>Vagina - C52</v>
      </c>
      <c r="C57" s="9" t="s">
        <v>184</v>
      </c>
      <c r="D57" t="s">
        <v>185</v>
      </c>
    </row>
    <row r="58" spans="1:4">
      <c r="A58">
        <v>39</v>
      </c>
      <c r="B58" s="10" t="str">
        <f t="shared" si="0"/>
        <v>Cervix - C53</v>
      </c>
      <c r="C58" s="9" t="s">
        <v>186</v>
      </c>
      <c r="D58" t="s">
        <v>187</v>
      </c>
    </row>
    <row r="59" spans="1:4">
      <c r="A59">
        <v>40</v>
      </c>
      <c r="B59" s="10" t="str">
        <f t="shared" si="0"/>
        <v>Uterus - C54–C55</v>
      </c>
      <c r="C59" s="9" t="s">
        <v>120</v>
      </c>
      <c r="D59" t="s">
        <v>121</v>
      </c>
    </row>
    <row r="60" spans="1:4">
      <c r="A60">
        <v>41</v>
      </c>
      <c r="B60" s="10" t="str">
        <f t="shared" si="0"/>
        <v>Ovary - C56</v>
      </c>
      <c r="C60" s="9" t="s">
        <v>188</v>
      </c>
      <c r="D60" t="s">
        <v>189</v>
      </c>
    </row>
    <row r="61" spans="1:4">
      <c r="A61">
        <v>42</v>
      </c>
      <c r="B61" s="10" t="str">
        <f t="shared" si="0"/>
        <v>Other female genital organs - C57</v>
      </c>
      <c r="C61" s="9" t="s">
        <v>190</v>
      </c>
      <c r="D61" t="s">
        <v>191</v>
      </c>
    </row>
    <row r="62" spans="1:4">
      <c r="A62">
        <v>43</v>
      </c>
      <c r="B62" s="10" t="str">
        <f t="shared" si="0"/>
        <v>Placenta - C58</v>
      </c>
      <c r="C62" s="9" t="s">
        <v>192</v>
      </c>
      <c r="D62" t="s">
        <v>193</v>
      </c>
    </row>
    <row r="63" spans="1:4">
      <c r="A63">
        <v>44</v>
      </c>
      <c r="B63" s="10" t="str">
        <f t="shared" si="0"/>
        <v>Penis - C60</v>
      </c>
      <c r="C63" s="9" t="s">
        <v>194</v>
      </c>
      <c r="D63" t="s">
        <v>195</v>
      </c>
    </row>
    <row r="64" spans="1:4">
      <c r="A64">
        <v>45</v>
      </c>
      <c r="B64" s="10" t="str">
        <f t="shared" si="0"/>
        <v>Prostate - C61</v>
      </c>
      <c r="C64" s="9" t="s">
        <v>122</v>
      </c>
      <c r="D64" t="s">
        <v>123</v>
      </c>
    </row>
    <row r="65" spans="1:4">
      <c r="A65">
        <v>46</v>
      </c>
      <c r="B65" s="10" t="str">
        <f t="shared" si="0"/>
        <v>Testis - C62</v>
      </c>
      <c r="C65" s="9" t="s">
        <v>196</v>
      </c>
      <c r="D65" t="s">
        <v>197</v>
      </c>
    </row>
    <row r="66" spans="1:4">
      <c r="A66" s="10">
        <v>47</v>
      </c>
      <c r="B66" s="10" t="str">
        <f t="shared" si="0"/>
        <v>Other male genital organs - C63</v>
      </c>
      <c r="C66" s="9" t="s">
        <v>198</v>
      </c>
      <c r="D66" t="s">
        <v>199</v>
      </c>
    </row>
    <row r="67" spans="1:4">
      <c r="A67" s="10">
        <v>48</v>
      </c>
      <c r="B67" s="10" t="str">
        <f t="shared" si="0"/>
        <v>Kidney - C64</v>
      </c>
      <c r="C67" s="9" t="s">
        <v>124</v>
      </c>
      <c r="D67" t="s">
        <v>125</v>
      </c>
    </row>
    <row r="68" spans="1:4">
      <c r="A68" s="10">
        <v>49</v>
      </c>
      <c r="B68" s="10" t="str">
        <f t="shared" si="0"/>
        <v>Renal pelvis - C65</v>
      </c>
      <c r="C68" s="9" t="s">
        <v>200</v>
      </c>
      <c r="D68" t="s">
        <v>201</v>
      </c>
    </row>
    <row r="69" spans="1:4">
      <c r="A69" s="10">
        <v>50</v>
      </c>
      <c r="B69" s="10" t="str">
        <f t="shared" si="0"/>
        <v>Ureter - C66</v>
      </c>
      <c r="C69" s="9" t="s">
        <v>202</v>
      </c>
      <c r="D69" t="s">
        <v>203</v>
      </c>
    </row>
    <row r="70" spans="1:4">
      <c r="A70" s="10">
        <v>51</v>
      </c>
      <c r="B70" s="10" t="str">
        <f t="shared" si="0"/>
        <v>Bladder - C67</v>
      </c>
      <c r="C70" s="9" t="s">
        <v>204</v>
      </c>
      <c r="D70" t="s">
        <v>205</v>
      </c>
    </row>
    <row r="71" spans="1:4">
      <c r="A71" s="10">
        <v>52</v>
      </c>
      <c r="B71" s="10" t="str">
        <f t="shared" si="0"/>
        <v>Other urinary organs - C68</v>
      </c>
      <c r="C71" s="9" t="s">
        <v>206</v>
      </c>
      <c r="D71" t="s">
        <v>207</v>
      </c>
    </row>
    <row r="72" spans="1:4">
      <c r="A72" s="10">
        <v>53</v>
      </c>
      <c r="B72" s="10" t="str">
        <f t="shared" si="0"/>
        <v>Eye - C69</v>
      </c>
      <c r="C72" s="9" t="s">
        <v>208</v>
      </c>
      <c r="D72" t="s">
        <v>209</v>
      </c>
    </row>
    <row r="73" spans="1:4">
      <c r="A73" s="10">
        <v>54</v>
      </c>
      <c r="B73" s="10" t="str">
        <f t="shared" si="0"/>
        <v>Meninges - C70</v>
      </c>
      <c r="C73" s="9" t="s">
        <v>210</v>
      </c>
      <c r="D73" t="s">
        <v>211</v>
      </c>
    </row>
    <row r="74" spans="1:4">
      <c r="A74" s="10">
        <v>55</v>
      </c>
      <c r="B74" s="10" t="str">
        <f t="shared" si="0"/>
        <v>Brain - C71</v>
      </c>
      <c r="C74" s="9" t="s">
        <v>212</v>
      </c>
      <c r="D74" t="s">
        <v>213</v>
      </c>
    </row>
    <row r="75" spans="1:4">
      <c r="A75" s="10">
        <v>56</v>
      </c>
      <c r="B75" s="10" t="str">
        <f t="shared" si="0"/>
        <v>Other central nervous system - C72</v>
      </c>
      <c r="C75" s="9" t="s">
        <v>214</v>
      </c>
      <c r="D75" t="s">
        <v>215</v>
      </c>
    </row>
    <row r="76" spans="1:4">
      <c r="A76" s="10">
        <v>57</v>
      </c>
      <c r="B76" s="10" t="str">
        <f t="shared" si="0"/>
        <v>Thyroid - C73</v>
      </c>
      <c r="C76" s="9" t="s">
        <v>216</v>
      </c>
      <c r="D76" t="s">
        <v>217</v>
      </c>
    </row>
    <row r="77" spans="1:4">
      <c r="A77" s="10">
        <v>58</v>
      </c>
      <c r="B77" s="10" t="str">
        <f t="shared" si="0"/>
        <v>Adrenal gland - C74</v>
      </c>
      <c r="C77" s="9" t="s">
        <v>218</v>
      </c>
      <c r="D77" t="s">
        <v>219</v>
      </c>
    </row>
    <row r="78" spans="1:4">
      <c r="A78" s="10">
        <v>59</v>
      </c>
      <c r="B78" s="10" t="str">
        <f t="shared" si="0"/>
        <v>Other endocrine glands - C75</v>
      </c>
      <c r="C78" s="9" t="s">
        <v>220</v>
      </c>
      <c r="D78" t="s">
        <v>221</v>
      </c>
    </row>
    <row r="79" spans="1:4">
      <c r="A79" s="10">
        <v>60</v>
      </c>
      <c r="B79" s="10" t="str">
        <f t="shared" si="0"/>
        <v>Other and ill-defined sites - C76</v>
      </c>
      <c r="C79" s="9" t="s">
        <v>222</v>
      </c>
      <c r="D79" t="s">
        <v>223</v>
      </c>
    </row>
    <row r="80" spans="1:4">
      <c r="A80" s="10">
        <v>61</v>
      </c>
      <c r="B80" s="10" t="str">
        <f t="shared" si="0"/>
        <v>Unknown primary - C77–C79</v>
      </c>
      <c r="C80" s="9" t="s">
        <v>352</v>
      </c>
      <c r="D80" t="s">
        <v>224</v>
      </c>
    </row>
    <row r="81" spans="1:4">
      <c r="A81" s="10">
        <v>62</v>
      </c>
      <c r="B81" s="10" t="str">
        <f t="shared" si="0"/>
        <v>Unspecified site - C80</v>
      </c>
      <c r="C81" s="9" t="s">
        <v>225</v>
      </c>
      <c r="D81" t="s">
        <v>226</v>
      </c>
    </row>
    <row r="82" spans="1:4">
      <c r="A82" s="10">
        <v>63</v>
      </c>
      <c r="B82" s="10" t="str">
        <f t="shared" si="0"/>
        <v>Hodgkin lymphoma - C81</v>
      </c>
      <c r="C82" s="9" t="s">
        <v>227</v>
      </c>
      <c r="D82" t="s">
        <v>228</v>
      </c>
    </row>
    <row r="83" spans="1:4">
      <c r="A83" s="10">
        <v>64</v>
      </c>
      <c r="B83" s="10" t="str">
        <f t="shared" si="0"/>
        <v>Non-hodgkin lymphoma - C82–C85</v>
      </c>
      <c r="C83" s="9" t="s">
        <v>126</v>
      </c>
      <c r="D83" t="s">
        <v>127</v>
      </c>
    </row>
    <row r="84" spans="1:4">
      <c r="A84" s="10">
        <v>65</v>
      </c>
      <c r="B84" s="10" t="str">
        <f t="shared" si="0"/>
        <v>Immunoproliferative cancers - C88</v>
      </c>
      <c r="C84" s="9" t="s">
        <v>229</v>
      </c>
      <c r="D84" t="s">
        <v>230</v>
      </c>
    </row>
    <row r="85" spans="1:4">
      <c r="A85" s="10">
        <v>66</v>
      </c>
      <c r="B85" s="10" t="str">
        <f t="shared" ref="B85:B90" si="1">D85&amp;" - "&amp;C85</f>
        <v>Myeloma - C90</v>
      </c>
      <c r="C85" s="9" t="s">
        <v>231</v>
      </c>
      <c r="D85" t="s">
        <v>232</v>
      </c>
    </row>
    <row r="86" spans="1:4">
      <c r="A86" s="10">
        <v>67</v>
      </c>
      <c r="B86" s="10" t="str">
        <f t="shared" si="1"/>
        <v>Leukaemia - C91–C95</v>
      </c>
      <c r="C86" s="9" t="s">
        <v>128</v>
      </c>
      <c r="D86" t="s">
        <v>129</v>
      </c>
    </row>
    <row r="87" spans="1:4">
      <c r="A87" s="10">
        <v>68</v>
      </c>
      <c r="B87" s="10" t="str">
        <f t="shared" si="1"/>
        <v>Other lymphoid, haematopoietic and related tissue - C96</v>
      </c>
      <c r="C87" s="9" t="s">
        <v>233</v>
      </c>
      <c r="D87" t="s">
        <v>234</v>
      </c>
    </row>
    <row r="88" spans="1:4">
      <c r="A88" s="10">
        <v>69</v>
      </c>
      <c r="B88" s="10" t="str">
        <f t="shared" si="1"/>
        <v>Polycythemia vera - D45</v>
      </c>
      <c r="C88" s="9" t="s">
        <v>235</v>
      </c>
      <c r="D88" t="s">
        <v>236</v>
      </c>
    </row>
    <row r="89" spans="1:4">
      <c r="A89" s="10">
        <v>70</v>
      </c>
      <c r="B89" s="10" t="str">
        <f t="shared" si="1"/>
        <v>Myelodyplastic syndromes - D46</v>
      </c>
      <c r="C89" s="9" t="s">
        <v>237</v>
      </c>
      <c r="D89" t="s">
        <v>238</v>
      </c>
    </row>
    <row r="90" spans="1:4">
      <c r="A90" s="10">
        <v>71</v>
      </c>
      <c r="B90" s="10" t="str">
        <f t="shared" si="1"/>
        <v>Uncertain behaviour of lymphoid, haematopoietic and related tissue - D47</v>
      </c>
      <c r="C90" s="9" t="s">
        <v>239</v>
      </c>
      <c r="D90" t="s">
        <v>240</v>
      </c>
    </row>
    <row r="91" spans="1:4">
      <c r="A91" t="s">
        <v>48</v>
      </c>
    </row>
    <row r="92" spans="1:4">
      <c r="A92">
        <v>1</v>
      </c>
      <c r="B92" t="s">
        <v>257</v>
      </c>
      <c r="C92" s="10" t="s">
        <v>242</v>
      </c>
    </row>
    <row r="93" spans="1:4">
      <c r="A93">
        <v>2</v>
      </c>
      <c r="B93" t="s">
        <v>258</v>
      </c>
      <c r="C93" s="10" t="s">
        <v>243</v>
      </c>
    </row>
    <row r="94" spans="1:4">
      <c r="A94">
        <v>3</v>
      </c>
      <c r="B94" t="s">
        <v>259</v>
      </c>
      <c r="C94" s="10" t="s">
        <v>244</v>
      </c>
    </row>
    <row r="95" spans="1:4">
      <c r="A95">
        <v>4</v>
      </c>
      <c r="B95" t="s">
        <v>260</v>
      </c>
      <c r="C95" s="10" t="s">
        <v>168</v>
      </c>
    </row>
    <row r="96" spans="1:4">
      <c r="A96">
        <v>5</v>
      </c>
      <c r="B96" t="s">
        <v>261</v>
      </c>
      <c r="C96" s="10" t="s">
        <v>245</v>
      </c>
    </row>
    <row r="97" spans="1:12">
      <c r="A97">
        <v>6</v>
      </c>
      <c r="B97" t="s">
        <v>262</v>
      </c>
      <c r="C97" s="10" t="s">
        <v>246</v>
      </c>
    </row>
    <row r="98" spans="1:12">
      <c r="A98">
        <v>7</v>
      </c>
      <c r="B98" t="s">
        <v>119</v>
      </c>
      <c r="C98" s="10" t="s">
        <v>118</v>
      </c>
    </row>
    <row r="99" spans="1:12">
      <c r="A99">
        <v>8</v>
      </c>
      <c r="B99" t="s">
        <v>263</v>
      </c>
      <c r="C99" s="10" t="s">
        <v>247</v>
      </c>
    </row>
    <row r="100" spans="1:12">
      <c r="A100">
        <v>9</v>
      </c>
      <c r="B100" t="s">
        <v>264</v>
      </c>
      <c r="C100" s="10" t="s">
        <v>248</v>
      </c>
    </row>
    <row r="101" spans="1:12">
      <c r="A101">
        <v>10</v>
      </c>
      <c r="B101" t="s">
        <v>265</v>
      </c>
      <c r="C101" s="10" t="s">
        <v>249</v>
      </c>
    </row>
    <row r="102" spans="1:12">
      <c r="A102">
        <v>11</v>
      </c>
      <c r="B102" t="s">
        <v>266</v>
      </c>
      <c r="C102" s="10" t="s">
        <v>250</v>
      </c>
    </row>
    <row r="103" spans="1:12">
      <c r="A103">
        <v>12</v>
      </c>
      <c r="B103" t="s">
        <v>267</v>
      </c>
      <c r="C103" s="10" t="s">
        <v>251</v>
      </c>
    </row>
    <row r="104" spans="1:12">
      <c r="A104">
        <v>13</v>
      </c>
      <c r="B104" t="s">
        <v>268</v>
      </c>
      <c r="C104" s="10" t="s">
        <v>252</v>
      </c>
    </row>
    <row r="105" spans="1:12">
      <c r="A105">
        <v>14</v>
      </c>
      <c r="B105" t="s">
        <v>269</v>
      </c>
      <c r="C105" s="10" t="s">
        <v>253</v>
      </c>
    </row>
    <row r="106" spans="1:12">
      <c r="B106" s="9"/>
    </row>
    <row r="107" spans="1:12">
      <c r="A107" t="s">
        <v>9</v>
      </c>
      <c r="C107" s="9" t="s">
        <v>11</v>
      </c>
    </row>
    <row r="108" spans="1:12">
      <c r="A108" s="10" t="s">
        <v>257</v>
      </c>
      <c r="B108" t="s">
        <v>242</v>
      </c>
      <c r="C108" s="9" t="s">
        <v>135</v>
      </c>
      <c r="D108" s="9" t="s">
        <v>137</v>
      </c>
      <c r="E108" s="9" t="s">
        <v>139</v>
      </c>
      <c r="F108" s="9" t="s">
        <v>141</v>
      </c>
      <c r="G108" s="9" t="s">
        <v>143</v>
      </c>
      <c r="H108" s="9" t="s">
        <v>145</v>
      </c>
      <c r="I108" s="9" t="s">
        <v>147</v>
      </c>
      <c r="J108" s="9" t="s">
        <v>149</v>
      </c>
      <c r="K108" s="9" t="s">
        <v>151</v>
      </c>
      <c r="L108" s="9" t="s">
        <v>153</v>
      </c>
    </row>
    <row r="109" spans="1:12">
      <c r="A109" s="10" t="s">
        <v>258</v>
      </c>
      <c r="B109" t="s">
        <v>243</v>
      </c>
      <c r="C109" s="9" t="s">
        <v>92</v>
      </c>
      <c r="D109" s="9" t="s">
        <v>94</v>
      </c>
      <c r="E109" s="9" t="s">
        <v>95</v>
      </c>
      <c r="F109" s="9" t="s">
        <v>130</v>
      </c>
      <c r="G109" s="9" t="s">
        <v>99</v>
      </c>
      <c r="H109" s="9" t="s">
        <v>100</v>
      </c>
      <c r="I109" s="9" t="s">
        <v>101</v>
      </c>
      <c r="J109" s="9" t="s">
        <v>102</v>
      </c>
      <c r="K109" s="9" t="s">
        <v>103</v>
      </c>
      <c r="L109" s="9" t="s">
        <v>104</v>
      </c>
    </row>
    <row r="110" spans="1:12">
      <c r="A110" s="10" t="s">
        <v>259</v>
      </c>
      <c r="B110" t="s">
        <v>244</v>
      </c>
      <c r="C110" s="9" t="s">
        <v>156</v>
      </c>
      <c r="D110" s="9" t="s">
        <v>158</v>
      </c>
      <c r="E110" s="9" t="s">
        <v>160</v>
      </c>
      <c r="F110" s="9" t="s">
        <v>114</v>
      </c>
      <c r="G110" s="9" t="s">
        <v>162</v>
      </c>
      <c r="H110" s="9" t="s">
        <v>164</v>
      </c>
      <c r="I110" s="9" t="s">
        <v>166</v>
      </c>
    </row>
    <row r="111" spans="1:12">
      <c r="A111" s="10" t="s">
        <v>260</v>
      </c>
      <c r="B111" t="s">
        <v>168</v>
      </c>
      <c r="C111" s="9" t="s">
        <v>168</v>
      </c>
    </row>
    <row r="112" spans="1:12">
      <c r="A112" s="10" t="s">
        <v>261</v>
      </c>
      <c r="B112" t="s">
        <v>245</v>
      </c>
      <c r="C112" s="9" t="s">
        <v>116</v>
      </c>
      <c r="D112" s="9" t="s">
        <v>170</v>
      </c>
    </row>
    <row r="113" spans="1:12">
      <c r="A113" s="10" t="s">
        <v>262</v>
      </c>
      <c r="B113" t="s">
        <v>246</v>
      </c>
      <c r="C113" s="9" t="s">
        <v>172</v>
      </c>
      <c r="D113" s="9" t="s">
        <v>174</v>
      </c>
      <c r="E113" s="9" t="s">
        <v>176</v>
      </c>
      <c r="F113" s="9" t="s">
        <v>178</v>
      </c>
      <c r="G113" s="9" t="s">
        <v>180</v>
      </c>
    </row>
    <row r="114" spans="1:12">
      <c r="A114" s="10" t="s">
        <v>119</v>
      </c>
      <c r="B114" t="s">
        <v>118</v>
      </c>
      <c r="C114" s="9" t="s">
        <v>118</v>
      </c>
    </row>
    <row r="115" spans="1:12">
      <c r="A115" s="10" t="s">
        <v>263</v>
      </c>
      <c r="B115" t="s">
        <v>247</v>
      </c>
      <c r="C115" s="9" t="s">
        <v>182</v>
      </c>
      <c r="D115" s="9" t="s">
        <v>184</v>
      </c>
      <c r="E115" s="9" t="s">
        <v>186</v>
      </c>
      <c r="F115" s="9" t="s">
        <v>120</v>
      </c>
      <c r="G115" s="9" t="s">
        <v>188</v>
      </c>
      <c r="H115" s="9" t="s">
        <v>190</v>
      </c>
      <c r="I115" s="9" t="s">
        <v>192</v>
      </c>
    </row>
    <row r="116" spans="1:12">
      <c r="A116" s="10" t="s">
        <v>264</v>
      </c>
      <c r="B116" t="s">
        <v>248</v>
      </c>
      <c r="C116" s="9" t="s">
        <v>194</v>
      </c>
      <c r="D116" s="9" t="s">
        <v>122</v>
      </c>
      <c r="E116" s="9" t="s">
        <v>196</v>
      </c>
      <c r="F116" s="9" t="s">
        <v>198</v>
      </c>
    </row>
    <row r="117" spans="1:12">
      <c r="A117" s="10" t="s">
        <v>265</v>
      </c>
      <c r="B117" t="s">
        <v>249</v>
      </c>
      <c r="C117" s="9" t="s">
        <v>124</v>
      </c>
      <c r="D117" s="9" t="s">
        <v>200</v>
      </c>
      <c r="E117" s="9" t="s">
        <v>202</v>
      </c>
      <c r="F117" s="9" t="s">
        <v>204</v>
      </c>
      <c r="G117" s="9" t="s">
        <v>206</v>
      </c>
    </row>
    <row r="118" spans="1:12">
      <c r="A118" s="10" t="s">
        <v>266</v>
      </c>
      <c r="B118" t="s">
        <v>250</v>
      </c>
      <c r="C118" s="9" t="s">
        <v>208</v>
      </c>
      <c r="D118" s="9" t="s">
        <v>210</v>
      </c>
      <c r="E118" s="9" t="s">
        <v>212</v>
      </c>
      <c r="F118" s="9" t="s">
        <v>214</v>
      </c>
    </row>
    <row r="119" spans="1:12">
      <c r="A119" s="10" t="s">
        <v>267</v>
      </c>
      <c r="B119" t="s">
        <v>251</v>
      </c>
      <c r="C119" s="9" t="s">
        <v>216</v>
      </c>
      <c r="D119" s="9" t="s">
        <v>218</v>
      </c>
      <c r="E119" s="9" t="s">
        <v>220</v>
      </c>
    </row>
    <row r="120" spans="1:12">
      <c r="A120" s="10" t="s">
        <v>268</v>
      </c>
      <c r="B120" t="s">
        <v>252</v>
      </c>
      <c r="C120" s="9" t="s">
        <v>222</v>
      </c>
      <c r="D120" s="9" t="s">
        <v>352</v>
      </c>
      <c r="E120" s="9" t="s">
        <v>225</v>
      </c>
      <c r="F120" s="9"/>
    </row>
    <row r="121" spans="1:12">
      <c r="A121" s="10" t="s">
        <v>269</v>
      </c>
      <c r="B121" t="s">
        <v>253</v>
      </c>
      <c r="C121" s="9" t="s">
        <v>227</v>
      </c>
      <c r="D121" s="9" t="s">
        <v>126</v>
      </c>
      <c r="E121" s="9" t="s">
        <v>229</v>
      </c>
      <c r="F121" s="9" t="s">
        <v>231</v>
      </c>
      <c r="G121" s="9" t="s">
        <v>128</v>
      </c>
      <c r="H121" s="9" t="s">
        <v>233</v>
      </c>
      <c r="I121" s="9" t="s">
        <v>235</v>
      </c>
      <c r="J121" s="9" t="s">
        <v>237</v>
      </c>
      <c r="K121" s="9" t="s">
        <v>239</v>
      </c>
    </row>
    <row r="123" spans="1:12">
      <c r="A123" s="10" t="s">
        <v>257</v>
      </c>
      <c r="B123" t="s">
        <v>242</v>
      </c>
      <c r="C123" s="10" t="s">
        <v>136</v>
      </c>
      <c r="D123" s="10" t="s">
        <v>138</v>
      </c>
      <c r="E123" s="10" t="s">
        <v>140</v>
      </c>
      <c r="F123" s="10" t="s">
        <v>142</v>
      </c>
      <c r="G123" s="10" t="s">
        <v>144</v>
      </c>
      <c r="H123" s="10" t="s">
        <v>146</v>
      </c>
      <c r="I123" s="10" t="s">
        <v>148</v>
      </c>
      <c r="J123" s="10" t="s">
        <v>150</v>
      </c>
      <c r="K123" s="10" t="s">
        <v>152</v>
      </c>
      <c r="L123" s="10" t="s">
        <v>154</v>
      </c>
    </row>
    <row r="124" spans="1:12">
      <c r="A124" s="10" t="s">
        <v>258</v>
      </c>
      <c r="B124" t="s">
        <v>243</v>
      </c>
      <c r="C124" s="10" t="s">
        <v>93</v>
      </c>
      <c r="D124" s="10" t="s">
        <v>96</v>
      </c>
      <c r="E124" s="10" t="s">
        <v>155</v>
      </c>
      <c r="F124" s="10" t="s">
        <v>97</v>
      </c>
      <c r="G124" s="10" t="s">
        <v>105</v>
      </c>
      <c r="H124" s="10" t="s">
        <v>106</v>
      </c>
      <c r="I124" s="10" t="s">
        <v>107</v>
      </c>
      <c r="J124" s="10" t="s">
        <v>108</v>
      </c>
      <c r="K124" s="10" t="s">
        <v>109</v>
      </c>
      <c r="L124" s="10" t="s">
        <v>110</v>
      </c>
    </row>
    <row r="125" spans="1:12">
      <c r="A125" s="10" t="s">
        <v>259</v>
      </c>
      <c r="B125" t="s">
        <v>244</v>
      </c>
      <c r="C125" s="10" t="s">
        <v>157</v>
      </c>
      <c r="D125" s="10" t="s">
        <v>159</v>
      </c>
      <c r="E125" s="10" t="s">
        <v>161</v>
      </c>
      <c r="F125" s="10" t="s">
        <v>115</v>
      </c>
      <c r="G125" s="10" t="s">
        <v>163</v>
      </c>
      <c r="H125" s="10" t="s">
        <v>165</v>
      </c>
      <c r="I125" s="10" t="s">
        <v>167</v>
      </c>
    </row>
    <row r="126" spans="1:12">
      <c r="A126" s="10" t="s">
        <v>260</v>
      </c>
      <c r="B126" t="s">
        <v>168</v>
      </c>
      <c r="C126" s="10" t="s">
        <v>169</v>
      </c>
    </row>
    <row r="127" spans="1:12">
      <c r="A127" s="10" t="s">
        <v>261</v>
      </c>
      <c r="B127" t="s">
        <v>245</v>
      </c>
      <c r="C127" s="10" t="s">
        <v>117</v>
      </c>
      <c r="D127" s="10" t="s">
        <v>171</v>
      </c>
    </row>
    <row r="128" spans="1:12">
      <c r="A128" s="10" t="s">
        <v>262</v>
      </c>
      <c r="B128" t="s">
        <v>246</v>
      </c>
      <c r="C128" s="10" t="s">
        <v>173</v>
      </c>
      <c r="D128" s="10" t="s">
        <v>175</v>
      </c>
      <c r="E128" s="10" t="s">
        <v>177</v>
      </c>
      <c r="F128" s="10" t="s">
        <v>179</v>
      </c>
      <c r="G128" s="10" t="s">
        <v>181</v>
      </c>
    </row>
    <row r="129" spans="1:11">
      <c r="A129" s="10" t="s">
        <v>119</v>
      </c>
      <c r="B129" t="s">
        <v>118</v>
      </c>
      <c r="C129" t="s">
        <v>119</v>
      </c>
    </row>
    <row r="130" spans="1:11">
      <c r="A130" s="10" t="s">
        <v>263</v>
      </c>
      <c r="B130" t="s">
        <v>247</v>
      </c>
      <c r="C130" s="10" t="s">
        <v>183</v>
      </c>
      <c r="D130" s="10" t="s">
        <v>185</v>
      </c>
      <c r="E130" s="10" t="s">
        <v>187</v>
      </c>
      <c r="F130" s="10" t="s">
        <v>121</v>
      </c>
      <c r="G130" s="10" t="s">
        <v>189</v>
      </c>
      <c r="H130" s="10" t="s">
        <v>191</v>
      </c>
      <c r="I130" s="10" t="s">
        <v>193</v>
      </c>
    </row>
    <row r="131" spans="1:11">
      <c r="A131" s="10" t="s">
        <v>264</v>
      </c>
      <c r="B131" t="s">
        <v>248</v>
      </c>
      <c r="C131" s="10" t="s">
        <v>195</v>
      </c>
      <c r="D131" s="10" t="s">
        <v>123</v>
      </c>
      <c r="E131" s="10" t="s">
        <v>197</v>
      </c>
      <c r="F131" s="10" t="s">
        <v>199</v>
      </c>
    </row>
    <row r="132" spans="1:11">
      <c r="A132" s="10" t="s">
        <v>265</v>
      </c>
      <c r="B132" t="s">
        <v>249</v>
      </c>
      <c r="C132" s="10" t="s">
        <v>125</v>
      </c>
      <c r="D132" s="10" t="s">
        <v>201</v>
      </c>
      <c r="E132" s="10" t="s">
        <v>203</v>
      </c>
      <c r="F132" s="10" t="s">
        <v>205</v>
      </c>
      <c r="G132" s="10" t="s">
        <v>207</v>
      </c>
    </row>
    <row r="133" spans="1:11">
      <c r="A133" s="10" t="s">
        <v>266</v>
      </c>
      <c r="B133" t="s">
        <v>250</v>
      </c>
      <c r="C133" s="10" t="s">
        <v>209</v>
      </c>
      <c r="D133" s="10" t="s">
        <v>211</v>
      </c>
      <c r="E133" s="10" t="s">
        <v>213</v>
      </c>
      <c r="F133" s="10" t="s">
        <v>215</v>
      </c>
    </row>
    <row r="134" spans="1:11">
      <c r="A134" s="10" t="s">
        <v>267</v>
      </c>
      <c r="B134" t="s">
        <v>251</v>
      </c>
      <c r="C134" s="10" t="s">
        <v>217</v>
      </c>
      <c r="D134" s="10" t="s">
        <v>219</v>
      </c>
      <c r="E134" s="10" t="s">
        <v>221</v>
      </c>
    </row>
    <row r="135" spans="1:11">
      <c r="A135" s="10" t="s">
        <v>268</v>
      </c>
      <c r="B135" t="s">
        <v>252</v>
      </c>
      <c r="C135" s="10" t="s">
        <v>223</v>
      </c>
      <c r="D135" s="10" t="s">
        <v>224</v>
      </c>
      <c r="E135" s="10" t="s">
        <v>226</v>
      </c>
      <c r="F135" s="10"/>
    </row>
    <row r="136" spans="1:11">
      <c r="A136" s="10" t="s">
        <v>269</v>
      </c>
      <c r="B136" t="s">
        <v>253</v>
      </c>
      <c r="C136" s="10" t="s">
        <v>228</v>
      </c>
      <c r="D136" s="10" t="s">
        <v>127</v>
      </c>
      <c r="E136" s="10" t="s">
        <v>230</v>
      </c>
      <c r="F136" s="10" t="s">
        <v>232</v>
      </c>
      <c r="G136" s="10" t="s">
        <v>129</v>
      </c>
      <c r="H136" s="10" t="s">
        <v>234</v>
      </c>
      <c r="I136" s="10" t="s">
        <v>236</v>
      </c>
      <c r="J136" s="10" t="s">
        <v>238</v>
      </c>
      <c r="K136" s="10" t="s">
        <v>240</v>
      </c>
    </row>
    <row r="137" spans="1:11">
      <c r="A137" s="10"/>
    </row>
  </sheetData>
  <sortState ref="C27:D39">
    <sortCondition ref="C2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581"/>
  <sheetViews>
    <sheetView showGridLines="0" workbookViewId="0"/>
  </sheetViews>
  <sheetFormatPr defaultRowHeight="15" customHeight="1"/>
  <cols>
    <col min="1" max="1" width="16.140625" style="82" customWidth="1"/>
    <col min="2" max="2" width="85.28515625" style="82" customWidth="1"/>
    <col min="3" max="3" width="15.140625" style="82" customWidth="1"/>
    <col min="4" max="4" width="64.7109375" style="82" customWidth="1"/>
    <col min="5" max="16384" width="9.140625" style="82"/>
  </cols>
  <sheetData>
    <row r="1" spans="1:2" ht="27.75" customHeight="1">
      <c r="A1" s="86" t="s">
        <v>1386</v>
      </c>
    </row>
    <row r="3" spans="1:2" ht="15" customHeight="1">
      <c r="A3" s="85" t="s">
        <v>1382</v>
      </c>
      <c r="B3" s="85" t="s">
        <v>1383</v>
      </c>
    </row>
    <row r="4" spans="1:2" s="85" customFormat="1" ht="15" customHeight="1">
      <c r="A4" s="84" t="s">
        <v>135</v>
      </c>
      <c r="B4" s="84" t="s">
        <v>136</v>
      </c>
    </row>
    <row r="5" spans="1:2" ht="15" customHeight="1">
      <c r="A5" s="83" t="s">
        <v>377</v>
      </c>
      <c r="B5" s="82" t="s">
        <v>378</v>
      </c>
    </row>
    <row r="6" spans="1:2" ht="15" customHeight="1">
      <c r="A6" s="83" t="s">
        <v>379</v>
      </c>
      <c r="B6" s="82" t="s">
        <v>380</v>
      </c>
    </row>
    <row r="7" spans="1:2" ht="15" customHeight="1">
      <c r="A7" s="83" t="s">
        <v>381</v>
      </c>
      <c r="B7" s="82" t="s">
        <v>382</v>
      </c>
    </row>
    <row r="8" spans="1:2" ht="15" customHeight="1">
      <c r="A8" s="83" t="s">
        <v>383</v>
      </c>
      <c r="B8" s="82" t="s">
        <v>384</v>
      </c>
    </row>
    <row r="9" spans="1:2" ht="15" customHeight="1">
      <c r="A9" s="83" t="s">
        <v>385</v>
      </c>
      <c r="B9" s="82" t="s">
        <v>386</v>
      </c>
    </row>
    <row r="10" spans="1:2" ht="15" customHeight="1">
      <c r="A10" s="83" t="s">
        <v>387</v>
      </c>
      <c r="B10" s="82" t="s">
        <v>388</v>
      </c>
    </row>
    <row r="11" spans="1:2" ht="15" customHeight="1">
      <c r="A11" s="83" t="s">
        <v>389</v>
      </c>
      <c r="B11" s="82" t="s">
        <v>390</v>
      </c>
    </row>
    <row r="12" spans="1:2" ht="15" customHeight="1">
      <c r="A12" s="83" t="s">
        <v>391</v>
      </c>
      <c r="B12" s="82" t="s">
        <v>392</v>
      </c>
    </row>
    <row r="13" spans="1:2" ht="15" customHeight="1">
      <c r="A13" s="83" t="s">
        <v>393</v>
      </c>
      <c r="B13" s="82" t="s">
        <v>394</v>
      </c>
    </row>
    <row r="14" spans="1:2" s="85" customFormat="1" ht="15" customHeight="1">
      <c r="A14" s="84" t="s">
        <v>137</v>
      </c>
      <c r="B14" s="84" t="s">
        <v>138</v>
      </c>
    </row>
    <row r="15" spans="1:2" ht="15" customHeight="1">
      <c r="A15" s="83" t="s">
        <v>395</v>
      </c>
      <c r="B15" s="82" t="s">
        <v>396</v>
      </c>
    </row>
    <row r="16" spans="1:2" ht="15" customHeight="1">
      <c r="A16" s="83" t="s">
        <v>397</v>
      </c>
      <c r="B16" s="82" t="s">
        <v>398</v>
      </c>
    </row>
    <row r="17" spans="1:2" ht="15" customHeight="1">
      <c r="A17" s="83" t="s">
        <v>399</v>
      </c>
      <c r="B17" s="82" t="s">
        <v>400</v>
      </c>
    </row>
    <row r="18" spans="1:2" ht="15" customHeight="1">
      <c r="A18" s="83" t="s">
        <v>401</v>
      </c>
      <c r="B18" s="82" t="s">
        <v>402</v>
      </c>
    </row>
    <row r="19" spans="1:2" ht="15" customHeight="1">
      <c r="A19" s="83" t="s">
        <v>403</v>
      </c>
      <c r="B19" s="82" t="s">
        <v>404</v>
      </c>
    </row>
    <row r="20" spans="1:2" ht="15" customHeight="1">
      <c r="A20" s="83" t="s">
        <v>405</v>
      </c>
      <c r="B20" s="82" t="s">
        <v>406</v>
      </c>
    </row>
    <row r="21" spans="1:2" ht="15" customHeight="1">
      <c r="A21" s="83" t="s">
        <v>407</v>
      </c>
      <c r="B21" s="82" t="s">
        <v>408</v>
      </c>
    </row>
    <row r="22" spans="1:2" ht="15" customHeight="1">
      <c r="A22" s="83" t="s">
        <v>409</v>
      </c>
      <c r="B22" s="82" t="s">
        <v>410</v>
      </c>
    </row>
    <row r="23" spans="1:2" s="85" customFormat="1" ht="15" customHeight="1">
      <c r="A23" s="84" t="s">
        <v>139</v>
      </c>
      <c r="B23" s="84" t="s">
        <v>140</v>
      </c>
    </row>
    <row r="24" spans="1:2" ht="15" customHeight="1">
      <c r="A24" s="83" t="s">
        <v>411</v>
      </c>
      <c r="B24" s="82" t="s">
        <v>412</v>
      </c>
    </row>
    <row r="25" spans="1:2" ht="15" customHeight="1">
      <c r="A25" s="83" t="s">
        <v>413</v>
      </c>
      <c r="B25" s="82" t="s">
        <v>414</v>
      </c>
    </row>
    <row r="26" spans="1:2" ht="15" customHeight="1">
      <c r="A26" s="83" t="s">
        <v>415</v>
      </c>
      <c r="B26" s="82" t="s">
        <v>416</v>
      </c>
    </row>
    <row r="27" spans="1:2" ht="15" customHeight="1">
      <c r="A27" s="83" t="s">
        <v>417</v>
      </c>
      <c r="B27" s="82" t="s">
        <v>418</v>
      </c>
    </row>
    <row r="28" spans="1:2" ht="15" customHeight="1">
      <c r="A28" s="83" t="s">
        <v>419</v>
      </c>
      <c r="B28" s="82" t="s">
        <v>420</v>
      </c>
    </row>
    <row r="29" spans="1:2" ht="15" customHeight="1">
      <c r="A29" s="83" t="s">
        <v>421</v>
      </c>
      <c r="B29" s="82" t="s">
        <v>422</v>
      </c>
    </row>
    <row r="30" spans="1:2" ht="15" customHeight="1">
      <c r="A30" s="83" t="s">
        <v>423</v>
      </c>
      <c r="B30" s="82" t="s">
        <v>424</v>
      </c>
    </row>
    <row r="31" spans="1:2" ht="15" customHeight="1">
      <c r="A31" s="83" t="s">
        <v>425</v>
      </c>
      <c r="B31" s="82" t="s">
        <v>426</v>
      </c>
    </row>
    <row r="32" spans="1:2" ht="15" customHeight="1">
      <c r="A32" s="83" t="s">
        <v>427</v>
      </c>
      <c r="B32" s="82" t="s">
        <v>428</v>
      </c>
    </row>
    <row r="33" spans="1:2" ht="15" customHeight="1">
      <c r="A33" s="83" t="s">
        <v>429</v>
      </c>
      <c r="B33" s="82" t="s">
        <v>430</v>
      </c>
    </row>
    <row r="34" spans="1:2" ht="15" customHeight="1">
      <c r="A34" s="83" t="s">
        <v>431</v>
      </c>
      <c r="B34" s="82" t="s">
        <v>432</v>
      </c>
    </row>
    <row r="35" spans="1:2" ht="15" customHeight="1">
      <c r="A35" s="83" t="s">
        <v>433</v>
      </c>
      <c r="B35" s="82" t="s">
        <v>434</v>
      </c>
    </row>
    <row r="36" spans="1:2" ht="15" customHeight="1">
      <c r="A36" s="83" t="s">
        <v>435</v>
      </c>
      <c r="B36" s="82" t="s">
        <v>436</v>
      </c>
    </row>
    <row r="37" spans="1:2" ht="15" customHeight="1">
      <c r="A37" s="83" t="s">
        <v>437</v>
      </c>
      <c r="B37" s="82" t="s">
        <v>438</v>
      </c>
    </row>
    <row r="38" spans="1:2" ht="15" customHeight="1">
      <c r="A38" s="83" t="s">
        <v>439</v>
      </c>
      <c r="B38" s="82" t="s">
        <v>440</v>
      </c>
    </row>
    <row r="39" spans="1:2" ht="15" customHeight="1">
      <c r="A39" s="83" t="s">
        <v>441</v>
      </c>
      <c r="B39" s="82" t="s">
        <v>442</v>
      </c>
    </row>
    <row r="40" spans="1:2" ht="15" customHeight="1">
      <c r="A40" s="83" t="s">
        <v>443</v>
      </c>
      <c r="B40" s="82" t="s">
        <v>444</v>
      </c>
    </row>
    <row r="41" spans="1:2" s="85" customFormat="1" ht="15" customHeight="1">
      <c r="A41" s="84" t="s">
        <v>141</v>
      </c>
      <c r="B41" s="84" t="s">
        <v>142</v>
      </c>
    </row>
    <row r="42" spans="1:2" ht="15" customHeight="1">
      <c r="A42" s="83" t="s">
        <v>445</v>
      </c>
      <c r="B42" s="82" t="s">
        <v>446</v>
      </c>
    </row>
    <row r="43" spans="1:2" ht="15" customHeight="1">
      <c r="A43" s="83" t="s">
        <v>447</v>
      </c>
      <c r="B43" s="82" t="s">
        <v>448</v>
      </c>
    </row>
    <row r="44" spans="1:2" ht="15" customHeight="1">
      <c r="A44" s="83" t="s">
        <v>449</v>
      </c>
      <c r="B44" s="82" t="s">
        <v>450</v>
      </c>
    </row>
    <row r="45" spans="1:2" ht="15" customHeight="1">
      <c r="A45" s="83" t="s">
        <v>451</v>
      </c>
      <c r="B45" s="82" t="s">
        <v>452</v>
      </c>
    </row>
    <row r="46" spans="1:2" ht="15" customHeight="1">
      <c r="A46" s="83" t="s">
        <v>453</v>
      </c>
      <c r="B46" s="82" t="s">
        <v>454</v>
      </c>
    </row>
    <row r="47" spans="1:2" ht="15" customHeight="1">
      <c r="A47" s="83" t="s">
        <v>143</v>
      </c>
      <c r="B47" s="82" t="s">
        <v>144</v>
      </c>
    </row>
    <row r="48" spans="1:2" ht="15" customHeight="1">
      <c r="A48" s="83" t="s">
        <v>455</v>
      </c>
      <c r="B48" s="82" t="s">
        <v>456</v>
      </c>
    </row>
    <row r="49" spans="1:2" ht="15" customHeight="1">
      <c r="A49" s="83" t="s">
        <v>457</v>
      </c>
      <c r="B49" s="82" t="s">
        <v>458</v>
      </c>
    </row>
    <row r="50" spans="1:2" ht="15" customHeight="1">
      <c r="A50" s="83" t="s">
        <v>459</v>
      </c>
      <c r="B50" s="82" t="s">
        <v>460</v>
      </c>
    </row>
    <row r="51" spans="1:2" ht="15" customHeight="1">
      <c r="A51" s="83" t="s">
        <v>461</v>
      </c>
      <c r="B51" s="82" t="s">
        <v>462</v>
      </c>
    </row>
    <row r="52" spans="1:2" s="85" customFormat="1" ht="15" customHeight="1">
      <c r="A52" s="84" t="s">
        <v>145</v>
      </c>
      <c r="B52" s="84" t="s">
        <v>146</v>
      </c>
    </row>
    <row r="53" spans="1:2" ht="15" customHeight="1">
      <c r="A53" s="83" t="s">
        <v>463</v>
      </c>
      <c r="B53" s="82" t="s">
        <v>464</v>
      </c>
    </row>
    <row r="54" spans="1:2" ht="15" customHeight="1">
      <c r="A54" s="83" t="s">
        <v>465</v>
      </c>
      <c r="B54" s="82" t="s">
        <v>466</v>
      </c>
    </row>
    <row r="55" spans="1:2" ht="15" customHeight="1">
      <c r="A55" s="83" t="s">
        <v>467</v>
      </c>
      <c r="B55" s="82" t="s">
        <v>468</v>
      </c>
    </row>
    <row r="56" spans="1:2" ht="15" customHeight="1">
      <c r="A56" s="83" t="s">
        <v>469</v>
      </c>
      <c r="B56" s="82" t="s">
        <v>470</v>
      </c>
    </row>
    <row r="57" spans="1:2" ht="15" customHeight="1">
      <c r="A57" s="83" t="s">
        <v>471</v>
      </c>
      <c r="B57" s="82" t="s">
        <v>472</v>
      </c>
    </row>
    <row r="58" spans="1:2" ht="15" customHeight="1">
      <c r="A58" s="83" t="s">
        <v>473</v>
      </c>
      <c r="B58" s="82" t="s">
        <v>474</v>
      </c>
    </row>
    <row r="59" spans="1:2" ht="15" customHeight="1">
      <c r="A59" s="83" t="s">
        <v>475</v>
      </c>
      <c r="B59" s="82" t="s">
        <v>476</v>
      </c>
    </row>
    <row r="60" spans="1:2" ht="15" customHeight="1">
      <c r="A60" s="83" t="s">
        <v>477</v>
      </c>
      <c r="B60" s="82" t="s">
        <v>478</v>
      </c>
    </row>
    <row r="61" spans="1:2" s="85" customFormat="1" ht="15" customHeight="1">
      <c r="A61" s="84" t="s">
        <v>147</v>
      </c>
      <c r="B61" s="84" t="s">
        <v>148</v>
      </c>
    </row>
    <row r="62" spans="1:2" ht="15" customHeight="1">
      <c r="A62" s="83" t="s">
        <v>479</v>
      </c>
      <c r="B62" s="82" t="s">
        <v>480</v>
      </c>
    </row>
    <row r="63" spans="1:2" ht="15" customHeight="1">
      <c r="A63" s="83" t="s">
        <v>481</v>
      </c>
      <c r="B63" s="82" t="s">
        <v>482</v>
      </c>
    </row>
    <row r="64" spans="1:2" ht="15" customHeight="1">
      <c r="A64" s="83" t="s">
        <v>483</v>
      </c>
      <c r="B64" s="82" t="s">
        <v>484</v>
      </c>
    </row>
    <row r="65" spans="1:2" ht="15" customHeight="1">
      <c r="A65" s="83" t="s">
        <v>485</v>
      </c>
      <c r="B65" s="82" t="s">
        <v>486</v>
      </c>
    </row>
    <row r="66" spans="1:2" ht="15" customHeight="1">
      <c r="A66" s="83" t="s">
        <v>487</v>
      </c>
      <c r="B66" s="82" t="s">
        <v>488</v>
      </c>
    </row>
    <row r="67" spans="1:2" s="85" customFormat="1" ht="15" customHeight="1">
      <c r="A67" s="84" t="s">
        <v>149</v>
      </c>
      <c r="B67" s="84" t="s">
        <v>150</v>
      </c>
    </row>
    <row r="68" spans="1:2" ht="15" customHeight="1">
      <c r="A68" s="83" t="s">
        <v>149</v>
      </c>
      <c r="B68" s="82" t="s">
        <v>489</v>
      </c>
    </row>
    <row r="69" spans="1:2" s="85" customFormat="1" ht="15" customHeight="1">
      <c r="A69" s="84" t="s">
        <v>151</v>
      </c>
      <c r="B69" s="84" t="s">
        <v>152</v>
      </c>
    </row>
    <row r="70" spans="1:2" ht="15" customHeight="1">
      <c r="A70" s="83" t="s">
        <v>490</v>
      </c>
      <c r="B70" s="82" t="s">
        <v>491</v>
      </c>
    </row>
    <row r="71" spans="1:2" ht="15" customHeight="1">
      <c r="A71" s="83" t="s">
        <v>492</v>
      </c>
      <c r="B71" s="82" t="s">
        <v>493</v>
      </c>
    </row>
    <row r="72" spans="1:2" ht="15" customHeight="1">
      <c r="A72" s="83" t="s">
        <v>494</v>
      </c>
      <c r="B72" s="82" t="s">
        <v>495</v>
      </c>
    </row>
    <row r="73" spans="1:2" ht="15" customHeight="1">
      <c r="A73" s="83" t="s">
        <v>496</v>
      </c>
      <c r="B73" s="82" t="s">
        <v>497</v>
      </c>
    </row>
    <row r="74" spans="1:2" ht="15" customHeight="1">
      <c r="A74" s="83" t="s">
        <v>498</v>
      </c>
      <c r="B74" s="82" t="s">
        <v>499</v>
      </c>
    </row>
    <row r="75" spans="1:2" s="85" customFormat="1" ht="15" customHeight="1">
      <c r="A75" s="84" t="s">
        <v>153</v>
      </c>
      <c r="B75" s="84" t="s">
        <v>154</v>
      </c>
    </row>
    <row r="76" spans="1:2" ht="15" customHeight="1">
      <c r="A76" s="83" t="s">
        <v>500</v>
      </c>
      <c r="B76" s="82" t="s">
        <v>501</v>
      </c>
    </row>
    <row r="77" spans="1:2" ht="15" customHeight="1">
      <c r="A77" s="83" t="s">
        <v>502</v>
      </c>
      <c r="B77" s="82" t="s">
        <v>503</v>
      </c>
    </row>
    <row r="78" spans="1:2" ht="15" customHeight="1">
      <c r="A78" s="83" t="s">
        <v>504</v>
      </c>
      <c r="B78" s="82" t="s">
        <v>505</v>
      </c>
    </row>
    <row r="79" spans="1:2" s="85" customFormat="1" ht="15" customHeight="1">
      <c r="A79" s="84" t="s">
        <v>92</v>
      </c>
      <c r="B79" s="84" t="s">
        <v>93</v>
      </c>
    </row>
    <row r="80" spans="1:2" ht="15" customHeight="1">
      <c r="A80" s="83" t="s">
        <v>506</v>
      </c>
      <c r="B80" s="82" t="s">
        <v>507</v>
      </c>
    </row>
    <row r="81" spans="1:2" ht="15" customHeight="1">
      <c r="A81" s="83" t="s">
        <v>508</v>
      </c>
      <c r="B81" s="82" t="s">
        <v>509</v>
      </c>
    </row>
    <row r="82" spans="1:2" ht="15" customHeight="1">
      <c r="A82" s="83" t="s">
        <v>510</v>
      </c>
      <c r="B82" s="82" t="s">
        <v>511</v>
      </c>
    </row>
    <row r="83" spans="1:2" ht="15" customHeight="1">
      <c r="A83" s="83" t="s">
        <v>512</v>
      </c>
      <c r="B83" s="82" t="s">
        <v>513</v>
      </c>
    </row>
    <row r="84" spans="1:2" ht="15" customHeight="1">
      <c r="A84" s="83" t="s">
        <v>514</v>
      </c>
      <c r="B84" s="82" t="s">
        <v>515</v>
      </c>
    </row>
    <row r="85" spans="1:2" ht="15" customHeight="1">
      <c r="A85" s="83" t="s">
        <v>516</v>
      </c>
      <c r="B85" s="82" t="s">
        <v>517</v>
      </c>
    </row>
    <row r="86" spans="1:2" ht="15" customHeight="1">
      <c r="A86" s="83" t="s">
        <v>518</v>
      </c>
      <c r="B86" s="82" t="s">
        <v>519</v>
      </c>
    </row>
    <row r="87" spans="1:2" ht="15" customHeight="1">
      <c r="A87" s="83" t="s">
        <v>520</v>
      </c>
      <c r="B87" s="82" t="s">
        <v>521</v>
      </c>
    </row>
    <row r="88" spans="1:2" s="85" customFormat="1" ht="15" customHeight="1">
      <c r="A88" s="84" t="s">
        <v>94</v>
      </c>
      <c r="B88" s="84" t="s">
        <v>96</v>
      </c>
    </row>
    <row r="89" spans="1:2" ht="15" customHeight="1">
      <c r="A89" s="83" t="s">
        <v>522</v>
      </c>
      <c r="B89" s="82" t="s">
        <v>523</v>
      </c>
    </row>
    <row r="90" spans="1:2" ht="15" customHeight="1">
      <c r="A90" s="83" t="s">
        <v>524</v>
      </c>
      <c r="B90" s="82" t="s">
        <v>525</v>
      </c>
    </row>
    <row r="91" spans="1:2" ht="15" customHeight="1">
      <c r="A91" s="83" t="s">
        <v>526</v>
      </c>
      <c r="B91" s="82" t="s">
        <v>527</v>
      </c>
    </row>
    <row r="92" spans="1:2" ht="15" customHeight="1">
      <c r="A92" s="83" t="s">
        <v>528</v>
      </c>
      <c r="B92" s="82" t="s">
        <v>529</v>
      </c>
    </row>
    <row r="93" spans="1:2" ht="15" customHeight="1">
      <c r="A93" s="83" t="s">
        <v>530</v>
      </c>
      <c r="B93" s="82" t="s">
        <v>531</v>
      </c>
    </row>
    <row r="94" spans="1:2" ht="15" customHeight="1">
      <c r="A94" s="83" t="s">
        <v>532</v>
      </c>
      <c r="B94" s="82" t="s">
        <v>533</v>
      </c>
    </row>
    <row r="95" spans="1:2" ht="15" customHeight="1">
      <c r="A95" s="83" t="s">
        <v>534</v>
      </c>
      <c r="B95" s="82" t="s">
        <v>535</v>
      </c>
    </row>
    <row r="96" spans="1:2" ht="15" customHeight="1">
      <c r="A96" s="83" t="s">
        <v>536</v>
      </c>
      <c r="B96" s="82" t="s">
        <v>537</v>
      </c>
    </row>
    <row r="97" spans="1:2" ht="15" customHeight="1">
      <c r="A97" s="83" t="s">
        <v>538</v>
      </c>
      <c r="B97" s="82" t="s">
        <v>539</v>
      </c>
    </row>
    <row r="98" spans="1:2" s="85" customFormat="1" ht="15" customHeight="1">
      <c r="A98" s="84" t="s">
        <v>95</v>
      </c>
      <c r="B98" s="84" t="s">
        <v>155</v>
      </c>
    </row>
    <row r="99" spans="1:2" ht="15" customHeight="1">
      <c r="A99" s="83" t="s">
        <v>540</v>
      </c>
      <c r="B99" s="82" t="s">
        <v>541</v>
      </c>
    </row>
    <row r="100" spans="1:2" ht="15" customHeight="1">
      <c r="A100" s="83" t="s">
        <v>542</v>
      </c>
      <c r="B100" s="82" t="s">
        <v>543</v>
      </c>
    </row>
    <row r="101" spans="1:2" ht="15" customHeight="1">
      <c r="A101" s="83" t="s">
        <v>544</v>
      </c>
      <c r="B101" s="82" t="s">
        <v>545</v>
      </c>
    </row>
    <row r="102" spans="1:2" ht="15" customHeight="1">
      <c r="A102" s="83" t="s">
        <v>546</v>
      </c>
      <c r="B102" s="82" t="s">
        <v>547</v>
      </c>
    </row>
    <row r="103" spans="1:2" ht="15" customHeight="1">
      <c r="A103" s="83" t="s">
        <v>548</v>
      </c>
      <c r="B103" s="82" t="s">
        <v>549</v>
      </c>
    </row>
    <row r="104" spans="1:2" ht="15" customHeight="1">
      <c r="A104" s="83" t="s">
        <v>550</v>
      </c>
      <c r="B104" s="82" t="s">
        <v>551</v>
      </c>
    </row>
    <row r="105" spans="1:2" s="85" customFormat="1" ht="15" customHeight="1">
      <c r="A105" s="84" t="s">
        <v>130</v>
      </c>
      <c r="B105" s="84" t="s">
        <v>97</v>
      </c>
    </row>
    <row r="106" spans="1:2" ht="15" customHeight="1">
      <c r="A106" s="83" t="s">
        <v>552</v>
      </c>
      <c r="B106" s="82" t="s">
        <v>553</v>
      </c>
    </row>
    <row r="107" spans="1:2" ht="15" customHeight="1">
      <c r="A107" s="83" t="s">
        <v>554</v>
      </c>
      <c r="B107" s="82" t="s">
        <v>555</v>
      </c>
    </row>
    <row r="108" spans="1:2" ht="15" customHeight="1">
      <c r="A108" s="83" t="s">
        <v>556</v>
      </c>
      <c r="B108" s="82" t="s">
        <v>557</v>
      </c>
    </row>
    <row r="109" spans="1:2" ht="15" customHeight="1">
      <c r="A109" s="83" t="s">
        <v>558</v>
      </c>
      <c r="B109" s="82" t="s">
        <v>559</v>
      </c>
    </row>
    <row r="110" spans="1:2" ht="15" customHeight="1">
      <c r="A110" s="83" t="s">
        <v>560</v>
      </c>
      <c r="B110" s="82" t="s">
        <v>561</v>
      </c>
    </row>
    <row r="111" spans="1:2" ht="15" customHeight="1">
      <c r="A111" s="83" t="s">
        <v>562</v>
      </c>
      <c r="B111" s="82" t="s">
        <v>563</v>
      </c>
    </row>
    <row r="112" spans="1:2" ht="15" customHeight="1">
      <c r="A112" s="83" t="s">
        <v>564</v>
      </c>
      <c r="B112" s="82" t="s">
        <v>565</v>
      </c>
    </row>
    <row r="113" spans="1:2" ht="15" customHeight="1">
      <c r="A113" s="83" t="s">
        <v>566</v>
      </c>
      <c r="B113" s="82" t="s">
        <v>567</v>
      </c>
    </row>
    <row r="114" spans="1:2" ht="15" customHeight="1">
      <c r="A114" s="83" t="s">
        <v>568</v>
      </c>
      <c r="B114" s="82" t="s">
        <v>569</v>
      </c>
    </row>
    <row r="115" spans="1:2" ht="15" customHeight="1">
      <c r="A115" s="83" t="s">
        <v>570</v>
      </c>
      <c r="B115" s="82" t="s">
        <v>571</v>
      </c>
    </row>
    <row r="116" spans="1:2" ht="15" customHeight="1">
      <c r="A116" s="83" t="s">
        <v>572</v>
      </c>
      <c r="B116" s="82" t="s">
        <v>573</v>
      </c>
    </row>
    <row r="117" spans="1:2" ht="15" customHeight="1">
      <c r="A117" s="83" t="s">
        <v>574</v>
      </c>
      <c r="B117" s="82" t="s">
        <v>575</v>
      </c>
    </row>
    <row r="118" spans="1:2" s="85" customFormat="1" ht="15" customHeight="1">
      <c r="A118" s="84" t="s">
        <v>99</v>
      </c>
      <c r="B118" s="84" t="s">
        <v>105</v>
      </c>
    </row>
    <row r="119" spans="1:2" ht="15" customHeight="1">
      <c r="A119" s="83" t="s">
        <v>576</v>
      </c>
      <c r="B119" s="82" t="s">
        <v>577</v>
      </c>
    </row>
    <row r="120" spans="1:2" ht="15" customHeight="1">
      <c r="A120" s="83" t="s">
        <v>578</v>
      </c>
      <c r="B120" s="82" t="s">
        <v>579</v>
      </c>
    </row>
    <row r="121" spans="1:2" ht="15" customHeight="1">
      <c r="A121" s="83" t="s">
        <v>580</v>
      </c>
      <c r="B121" s="82" t="s">
        <v>581</v>
      </c>
    </row>
    <row r="122" spans="1:2" ht="15" customHeight="1">
      <c r="A122" s="83" t="s">
        <v>582</v>
      </c>
      <c r="B122" s="82" t="s">
        <v>583</v>
      </c>
    </row>
    <row r="123" spans="1:2" s="85" customFormat="1" ht="15" customHeight="1">
      <c r="A123" s="84" t="s">
        <v>100</v>
      </c>
      <c r="B123" s="84" t="s">
        <v>106</v>
      </c>
    </row>
    <row r="124" spans="1:2" ht="15" customHeight="1">
      <c r="A124" s="83" t="s">
        <v>584</v>
      </c>
      <c r="B124" s="82" t="s">
        <v>585</v>
      </c>
    </row>
    <row r="125" spans="1:2" ht="15" customHeight="1">
      <c r="A125" s="83" t="s">
        <v>586</v>
      </c>
      <c r="B125" s="82" t="s">
        <v>587</v>
      </c>
    </row>
    <row r="126" spans="1:2" ht="15" customHeight="1">
      <c r="A126" s="83" t="s">
        <v>588</v>
      </c>
      <c r="B126" s="82" t="s">
        <v>589</v>
      </c>
    </row>
    <row r="127" spans="1:2" ht="15" customHeight="1">
      <c r="A127" s="83" t="s">
        <v>590</v>
      </c>
      <c r="B127" s="82" t="s">
        <v>591</v>
      </c>
    </row>
    <row r="128" spans="1:2" ht="15" customHeight="1">
      <c r="A128" s="83" t="s">
        <v>592</v>
      </c>
      <c r="B128" s="82" t="s">
        <v>593</v>
      </c>
    </row>
    <row r="129" spans="1:2" ht="15" customHeight="1">
      <c r="A129" s="83" t="s">
        <v>594</v>
      </c>
      <c r="B129" s="82" t="s">
        <v>595</v>
      </c>
    </row>
    <row r="130" spans="1:2" ht="15" customHeight="1">
      <c r="A130" s="83" t="s">
        <v>596</v>
      </c>
      <c r="B130" s="82" t="s">
        <v>597</v>
      </c>
    </row>
    <row r="131" spans="1:2" s="85" customFormat="1" ht="15" customHeight="1">
      <c r="A131" s="84" t="s">
        <v>101</v>
      </c>
      <c r="B131" s="84" t="s">
        <v>107</v>
      </c>
    </row>
    <row r="132" spans="1:2" ht="15" customHeight="1">
      <c r="A132" s="83" t="s">
        <v>101</v>
      </c>
      <c r="B132" s="82" t="s">
        <v>598</v>
      </c>
    </row>
    <row r="133" spans="1:2" ht="15" customHeight="1">
      <c r="A133" s="83" t="s">
        <v>599</v>
      </c>
      <c r="B133" s="82" t="s">
        <v>600</v>
      </c>
    </row>
    <row r="134" spans="1:2" ht="15" customHeight="1">
      <c r="A134" s="83" t="s">
        <v>601</v>
      </c>
      <c r="B134" s="82" t="s">
        <v>602</v>
      </c>
    </row>
    <row r="135" spans="1:2" ht="15" customHeight="1">
      <c r="A135" s="83" t="s">
        <v>603</v>
      </c>
      <c r="B135" s="82" t="s">
        <v>604</v>
      </c>
    </row>
    <row r="136" spans="1:2" ht="15" customHeight="1">
      <c r="A136" s="83" t="s">
        <v>605</v>
      </c>
      <c r="B136" s="82" t="s">
        <v>606</v>
      </c>
    </row>
    <row r="137" spans="1:2" s="85" customFormat="1" ht="15" customHeight="1">
      <c r="A137" s="84" t="s">
        <v>103</v>
      </c>
      <c r="B137" s="84" t="s">
        <v>109</v>
      </c>
    </row>
    <row r="138" spans="1:2" ht="15" customHeight="1">
      <c r="A138" s="83" t="s">
        <v>607</v>
      </c>
      <c r="B138" s="82" t="s">
        <v>608</v>
      </c>
    </row>
    <row r="139" spans="1:2" ht="15" customHeight="1">
      <c r="A139" s="83" t="s">
        <v>609</v>
      </c>
      <c r="B139" s="82" t="s">
        <v>610</v>
      </c>
    </row>
    <row r="140" spans="1:2" ht="15" customHeight="1">
      <c r="A140" s="83" t="s">
        <v>611</v>
      </c>
      <c r="B140" s="82" t="s">
        <v>612</v>
      </c>
    </row>
    <row r="141" spans="1:2" ht="15" customHeight="1">
      <c r="A141" s="83" t="s">
        <v>613</v>
      </c>
      <c r="B141" s="82" t="s">
        <v>614</v>
      </c>
    </row>
    <row r="142" spans="1:2" ht="15" customHeight="1">
      <c r="A142" s="83" t="s">
        <v>615</v>
      </c>
      <c r="B142" s="82" t="s">
        <v>616</v>
      </c>
    </row>
    <row r="143" spans="1:2" ht="15" customHeight="1">
      <c r="A143" s="83" t="s">
        <v>617</v>
      </c>
      <c r="B143" s="82" t="s">
        <v>618</v>
      </c>
    </row>
    <row r="144" spans="1:2" ht="15" customHeight="1">
      <c r="A144" s="83" t="s">
        <v>619</v>
      </c>
      <c r="B144" s="82" t="s">
        <v>620</v>
      </c>
    </row>
    <row r="145" spans="1:2" ht="15" customHeight="1">
      <c r="A145" s="83" t="s">
        <v>621</v>
      </c>
      <c r="B145" s="82" t="s">
        <v>622</v>
      </c>
    </row>
    <row r="146" spans="1:2" s="85" customFormat="1" ht="15" customHeight="1">
      <c r="A146" s="84" t="s">
        <v>104</v>
      </c>
      <c r="B146" s="84" t="s">
        <v>110</v>
      </c>
    </row>
    <row r="147" spans="1:2" ht="15" customHeight="1">
      <c r="A147" s="83" t="s">
        <v>623</v>
      </c>
      <c r="B147" s="82" t="s">
        <v>624</v>
      </c>
    </row>
    <row r="148" spans="1:2" ht="15" customHeight="1">
      <c r="A148" s="83" t="s">
        <v>625</v>
      </c>
      <c r="B148" s="82" t="s">
        <v>626</v>
      </c>
    </row>
    <row r="149" spans="1:2" ht="15" customHeight="1">
      <c r="A149" s="83" t="s">
        <v>627</v>
      </c>
      <c r="B149" s="82" t="s">
        <v>628</v>
      </c>
    </row>
    <row r="150" spans="1:2" ht="15" customHeight="1">
      <c r="A150" s="83" t="s">
        <v>629</v>
      </c>
      <c r="B150" s="82" t="s">
        <v>630</v>
      </c>
    </row>
    <row r="151" spans="1:2" s="85" customFormat="1" ht="15" customHeight="1">
      <c r="A151" s="84" t="s">
        <v>156</v>
      </c>
      <c r="B151" s="84" t="s">
        <v>157</v>
      </c>
    </row>
    <row r="152" spans="1:2" ht="15" customHeight="1">
      <c r="A152" s="83" t="s">
        <v>631</v>
      </c>
      <c r="B152" s="82" t="s">
        <v>632</v>
      </c>
    </row>
    <row r="153" spans="1:2" ht="15" customHeight="1">
      <c r="A153" s="83" t="s">
        <v>633</v>
      </c>
      <c r="B153" s="82" t="s">
        <v>634</v>
      </c>
    </row>
    <row r="154" spans="1:2" s="85" customFormat="1" ht="15" customHeight="1">
      <c r="A154" s="84" t="s">
        <v>158</v>
      </c>
      <c r="B154" s="84" t="s">
        <v>159</v>
      </c>
    </row>
    <row r="155" spans="1:2" ht="15" customHeight="1">
      <c r="A155" s="83" t="s">
        <v>635</v>
      </c>
      <c r="B155" s="82" t="s">
        <v>636</v>
      </c>
    </row>
    <row r="156" spans="1:2" ht="15" customHeight="1">
      <c r="A156" s="83" t="s">
        <v>637</v>
      </c>
      <c r="B156" s="82" t="s">
        <v>638</v>
      </c>
    </row>
    <row r="157" spans="1:2" ht="15" customHeight="1">
      <c r="A157" s="83" t="s">
        <v>639</v>
      </c>
      <c r="B157" s="82" t="s">
        <v>640</v>
      </c>
    </row>
    <row r="158" spans="1:2" ht="15" customHeight="1">
      <c r="A158" s="83" t="s">
        <v>641</v>
      </c>
      <c r="B158" s="82" t="s">
        <v>642</v>
      </c>
    </row>
    <row r="159" spans="1:2" ht="15" customHeight="1">
      <c r="A159" s="83" t="s">
        <v>643</v>
      </c>
      <c r="B159" s="82" t="s">
        <v>644</v>
      </c>
    </row>
    <row r="160" spans="1:2" ht="15" customHeight="1">
      <c r="A160" s="83" t="s">
        <v>645</v>
      </c>
      <c r="B160" s="82" t="s">
        <v>646</v>
      </c>
    </row>
    <row r="161" spans="1:2" s="85" customFormat="1" ht="15" customHeight="1">
      <c r="A161" s="84" t="s">
        <v>160</v>
      </c>
      <c r="B161" s="84" t="s">
        <v>161</v>
      </c>
    </row>
    <row r="162" spans="1:2" ht="15" customHeight="1">
      <c r="A162" s="83" t="s">
        <v>647</v>
      </c>
      <c r="B162" s="82" t="s">
        <v>648</v>
      </c>
    </row>
    <row r="163" spans="1:2" ht="15" customHeight="1">
      <c r="A163" s="83" t="s">
        <v>649</v>
      </c>
      <c r="B163" s="82" t="s">
        <v>650</v>
      </c>
    </row>
    <row r="164" spans="1:2" ht="15" customHeight="1">
      <c r="A164" s="83" t="s">
        <v>651</v>
      </c>
      <c r="B164" s="82" t="s">
        <v>652</v>
      </c>
    </row>
    <row r="165" spans="1:2" ht="15" customHeight="1">
      <c r="A165" s="83" t="s">
        <v>653</v>
      </c>
      <c r="B165" s="82" t="s">
        <v>654</v>
      </c>
    </row>
    <row r="166" spans="1:2" ht="15" customHeight="1">
      <c r="A166" s="83" t="s">
        <v>655</v>
      </c>
      <c r="B166" s="82" t="s">
        <v>656</v>
      </c>
    </row>
    <row r="167" spans="1:2" ht="15" customHeight="1">
      <c r="A167" s="83" t="s">
        <v>657</v>
      </c>
      <c r="B167" s="82" t="s">
        <v>658</v>
      </c>
    </row>
    <row r="168" spans="1:2" s="85" customFormat="1" ht="15" customHeight="1">
      <c r="A168" s="84" t="s">
        <v>114</v>
      </c>
      <c r="B168" s="84" t="s">
        <v>115</v>
      </c>
    </row>
    <row r="169" spans="1:2" ht="15" customHeight="1">
      <c r="A169" s="83" t="s">
        <v>659</v>
      </c>
      <c r="B169" s="82" t="s">
        <v>660</v>
      </c>
    </row>
    <row r="170" spans="1:2" ht="15" customHeight="1">
      <c r="A170" s="83" t="s">
        <v>661</v>
      </c>
      <c r="B170" s="82" t="s">
        <v>662</v>
      </c>
    </row>
    <row r="171" spans="1:2" ht="15" customHeight="1">
      <c r="A171" s="83" t="s">
        <v>663</v>
      </c>
      <c r="B171" s="82" t="s">
        <v>664</v>
      </c>
    </row>
    <row r="172" spans="1:2" ht="15" customHeight="1">
      <c r="A172" s="83" t="s">
        <v>665</v>
      </c>
      <c r="B172" s="82" t="s">
        <v>666</v>
      </c>
    </row>
    <row r="173" spans="1:2" ht="15" customHeight="1">
      <c r="A173" s="83" t="s">
        <v>667</v>
      </c>
      <c r="B173" s="82" t="s">
        <v>668</v>
      </c>
    </row>
    <row r="174" spans="1:2" ht="15" customHeight="1">
      <c r="A174" s="83" t="s">
        <v>669</v>
      </c>
      <c r="B174" s="82" t="s">
        <v>670</v>
      </c>
    </row>
    <row r="175" spans="1:2" ht="15" customHeight="1">
      <c r="A175" s="83" t="s">
        <v>671</v>
      </c>
      <c r="B175" s="82" t="s">
        <v>672</v>
      </c>
    </row>
    <row r="176" spans="1:2" s="85" customFormat="1" ht="15" customHeight="1">
      <c r="A176" s="84" t="s">
        <v>162</v>
      </c>
      <c r="B176" s="84" t="s">
        <v>163</v>
      </c>
    </row>
    <row r="177" spans="1:2" ht="15" customHeight="1">
      <c r="A177" s="83" t="s">
        <v>162</v>
      </c>
      <c r="B177" s="82" t="s">
        <v>673</v>
      </c>
    </row>
    <row r="178" spans="1:2" s="85" customFormat="1" ht="15" customHeight="1">
      <c r="A178" s="84" t="s">
        <v>164</v>
      </c>
      <c r="B178" s="84" t="s">
        <v>165</v>
      </c>
    </row>
    <row r="179" spans="1:2" ht="15" customHeight="1">
      <c r="A179" s="83" t="s">
        <v>674</v>
      </c>
      <c r="B179" s="82" t="s">
        <v>675</v>
      </c>
    </row>
    <row r="180" spans="1:2" ht="15" customHeight="1">
      <c r="A180" s="83" t="s">
        <v>676</v>
      </c>
      <c r="B180" s="82" t="s">
        <v>677</v>
      </c>
    </row>
    <row r="181" spans="1:2" ht="15" customHeight="1">
      <c r="A181" s="83" t="s">
        <v>678</v>
      </c>
      <c r="B181" s="82" t="s">
        <v>679</v>
      </c>
    </row>
    <row r="182" spans="1:2" ht="15" customHeight="1">
      <c r="A182" s="83" t="s">
        <v>680</v>
      </c>
      <c r="B182" s="82" t="s">
        <v>681</v>
      </c>
    </row>
    <row r="183" spans="1:2" ht="15" customHeight="1">
      <c r="A183" s="83" t="s">
        <v>682</v>
      </c>
      <c r="B183" s="82" t="s">
        <v>683</v>
      </c>
    </row>
    <row r="184" spans="1:2" ht="15" customHeight="1">
      <c r="A184" s="83" t="s">
        <v>684</v>
      </c>
      <c r="B184" s="82" t="s">
        <v>685</v>
      </c>
    </row>
    <row r="185" spans="1:2" s="85" customFormat="1" ht="15" customHeight="1">
      <c r="A185" s="84" t="s">
        <v>166</v>
      </c>
      <c r="B185" s="84" t="s">
        <v>167</v>
      </c>
    </row>
    <row r="186" spans="1:2" ht="15" customHeight="1">
      <c r="A186" s="83" t="s">
        <v>686</v>
      </c>
      <c r="B186" s="82" t="s">
        <v>687</v>
      </c>
    </row>
    <row r="187" spans="1:2" ht="15" customHeight="1">
      <c r="A187" s="83" t="s">
        <v>688</v>
      </c>
      <c r="B187" s="82" t="s">
        <v>689</v>
      </c>
    </row>
    <row r="188" spans="1:2" ht="15" customHeight="1">
      <c r="A188" s="83" t="s">
        <v>690</v>
      </c>
      <c r="B188" s="82" t="s">
        <v>691</v>
      </c>
    </row>
    <row r="189" spans="1:2" s="85" customFormat="1" ht="15" customHeight="1">
      <c r="A189" s="84" t="s">
        <v>168</v>
      </c>
      <c r="B189" s="84" t="s">
        <v>169</v>
      </c>
    </row>
    <row r="190" spans="1:2" ht="15" customHeight="1">
      <c r="A190" s="83" t="s">
        <v>692</v>
      </c>
      <c r="B190" s="82" t="s">
        <v>693</v>
      </c>
    </row>
    <row r="191" spans="1:2" ht="15" customHeight="1">
      <c r="A191" s="83" t="s">
        <v>694</v>
      </c>
      <c r="B191" s="82" t="s">
        <v>695</v>
      </c>
    </row>
    <row r="192" spans="1:2" ht="15" customHeight="1">
      <c r="A192" s="83" t="s">
        <v>696</v>
      </c>
      <c r="B192" s="82" t="s">
        <v>697</v>
      </c>
    </row>
    <row r="193" spans="1:2" ht="15" customHeight="1">
      <c r="A193" s="83" t="s">
        <v>698</v>
      </c>
      <c r="B193" s="82" t="s">
        <v>699</v>
      </c>
    </row>
    <row r="194" spans="1:2" ht="15" customHeight="1">
      <c r="A194" s="83" t="s">
        <v>700</v>
      </c>
      <c r="B194" s="82" t="s">
        <v>701</v>
      </c>
    </row>
    <row r="195" spans="1:2" ht="15" customHeight="1">
      <c r="A195" s="83" t="s">
        <v>702</v>
      </c>
      <c r="B195" s="82" t="s">
        <v>703</v>
      </c>
    </row>
    <row r="196" spans="1:2" ht="15" customHeight="1">
      <c r="A196" s="83" t="s">
        <v>704</v>
      </c>
      <c r="B196" s="82" t="s">
        <v>705</v>
      </c>
    </row>
    <row r="197" spans="1:2" ht="15" customHeight="1">
      <c r="A197" s="83" t="s">
        <v>706</v>
      </c>
      <c r="B197" s="82" t="s">
        <v>707</v>
      </c>
    </row>
    <row r="198" spans="1:2" ht="15" customHeight="1">
      <c r="A198" s="83" t="s">
        <v>708</v>
      </c>
      <c r="B198" s="82" t="s">
        <v>709</v>
      </c>
    </row>
    <row r="199" spans="1:2" ht="15" customHeight="1">
      <c r="A199" s="83" t="s">
        <v>710</v>
      </c>
      <c r="B199" s="82" t="s">
        <v>711</v>
      </c>
    </row>
    <row r="200" spans="1:2" ht="15" customHeight="1">
      <c r="A200" s="83" t="s">
        <v>712</v>
      </c>
      <c r="B200" s="82" t="s">
        <v>713</v>
      </c>
    </row>
    <row r="201" spans="1:2" ht="15" customHeight="1">
      <c r="A201" s="83" t="s">
        <v>714</v>
      </c>
      <c r="B201" s="82" t="s">
        <v>715</v>
      </c>
    </row>
    <row r="202" spans="1:2" ht="15" customHeight="1">
      <c r="A202" s="83" t="s">
        <v>716</v>
      </c>
      <c r="B202" s="82" t="s">
        <v>717</v>
      </c>
    </row>
    <row r="203" spans="1:2" ht="15" customHeight="1">
      <c r="A203" s="83" t="s">
        <v>718</v>
      </c>
      <c r="B203" s="82" t="s">
        <v>719</v>
      </c>
    </row>
    <row r="204" spans="1:2" s="85" customFormat="1" ht="15" customHeight="1">
      <c r="A204" s="84" t="s">
        <v>116</v>
      </c>
      <c r="B204" s="84" t="s">
        <v>117</v>
      </c>
    </row>
    <row r="205" spans="1:2" ht="15" customHeight="1">
      <c r="A205" s="83" t="s">
        <v>720</v>
      </c>
      <c r="B205" s="82" t="s">
        <v>721</v>
      </c>
    </row>
    <row r="206" spans="1:2" ht="15" customHeight="1">
      <c r="A206" s="83" t="s">
        <v>722</v>
      </c>
      <c r="B206" s="82" t="s">
        <v>723</v>
      </c>
    </row>
    <row r="207" spans="1:2" ht="15" customHeight="1">
      <c r="A207" s="83" t="s">
        <v>724</v>
      </c>
      <c r="B207" s="82" t="s">
        <v>725</v>
      </c>
    </row>
    <row r="208" spans="1:2" ht="15" customHeight="1">
      <c r="A208" s="83" t="s">
        <v>726</v>
      </c>
      <c r="B208" s="82" t="s">
        <v>727</v>
      </c>
    </row>
    <row r="209" spans="1:2" ht="15" customHeight="1">
      <c r="A209" s="83" t="s">
        <v>728</v>
      </c>
      <c r="B209" s="82" t="s">
        <v>729</v>
      </c>
    </row>
    <row r="210" spans="1:2" ht="15" customHeight="1">
      <c r="A210" s="83" t="s">
        <v>730</v>
      </c>
      <c r="B210" s="82" t="s">
        <v>731</v>
      </c>
    </row>
    <row r="211" spans="1:2" ht="15" customHeight="1">
      <c r="A211" s="83" t="s">
        <v>732</v>
      </c>
      <c r="B211" s="82" t="s">
        <v>733</v>
      </c>
    </row>
    <row r="212" spans="1:2" ht="15" customHeight="1">
      <c r="A212" s="83" t="s">
        <v>734</v>
      </c>
      <c r="B212" s="82" t="s">
        <v>735</v>
      </c>
    </row>
    <row r="213" spans="1:2" ht="15" customHeight="1">
      <c r="A213" s="83" t="s">
        <v>736</v>
      </c>
      <c r="B213" s="82" t="s">
        <v>737</v>
      </c>
    </row>
    <row r="214" spans="1:2" ht="15" customHeight="1">
      <c r="A214" s="83" t="s">
        <v>738</v>
      </c>
      <c r="B214" s="82" t="s">
        <v>739</v>
      </c>
    </row>
    <row r="215" spans="1:2" s="85" customFormat="1" ht="15" customHeight="1">
      <c r="A215" s="84" t="s">
        <v>170</v>
      </c>
      <c r="B215" s="84" t="s">
        <v>171</v>
      </c>
    </row>
    <row r="216" spans="1:2" ht="15" customHeight="1">
      <c r="A216" s="83" t="s">
        <v>740</v>
      </c>
      <c r="B216" s="82" t="s">
        <v>741</v>
      </c>
    </row>
    <row r="217" spans="1:2" ht="15" customHeight="1">
      <c r="A217" s="83" t="s">
        <v>742</v>
      </c>
      <c r="B217" s="82" t="s">
        <v>743</v>
      </c>
    </row>
    <row r="218" spans="1:2" ht="15" customHeight="1">
      <c r="A218" s="83" t="s">
        <v>744</v>
      </c>
      <c r="B218" s="82" t="s">
        <v>745</v>
      </c>
    </row>
    <row r="219" spans="1:2" ht="15" customHeight="1">
      <c r="A219" s="83" t="s">
        <v>746</v>
      </c>
      <c r="B219" s="82" t="s">
        <v>747</v>
      </c>
    </row>
    <row r="220" spans="1:2" ht="15" customHeight="1">
      <c r="A220" s="83" t="s">
        <v>748</v>
      </c>
      <c r="B220" s="82" t="s">
        <v>749</v>
      </c>
    </row>
    <row r="221" spans="1:2" ht="15" customHeight="1">
      <c r="A221" s="83" t="s">
        <v>750</v>
      </c>
      <c r="B221" s="82" t="s">
        <v>751</v>
      </c>
    </row>
    <row r="222" spans="1:2" ht="15" customHeight="1">
      <c r="A222" s="83" t="s">
        <v>752</v>
      </c>
      <c r="B222" s="82" t="s">
        <v>753</v>
      </c>
    </row>
    <row r="223" spans="1:2" ht="15" customHeight="1">
      <c r="A223" s="83" t="s">
        <v>754</v>
      </c>
      <c r="B223" s="82" t="s">
        <v>755</v>
      </c>
    </row>
    <row r="224" spans="1:2" ht="15" customHeight="1">
      <c r="A224" s="83" t="s">
        <v>756</v>
      </c>
      <c r="B224" s="82" t="s">
        <v>757</v>
      </c>
    </row>
    <row r="225" spans="1:2" ht="15" customHeight="1">
      <c r="A225" s="83" t="s">
        <v>758</v>
      </c>
      <c r="B225" s="82" t="s">
        <v>759</v>
      </c>
    </row>
    <row r="226" spans="1:2" s="85" customFormat="1" ht="15" customHeight="1">
      <c r="A226" s="84" t="s">
        <v>172</v>
      </c>
      <c r="B226" s="84" t="s">
        <v>173</v>
      </c>
    </row>
    <row r="227" spans="1:2" ht="15" customHeight="1">
      <c r="A227" s="83" t="s">
        <v>760</v>
      </c>
      <c r="B227" s="82" t="s">
        <v>761</v>
      </c>
    </row>
    <row r="228" spans="1:2" ht="15" customHeight="1">
      <c r="A228" s="83" t="s">
        <v>762</v>
      </c>
      <c r="B228" s="82" t="s">
        <v>763</v>
      </c>
    </row>
    <row r="229" spans="1:2" ht="15" customHeight="1">
      <c r="A229" s="83" t="s">
        <v>764</v>
      </c>
      <c r="B229" s="82" t="s">
        <v>765</v>
      </c>
    </row>
    <row r="230" spans="1:2" ht="15" customHeight="1">
      <c r="A230" s="83" t="s">
        <v>766</v>
      </c>
      <c r="B230" s="82" t="s">
        <v>767</v>
      </c>
    </row>
    <row r="231" spans="1:2" ht="15" customHeight="1">
      <c r="A231" s="83" t="s">
        <v>768</v>
      </c>
      <c r="B231" s="82" t="s">
        <v>769</v>
      </c>
    </row>
    <row r="232" spans="1:2" s="85" customFormat="1" ht="15" customHeight="1">
      <c r="A232" s="84" t="s">
        <v>174</v>
      </c>
      <c r="B232" s="84" t="s">
        <v>175</v>
      </c>
    </row>
    <row r="233" spans="1:2" ht="15" customHeight="1">
      <c r="A233" s="83" t="s">
        <v>770</v>
      </c>
      <c r="B233" s="82" t="s">
        <v>771</v>
      </c>
    </row>
    <row r="234" spans="1:2" ht="15" customHeight="1">
      <c r="A234" s="83" t="s">
        <v>772</v>
      </c>
      <c r="B234" s="82" t="s">
        <v>773</v>
      </c>
    </row>
    <row r="235" spans="1:2" ht="15" customHeight="1">
      <c r="A235" s="83" t="s">
        <v>774</v>
      </c>
      <c r="B235" s="82" t="s">
        <v>775</v>
      </c>
    </row>
    <row r="236" spans="1:2" ht="15" customHeight="1">
      <c r="A236" s="83" t="s">
        <v>776</v>
      </c>
      <c r="B236" s="82" t="s">
        <v>777</v>
      </c>
    </row>
    <row r="237" spans="1:2" ht="15" customHeight="1">
      <c r="A237" s="83" t="s">
        <v>778</v>
      </c>
      <c r="B237" s="82" t="s">
        <v>779</v>
      </c>
    </row>
    <row r="238" spans="1:2" ht="15" customHeight="1">
      <c r="A238" s="83" t="s">
        <v>780</v>
      </c>
      <c r="B238" s="82" t="s">
        <v>781</v>
      </c>
    </row>
    <row r="239" spans="1:2" ht="15" customHeight="1">
      <c r="A239" s="83" t="s">
        <v>782</v>
      </c>
      <c r="B239" s="82" t="s">
        <v>783</v>
      </c>
    </row>
    <row r="240" spans="1:2" s="85" customFormat="1" ht="15" customHeight="1">
      <c r="A240" s="84" t="s">
        <v>176</v>
      </c>
      <c r="B240" s="84" t="s">
        <v>177</v>
      </c>
    </row>
    <row r="241" spans="1:2" ht="15" customHeight="1">
      <c r="A241" s="83" t="s">
        <v>784</v>
      </c>
      <c r="B241" s="82" t="s">
        <v>785</v>
      </c>
    </row>
    <row r="242" spans="1:2" ht="15" customHeight="1">
      <c r="A242" s="83" t="s">
        <v>786</v>
      </c>
      <c r="B242" s="82" t="s">
        <v>787</v>
      </c>
    </row>
    <row r="243" spans="1:2" ht="15" customHeight="1">
      <c r="A243" s="83" t="s">
        <v>788</v>
      </c>
      <c r="B243" s="82" t="s">
        <v>789</v>
      </c>
    </row>
    <row r="244" spans="1:2" ht="15" customHeight="1">
      <c r="A244" s="83" t="s">
        <v>790</v>
      </c>
      <c r="B244" s="82" t="s">
        <v>791</v>
      </c>
    </row>
    <row r="245" spans="1:2" ht="15" customHeight="1">
      <c r="A245" s="83" t="s">
        <v>792</v>
      </c>
      <c r="B245" s="82" t="s">
        <v>793</v>
      </c>
    </row>
    <row r="246" spans="1:2" ht="15" customHeight="1">
      <c r="A246" s="83" t="s">
        <v>794</v>
      </c>
      <c r="B246" s="82" t="s">
        <v>795</v>
      </c>
    </row>
    <row r="247" spans="1:2" ht="15" customHeight="1">
      <c r="A247" s="83" t="s">
        <v>796</v>
      </c>
      <c r="B247" s="82" t="s">
        <v>797</v>
      </c>
    </row>
    <row r="248" spans="1:2" ht="15" customHeight="1">
      <c r="A248" s="83" t="s">
        <v>798</v>
      </c>
      <c r="B248" s="82" t="s">
        <v>799</v>
      </c>
    </row>
    <row r="249" spans="1:2" ht="15" customHeight="1">
      <c r="A249" s="83" t="s">
        <v>800</v>
      </c>
      <c r="B249" s="82" t="s">
        <v>801</v>
      </c>
    </row>
    <row r="250" spans="1:2" s="85" customFormat="1" ht="15" customHeight="1">
      <c r="A250" s="84" t="s">
        <v>178</v>
      </c>
      <c r="B250" s="84" t="s">
        <v>179</v>
      </c>
    </row>
    <row r="251" spans="1:2" ht="15" customHeight="1">
      <c r="A251" s="83" t="s">
        <v>802</v>
      </c>
      <c r="B251" s="82" t="s">
        <v>803</v>
      </c>
    </row>
    <row r="252" spans="1:2" ht="15" customHeight="1">
      <c r="A252" s="83" t="s">
        <v>804</v>
      </c>
      <c r="B252" s="82" t="s">
        <v>805</v>
      </c>
    </row>
    <row r="253" spans="1:2" ht="15" customHeight="1">
      <c r="A253" s="83" t="s">
        <v>806</v>
      </c>
      <c r="B253" s="82" t="s">
        <v>807</v>
      </c>
    </row>
    <row r="254" spans="1:2" ht="15" customHeight="1">
      <c r="A254" s="83" t="s">
        <v>808</v>
      </c>
      <c r="B254" s="82" t="s">
        <v>809</v>
      </c>
    </row>
    <row r="255" spans="1:2" s="85" customFormat="1" ht="15" customHeight="1">
      <c r="A255" s="84" t="s">
        <v>180</v>
      </c>
      <c r="B255" s="84" t="s">
        <v>181</v>
      </c>
    </row>
    <row r="256" spans="1:2" ht="15" customHeight="1">
      <c r="A256" s="83" t="s">
        <v>810</v>
      </c>
      <c r="B256" s="82" t="s">
        <v>811</v>
      </c>
    </row>
    <row r="257" spans="1:2" ht="15" customHeight="1">
      <c r="A257" s="83" t="s">
        <v>812</v>
      </c>
      <c r="B257" s="82" t="s">
        <v>813</v>
      </c>
    </row>
    <row r="258" spans="1:2" ht="15" customHeight="1">
      <c r="A258" s="83" t="s">
        <v>814</v>
      </c>
      <c r="B258" s="82" t="s">
        <v>815</v>
      </c>
    </row>
    <row r="259" spans="1:2" ht="15" customHeight="1">
      <c r="A259" s="83" t="s">
        <v>816</v>
      </c>
      <c r="B259" s="82" t="s">
        <v>817</v>
      </c>
    </row>
    <row r="260" spans="1:2" ht="15" customHeight="1">
      <c r="A260" s="83" t="s">
        <v>818</v>
      </c>
      <c r="B260" s="82" t="s">
        <v>819</v>
      </c>
    </row>
    <row r="261" spans="1:2" ht="15" customHeight="1">
      <c r="A261" s="83" t="s">
        <v>820</v>
      </c>
      <c r="B261" s="82" t="s">
        <v>821</v>
      </c>
    </row>
    <row r="262" spans="1:2" ht="15" customHeight="1">
      <c r="A262" s="83" t="s">
        <v>822</v>
      </c>
      <c r="B262" s="82" t="s">
        <v>823</v>
      </c>
    </row>
    <row r="263" spans="1:2" ht="15" customHeight="1">
      <c r="A263" s="83" t="s">
        <v>824</v>
      </c>
      <c r="B263" s="82" t="s">
        <v>825</v>
      </c>
    </row>
    <row r="264" spans="1:2" ht="15" customHeight="1">
      <c r="A264" s="83" t="s">
        <v>826</v>
      </c>
      <c r="B264" s="82" t="s">
        <v>827</v>
      </c>
    </row>
    <row r="265" spans="1:2" s="85" customFormat="1" ht="15" customHeight="1">
      <c r="A265" s="84" t="s">
        <v>118</v>
      </c>
      <c r="B265" s="84" t="s">
        <v>119</v>
      </c>
    </row>
    <row r="266" spans="1:2" ht="15" customHeight="1">
      <c r="A266" s="83" t="s">
        <v>828</v>
      </c>
      <c r="B266" s="82" t="s">
        <v>829</v>
      </c>
    </row>
    <row r="267" spans="1:2" ht="15" customHeight="1">
      <c r="A267" s="83" t="s">
        <v>830</v>
      </c>
      <c r="B267" s="82" t="s">
        <v>831</v>
      </c>
    </row>
    <row r="268" spans="1:2" ht="15" customHeight="1">
      <c r="A268" s="83" t="s">
        <v>832</v>
      </c>
      <c r="B268" s="82" t="s">
        <v>833</v>
      </c>
    </row>
    <row r="269" spans="1:2" ht="15" customHeight="1">
      <c r="A269" s="83" t="s">
        <v>834</v>
      </c>
      <c r="B269" s="82" t="s">
        <v>835</v>
      </c>
    </row>
    <row r="270" spans="1:2" ht="15" customHeight="1">
      <c r="A270" s="83" t="s">
        <v>836</v>
      </c>
      <c r="B270" s="82" t="s">
        <v>837</v>
      </c>
    </row>
    <row r="271" spans="1:2" ht="15" customHeight="1">
      <c r="A271" s="83" t="s">
        <v>838</v>
      </c>
      <c r="B271" s="82" t="s">
        <v>839</v>
      </c>
    </row>
    <row r="272" spans="1:2" ht="15" customHeight="1">
      <c r="A272" s="83" t="s">
        <v>840</v>
      </c>
      <c r="B272" s="82" t="s">
        <v>841</v>
      </c>
    </row>
    <row r="273" spans="1:2" ht="15" customHeight="1">
      <c r="A273" s="83" t="s">
        <v>842</v>
      </c>
      <c r="B273" s="82" t="s">
        <v>843</v>
      </c>
    </row>
    <row r="274" spans="1:2" ht="15" customHeight="1">
      <c r="A274" s="83" t="s">
        <v>844</v>
      </c>
      <c r="B274" s="82" t="s">
        <v>845</v>
      </c>
    </row>
    <row r="275" spans="1:2" s="85" customFormat="1" ht="15" customHeight="1">
      <c r="A275" s="84" t="s">
        <v>182</v>
      </c>
      <c r="B275" s="84" t="s">
        <v>183</v>
      </c>
    </row>
    <row r="276" spans="1:2" ht="15" customHeight="1">
      <c r="A276" s="83" t="s">
        <v>846</v>
      </c>
      <c r="B276" s="82" t="s">
        <v>847</v>
      </c>
    </row>
    <row r="277" spans="1:2" ht="15" customHeight="1">
      <c r="A277" s="83" t="s">
        <v>848</v>
      </c>
      <c r="B277" s="82" t="s">
        <v>849</v>
      </c>
    </row>
    <row r="278" spans="1:2" ht="15" customHeight="1">
      <c r="A278" s="83" t="s">
        <v>850</v>
      </c>
      <c r="B278" s="82" t="s">
        <v>851</v>
      </c>
    </row>
    <row r="279" spans="1:2" ht="15" customHeight="1">
      <c r="A279" s="83" t="s">
        <v>852</v>
      </c>
      <c r="B279" s="82" t="s">
        <v>853</v>
      </c>
    </row>
    <row r="280" spans="1:2" ht="15" customHeight="1">
      <c r="A280" s="83" t="s">
        <v>854</v>
      </c>
      <c r="B280" s="82" t="s">
        <v>855</v>
      </c>
    </row>
    <row r="281" spans="1:2" s="85" customFormat="1" ht="15" customHeight="1">
      <c r="A281" s="84" t="s">
        <v>184</v>
      </c>
      <c r="B281" s="84" t="s">
        <v>185</v>
      </c>
    </row>
    <row r="282" spans="1:2" ht="15" customHeight="1">
      <c r="A282" s="83" t="s">
        <v>184</v>
      </c>
      <c r="B282" s="82" t="s">
        <v>856</v>
      </c>
    </row>
    <row r="283" spans="1:2" s="85" customFormat="1" ht="15" customHeight="1">
      <c r="A283" s="84" t="s">
        <v>186</v>
      </c>
      <c r="B283" s="84" t="s">
        <v>187</v>
      </c>
    </row>
    <row r="284" spans="1:2" ht="15" customHeight="1">
      <c r="A284" s="83" t="s">
        <v>857</v>
      </c>
      <c r="B284" s="82" t="s">
        <v>858</v>
      </c>
    </row>
    <row r="285" spans="1:2" ht="15" customHeight="1">
      <c r="A285" s="83" t="s">
        <v>859</v>
      </c>
      <c r="B285" s="82" t="s">
        <v>860</v>
      </c>
    </row>
    <row r="286" spans="1:2" ht="15" customHeight="1">
      <c r="A286" s="83" t="s">
        <v>861</v>
      </c>
      <c r="B286" s="82" t="s">
        <v>862</v>
      </c>
    </row>
    <row r="287" spans="1:2" ht="15" customHeight="1">
      <c r="A287" s="83" t="s">
        <v>863</v>
      </c>
      <c r="B287" s="82" t="s">
        <v>864</v>
      </c>
    </row>
    <row r="288" spans="1:2" s="85" customFormat="1" ht="15" customHeight="1">
      <c r="A288" s="84" t="s">
        <v>120</v>
      </c>
      <c r="B288" s="84" t="s">
        <v>121</v>
      </c>
    </row>
    <row r="289" spans="1:2" ht="15" customHeight="1">
      <c r="A289" s="83" t="s">
        <v>865</v>
      </c>
      <c r="B289" s="82" t="s">
        <v>866</v>
      </c>
    </row>
    <row r="290" spans="1:2" ht="15" customHeight="1">
      <c r="A290" s="83" t="s">
        <v>867</v>
      </c>
      <c r="B290" s="82" t="s">
        <v>868</v>
      </c>
    </row>
    <row r="291" spans="1:2" ht="15" customHeight="1">
      <c r="A291" s="83" t="s">
        <v>869</v>
      </c>
      <c r="B291" s="82" t="s">
        <v>870</v>
      </c>
    </row>
    <row r="292" spans="1:2" ht="15" customHeight="1">
      <c r="A292" s="83" t="s">
        <v>871</v>
      </c>
      <c r="B292" s="82" t="s">
        <v>872</v>
      </c>
    </row>
    <row r="293" spans="1:2" ht="15" customHeight="1">
      <c r="A293" s="83" t="s">
        <v>873</v>
      </c>
      <c r="B293" s="82" t="s">
        <v>874</v>
      </c>
    </row>
    <row r="294" spans="1:2" ht="15" customHeight="1">
      <c r="A294" s="83" t="s">
        <v>875</v>
      </c>
      <c r="B294" s="82" t="s">
        <v>876</v>
      </c>
    </row>
    <row r="295" spans="1:2" ht="15" customHeight="1">
      <c r="A295" s="83" t="s">
        <v>877</v>
      </c>
      <c r="B295" s="82" t="s">
        <v>878</v>
      </c>
    </row>
    <row r="296" spans="1:2" s="85" customFormat="1" ht="15" customHeight="1">
      <c r="A296" s="84" t="s">
        <v>188</v>
      </c>
      <c r="B296" s="84" t="s">
        <v>189</v>
      </c>
    </row>
    <row r="297" spans="1:2" ht="15" customHeight="1">
      <c r="A297" s="83" t="s">
        <v>188</v>
      </c>
      <c r="B297" s="82" t="s">
        <v>879</v>
      </c>
    </row>
    <row r="298" spans="1:2" s="85" customFormat="1" ht="15" customHeight="1">
      <c r="A298" s="84" t="s">
        <v>190</v>
      </c>
      <c r="B298" s="84" t="s">
        <v>191</v>
      </c>
    </row>
    <row r="299" spans="1:2" ht="15" customHeight="1">
      <c r="A299" s="83" t="s">
        <v>880</v>
      </c>
      <c r="B299" s="82" t="s">
        <v>881</v>
      </c>
    </row>
    <row r="300" spans="1:2" ht="15" customHeight="1">
      <c r="A300" s="83" t="s">
        <v>882</v>
      </c>
      <c r="B300" s="82" t="s">
        <v>883</v>
      </c>
    </row>
    <row r="301" spans="1:2" ht="15" customHeight="1">
      <c r="A301" s="83" t="s">
        <v>884</v>
      </c>
      <c r="B301" s="82" t="s">
        <v>885</v>
      </c>
    </row>
    <row r="302" spans="1:2" ht="15" customHeight="1">
      <c r="A302" s="83" t="s">
        <v>886</v>
      </c>
      <c r="B302" s="82" t="s">
        <v>887</v>
      </c>
    </row>
    <row r="303" spans="1:2" ht="15" customHeight="1">
      <c r="A303" s="83" t="s">
        <v>888</v>
      </c>
      <c r="B303" s="82" t="s">
        <v>889</v>
      </c>
    </row>
    <row r="304" spans="1:2" ht="15" customHeight="1">
      <c r="A304" s="83" t="s">
        <v>890</v>
      </c>
      <c r="B304" s="82" t="s">
        <v>891</v>
      </c>
    </row>
    <row r="305" spans="1:2" ht="15" customHeight="1">
      <c r="A305" s="83" t="s">
        <v>892</v>
      </c>
      <c r="B305" s="82" t="s">
        <v>893</v>
      </c>
    </row>
    <row r="306" spans="1:2" ht="15" customHeight="1">
      <c r="A306" s="83" t="s">
        <v>894</v>
      </c>
      <c r="B306" s="82" t="s">
        <v>895</v>
      </c>
    </row>
    <row r="307" spans="1:2" s="85" customFormat="1" ht="15" customHeight="1">
      <c r="A307" s="84" t="s">
        <v>192</v>
      </c>
      <c r="B307" s="84" t="s">
        <v>193</v>
      </c>
    </row>
    <row r="308" spans="1:2" ht="15" customHeight="1">
      <c r="A308" s="83" t="s">
        <v>192</v>
      </c>
      <c r="B308" s="82" t="s">
        <v>896</v>
      </c>
    </row>
    <row r="309" spans="1:2" s="85" customFormat="1" ht="15" customHeight="1">
      <c r="A309" s="84" t="s">
        <v>194</v>
      </c>
      <c r="B309" s="84" t="s">
        <v>195</v>
      </c>
    </row>
    <row r="310" spans="1:2" ht="15" customHeight="1">
      <c r="A310" s="83" t="s">
        <v>897</v>
      </c>
      <c r="B310" s="82" t="s">
        <v>898</v>
      </c>
    </row>
    <row r="311" spans="1:2" ht="15" customHeight="1">
      <c r="A311" s="83" t="s">
        <v>899</v>
      </c>
      <c r="B311" s="82" t="s">
        <v>900</v>
      </c>
    </row>
    <row r="312" spans="1:2" ht="15" customHeight="1">
      <c r="A312" s="83" t="s">
        <v>901</v>
      </c>
      <c r="B312" s="82" t="s">
        <v>902</v>
      </c>
    </row>
    <row r="313" spans="1:2" ht="15" customHeight="1">
      <c r="A313" s="83" t="s">
        <v>903</v>
      </c>
      <c r="B313" s="82" t="s">
        <v>904</v>
      </c>
    </row>
    <row r="314" spans="1:2" ht="15" customHeight="1">
      <c r="A314" s="83" t="s">
        <v>905</v>
      </c>
      <c r="B314" s="82" t="s">
        <v>906</v>
      </c>
    </row>
    <row r="315" spans="1:2" s="85" customFormat="1" ht="15" customHeight="1">
      <c r="A315" s="84" t="s">
        <v>122</v>
      </c>
      <c r="B315" s="84" t="s">
        <v>123</v>
      </c>
    </row>
    <row r="316" spans="1:2" ht="15" customHeight="1">
      <c r="A316" s="83" t="s">
        <v>122</v>
      </c>
      <c r="B316" s="82" t="s">
        <v>907</v>
      </c>
    </row>
    <row r="317" spans="1:2" s="85" customFormat="1" ht="15" customHeight="1">
      <c r="A317" s="84" t="s">
        <v>196</v>
      </c>
      <c r="B317" s="84" t="s">
        <v>197</v>
      </c>
    </row>
    <row r="318" spans="1:2" ht="15" customHeight="1">
      <c r="A318" s="83" t="s">
        <v>908</v>
      </c>
      <c r="B318" s="82" t="s">
        <v>909</v>
      </c>
    </row>
    <row r="319" spans="1:2" ht="15" customHeight="1">
      <c r="A319" s="83" t="s">
        <v>910</v>
      </c>
      <c r="B319" s="82" t="s">
        <v>911</v>
      </c>
    </row>
    <row r="320" spans="1:2" ht="15" customHeight="1">
      <c r="A320" s="83" t="s">
        <v>912</v>
      </c>
      <c r="B320" s="82" t="s">
        <v>913</v>
      </c>
    </row>
    <row r="321" spans="1:2" s="85" customFormat="1" ht="15" customHeight="1">
      <c r="A321" s="84" t="s">
        <v>198</v>
      </c>
      <c r="B321" s="84" t="s">
        <v>199</v>
      </c>
    </row>
    <row r="322" spans="1:2" ht="15" customHeight="1">
      <c r="A322" s="83" t="s">
        <v>914</v>
      </c>
      <c r="B322" s="82" t="s">
        <v>915</v>
      </c>
    </row>
    <row r="323" spans="1:2" ht="15" customHeight="1">
      <c r="A323" s="83" t="s">
        <v>916</v>
      </c>
      <c r="B323" s="82" t="s">
        <v>917</v>
      </c>
    </row>
    <row r="324" spans="1:2" ht="15" customHeight="1">
      <c r="A324" s="83" t="s">
        <v>918</v>
      </c>
      <c r="B324" s="82" t="s">
        <v>919</v>
      </c>
    </row>
    <row r="325" spans="1:2" ht="15" customHeight="1">
      <c r="A325" s="83" t="s">
        <v>920</v>
      </c>
      <c r="B325" s="82" t="s">
        <v>921</v>
      </c>
    </row>
    <row r="326" spans="1:2" ht="15" customHeight="1">
      <c r="A326" s="83" t="s">
        <v>922</v>
      </c>
      <c r="B326" s="82" t="s">
        <v>923</v>
      </c>
    </row>
    <row r="327" spans="1:2" ht="15" customHeight="1">
      <c r="A327" s="83" t="s">
        <v>924</v>
      </c>
      <c r="B327" s="82" t="s">
        <v>925</v>
      </c>
    </row>
    <row r="328" spans="1:2" s="85" customFormat="1" ht="15" customHeight="1">
      <c r="A328" s="84" t="s">
        <v>124</v>
      </c>
      <c r="B328" s="84" t="s">
        <v>125</v>
      </c>
    </row>
    <row r="329" spans="1:2" ht="15" customHeight="1">
      <c r="A329" s="83" t="s">
        <v>124</v>
      </c>
      <c r="B329" s="82" t="s">
        <v>926</v>
      </c>
    </row>
    <row r="330" spans="1:2" s="85" customFormat="1" ht="15" customHeight="1">
      <c r="A330" s="84" t="s">
        <v>200</v>
      </c>
      <c r="B330" s="84" t="s">
        <v>201</v>
      </c>
    </row>
    <row r="331" spans="1:2" ht="15" customHeight="1">
      <c r="A331" s="83" t="s">
        <v>200</v>
      </c>
      <c r="B331" s="82" t="s">
        <v>927</v>
      </c>
    </row>
    <row r="332" spans="1:2" s="85" customFormat="1" ht="15" customHeight="1">
      <c r="A332" s="84" t="s">
        <v>202</v>
      </c>
      <c r="B332" s="84" t="s">
        <v>203</v>
      </c>
    </row>
    <row r="333" spans="1:2" ht="15" customHeight="1">
      <c r="A333" s="83" t="s">
        <v>202</v>
      </c>
      <c r="B333" s="82" t="s">
        <v>928</v>
      </c>
    </row>
    <row r="334" spans="1:2" s="85" customFormat="1" ht="15" customHeight="1">
      <c r="A334" s="84" t="s">
        <v>204</v>
      </c>
      <c r="B334" s="84" t="s">
        <v>205</v>
      </c>
    </row>
    <row r="335" spans="1:2" ht="15" customHeight="1">
      <c r="A335" s="83" t="s">
        <v>929</v>
      </c>
      <c r="B335" s="82" t="s">
        <v>930</v>
      </c>
    </row>
    <row r="336" spans="1:2" ht="15" customHeight="1">
      <c r="A336" s="83" t="s">
        <v>931</v>
      </c>
      <c r="B336" s="82" t="s">
        <v>932</v>
      </c>
    </row>
    <row r="337" spans="1:2" ht="15" customHeight="1">
      <c r="A337" s="83" t="s">
        <v>933</v>
      </c>
      <c r="B337" s="82" t="s">
        <v>934</v>
      </c>
    </row>
    <row r="338" spans="1:2" ht="15" customHeight="1">
      <c r="A338" s="83" t="s">
        <v>935</v>
      </c>
      <c r="B338" s="82" t="s">
        <v>936</v>
      </c>
    </row>
    <row r="339" spans="1:2" ht="15" customHeight="1">
      <c r="A339" s="83" t="s">
        <v>937</v>
      </c>
      <c r="B339" s="82" t="s">
        <v>938</v>
      </c>
    </row>
    <row r="340" spans="1:2" ht="15" customHeight="1">
      <c r="A340" s="83" t="s">
        <v>939</v>
      </c>
      <c r="B340" s="82" t="s">
        <v>940</v>
      </c>
    </row>
    <row r="341" spans="1:2" ht="15" customHeight="1">
      <c r="A341" s="83" t="s">
        <v>941</v>
      </c>
      <c r="B341" s="82" t="s">
        <v>942</v>
      </c>
    </row>
    <row r="342" spans="1:2" ht="15" customHeight="1">
      <c r="A342" s="83" t="s">
        <v>943</v>
      </c>
      <c r="B342" s="82" t="s">
        <v>944</v>
      </c>
    </row>
    <row r="343" spans="1:2" ht="15" customHeight="1">
      <c r="A343" s="83" t="s">
        <v>945</v>
      </c>
      <c r="B343" s="82" t="s">
        <v>946</v>
      </c>
    </row>
    <row r="344" spans="1:2" ht="15" customHeight="1">
      <c r="A344" s="83" t="s">
        <v>947</v>
      </c>
      <c r="B344" s="82" t="s">
        <v>948</v>
      </c>
    </row>
    <row r="345" spans="1:2" s="85" customFormat="1" ht="15" customHeight="1">
      <c r="A345" s="84" t="s">
        <v>206</v>
      </c>
      <c r="B345" s="84" t="s">
        <v>207</v>
      </c>
    </row>
    <row r="346" spans="1:2" ht="15" customHeight="1">
      <c r="A346" s="83" t="s">
        <v>949</v>
      </c>
      <c r="B346" s="82" t="s">
        <v>950</v>
      </c>
    </row>
    <row r="347" spans="1:2" ht="15" customHeight="1">
      <c r="A347" s="83" t="s">
        <v>951</v>
      </c>
      <c r="B347" s="82" t="s">
        <v>952</v>
      </c>
    </row>
    <row r="348" spans="1:2" ht="15" customHeight="1">
      <c r="A348" s="83" t="s">
        <v>953</v>
      </c>
      <c r="B348" s="82" t="s">
        <v>954</v>
      </c>
    </row>
    <row r="349" spans="1:2" ht="15" customHeight="1">
      <c r="A349" s="83" t="s">
        <v>955</v>
      </c>
      <c r="B349" s="82" t="s">
        <v>956</v>
      </c>
    </row>
    <row r="350" spans="1:2" s="85" customFormat="1" ht="15" customHeight="1">
      <c r="A350" s="84" t="s">
        <v>208</v>
      </c>
      <c r="B350" s="84" t="s">
        <v>209</v>
      </c>
    </row>
    <row r="351" spans="1:2" ht="15" customHeight="1">
      <c r="A351" s="83" t="s">
        <v>957</v>
      </c>
      <c r="B351" s="82" t="s">
        <v>958</v>
      </c>
    </row>
    <row r="352" spans="1:2" ht="15" customHeight="1">
      <c r="A352" s="83" t="s">
        <v>959</v>
      </c>
      <c r="B352" s="82" t="s">
        <v>960</v>
      </c>
    </row>
    <row r="353" spans="1:2" ht="15" customHeight="1">
      <c r="A353" s="83" t="s">
        <v>961</v>
      </c>
      <c r="B353" s="82" t="s">
        <v>962</v>
      </c>
    </row>
    <row r="354" spans="1:2" ht="15" customHeight="1">
      <c r="A354" s="83" t="s">
        <v>963</v>
      </c>
      <c r="B354" s="82" t="s">
        <v>964</v>
      </c>
    </row>
    <row r="355" spans="1:2" ht="15" customHeight="1">
      <c r="A355" s="83" t="s">
        <v>965</v>
      </c>
      <c r="B355" s="82" t="s">
        <v>966</v>
      </c>
    </row>
    <row r="356" spans="1:2" ht="15" customHeight="1">
      <c r="A356" s="83" t="s">
        <v>967</v>
      </c>
      <c r="B356" s="82" t="s">
        <v>968</v>
      </c>
    </row>
    <row r="357" spans="1:2" ht="15" customHeight="1">
      <c r="A357" s="83" t="s">
        <v>969</v>
      </c>
      <c r="B357" s="82" t="s">
        <v>970</v>
      </c>
    </row>
    <row r="358" spans="1:2" ht="15" customHeight="1">
      <c r="A358" s="83" t="s">
        <v>971</v>
      </c>
      <c r="B358" s="82" t="s">
        <v>972</v>
      </c>
    </row>
    <row r="359" spans="1:2" ht="15" customHeight="1">
      <c r="A359" s="83" t="s">
        <v>973</v>
      </c>
      <c r="B359" s="82" t="s">
        <v>974</v>
      </c>
    </row>
    <row r="360" spans="1:2" s="85" customFormat="1" ht="15" customHeight="1">
      <c r="A360" s="84" t="s">
        <v>210</v>
      </c>
      <c r="B360" s="84" t="s">
        <v>211</v>
      </c>
    </row>
    <row r="361" spans="1:2" ht="15" customHeight="1">
      <c r="A361" s="83" t="s">
        <v>975</v>
      </c>
      <c r="B361" s="82" t="s">
        <v>976</v>
      </c>
    </row>
    <row r="362" spans="1:2" ht="15" customHeight="1">
      <c r="A362" s="83" t="s">
        <v>977</v>
      </c>
      <c r="B362" s="82" t="s">
        <v>978</v>
      </c>
    </row>
    <row r="363" spans="1:2" ht="15" customHeight="1">
      <c r="A363" s="83" t="s">
        <v>979</v>
      </c>
      <c r="B363" s="82" t="s">
        <v>980</v>
      </c>
    </row>
    <row r="364" spans="1:2" s="85" customFormat="1" ht="15" customHeight="1">
      <c r="A364" s="84" t="s">
        <v>212</v>
      </c>
      <c r="B364" s="84" t="s">
        <v>213</v>
      </c>
    </row>
    <row r="365" spans="1:2" ht="15" customHeight="1">
      <c r="A365" s="83" t="s">
        <v>981</v>
      </c>
      <c r="B365" s="82" t="s">
        <v>982</v>
      </c>
    </row>
    <row r="366" spans="1:2" ht="15" customHeight="1">
      <c r="A366" s="83" t="s">
        <v>983</v>
      </c>
      <c r="B366" s="82" t="s">
        <v>984</v>
      </c>
    </row>
    <row r="367" spans="1:2" ht="15" customHeight="1">
      <c r="A367" s="83" t="s">
        <v>985</v>
      </c>
      <c r="B367" s="82" t="s">
        <v>986</v>
      </c>
    </row>
    <row r="368" spans="1:2" ht="15" customHeight="1">
      <c r="A368" s="83" t="s">
        <v>987</v>
      </c>
      <c r="B368" s="82" t="s">
        <v>988</v>
      </c>
    </row>
    <row r="369" spans="1:2" ht="15" customHeight="1">
      <c r="A369" s="83" t="s">
        <v>989</v>
      </c>
      <c r="B369" s="82" t="s">
        <v>990</v>
      </c>
    </row>
    <row r="370" spans="1:2" ht="15" customHeight="1">
      <c r="A370" s="83" t="s">
        <v>991</v>
      </c>
      <c r="B370" s="82" t="s">
        <v>992</v>
      </c>
    </row>
    <row r="371" spans="1:2" ht="15" customHeight="1">
      <c r="A371" s="83" t="s">
        <v>993</v>
      </c>
      <c r="B371" s="82" t="s">
        <v>994</v>
      </c>
    </row>
    <row r="372" spans="1:2" ht="15" customHeight="1">
      <c r="A372" s="83" t="s">
        <v>995</v>
      </c>
      <c r="B372" s="82" t="s">
        <v>996</v>
      </c>
    </row>
    <row r="373" spans="1:2" ht="15" customHeight="1">
      <c r="A373" s="83" t="s">
        <v>997</v>
      </c>
      <c r="B373" s="82" t="s">
        <v>998</v>
      </c>
    </row>
    <row r="374" spans="1:2" ht="15" customHeight="1">
      <c r="A374" s="83" t="s">
        <v>999</v>
      </c>
      <c r="B374" s="82" t="s">
        <v>1000</v>
      </c>
    </row>
    <row r="375" spans="1:2" s="85" customFormat="1" ht="15" customHeight="1">
      <c r="A375" s="84" t="s">
        <v>214</v>
      </c>
      <c r="B375" s="84" t="s">
        <v>215</v>
      </c>
    </row>
    <row r="376" spans="1:2" ht="15" customHeight="1">
      <c r="A376" s="83" t="s">
        <v>1001</v>
      </c>
      <c r="B376" s="82" t="s">
        <v>1002</v>
      </c>
    </row>
    <row r="377" spans="1:2" ht="15" customHeight="1">
      <c r="A377" s="83" t="s">
        <v>1003</v>
      </c>
      <c r="B377" s="82" t="s">
        <v>1004</v>
      </c>
    </row>
    <row r="378" spans="1:2" ht="15" customHeight="1">
      <c r="A378" s="83" t="s">
        <v>1005</v>
      </c>
      <c r="B378" s="82" t="s">
        <v>1006</v>
      </c>
    </row>
    <row r="379" spans="1:2" ht="15" customHeight="1">
      <c r="A379" s="83" t="s">
        <v>1007</v>
      </c>
      <c r="B379" s="82" t="s">
        <v>1008</v>
      </c>
    </row>
    <row r="380" spans="1:2" ht="15" customHeight="1">
      <c r="A380" s="83" t="s">
        <v>1009</v>
      </c>
      <c r="B380" s="82" t="s">
        <v>1010</v>
      </c>
    </row>
    <row r="381" spans="1:2" ht="15" customHeight="1">
      <c r="A381" s="83" t="s">
        <v>1011</v>
      </c>
      <c r="B381" s="82" t="s">
        <v>1012</v>
      </c>
    </row>
    <row r="382" spans="1:2" ht="15" customHeight="1">
      <c r="A382" s="83" t="s">
        <v>1013</v>
      </c>
      <c r="B382" s="82" t="s">
        <v>1014</v>
      </c>
    </row>
    <row r="383" spans="1:2" ht="15" customHeight="1">
      <c r="A383" s="83" t="s">
        <v>1015</v>
      </c>
      <c r="B383" s="82" t="s">
        <v>1016</v>
      </c>
    </row>
    <row r="384" spans="1:2" s="85" customFormat="1" ht="15" customHeight="1">
      <c r="A384" s="84" t="s">
        <v>216</v>
      </c>
      <c r="B384" s="84" t="s">
        <v>217</v>
      </c>
    </row>
    <row r="385" spans="1:2" ht="15" customHeight="1">
      <c r="A385" s="83" t="s">
        <v>216</v>
      </c>
      <c r="B385" s="82" t="s">
        <v>1017</v>
      </c>
    </row>
    <row r="386" spans="1:2" s="85" customFormat="1" ht="15" customHeight="1">
      <c r="A386" s="84" t="s">
        <v>218</v>
      </c>
      <c r="B386" s="84" t="s">
        <v>219</v>
      </c>
    </row>
    <row r="387" spans="1:2" ht="15" customHeight="1">
      <c r="A387" s="83" t="s">
        <v>1018</v>
      </c>
      <c r="B387" s="82" t="s">
        <v>1019</v>
      </c>
    </row>
    <row r="388" spans="1:2" ht="15" customHeight="1">
      <c r="A388" s="83" t="s">
        <v>1020</v>
      </c>
      <c r="B388" s="82" t="s">
        <v>1021</v>
      </c>
    </row>
    <row r="389" spans="1:2" ht="15" customHeight="1">
      <c r="A389" s="83" t="s">
        <v>1022</v>
      </c>
      <c r="B389" s="82" t="s">
        <v>1023</v>
      </c>
    </row>
    <row r="390" spans="1:2" s="85" customFormat="1" ht="15" customHeight="1">
      <c r="A390" s="84" t="s">
        <v>220</v>
      </c>
      <c r="B390" s="84" t="s">
        <v>221</v>
      </c>
    </row>
    <row r="391" spans="1:2" ht="15" customHeight="1">
      <c r="A391" s="83" t="s">
        <v>1024</v>
      </c>
      <c r="B391" s="82" t="s">
        <v>1025</v>
      </c>
    </row>
    <row r="392" spans="1:2" ht="15" customHeight="1">
      <c r="A392" s="83" t="s">
        <v>1026</v>
      </c>
      <c r="B392" s="82" t="s">
        <v>1027</v>
      </c>
    </row>
    <row r="393" spans="1:2" ht="15" customHeight="1">
      <c r="A393" s="83" t="s">
        <v>1028</v>
      </c>
      <c r="B393" s="82" t="s">
        <v>1029</v>
      </c>
    </row>
    <row r="394" spans="1:2" ht="15" customHeight="1">
      <c r="A394" s="83" t="s">
        <v>1030</v>
      </c>
      <c r="B394" s="82" t="s">
        <v>1031</v>
      </c>
    </row>
    <row r="395" spans="1:2" ht="15" customHeight="1">
      <c r="A395" s="83" t="s">
        <v>1032</v>
      </c>
      <c r="B395" s="82" t="s">
        <v>1033</v>
      </c>
    </row>
    <row r="396" spans="1:2" ht="15" customHeight="1">
      <c r="A396" s="83" t="s">
        <v>1034</v>
      </c>
      <c r="B396" s="82" t="s">
        <v>1035</v>
      </c>
    </row>
    <row r="397" spans="1:2" ht="15" customHeight="1">
      <c r="A397" s="83" t="s">
        <v>1036</v>
      </c>
      <c r="B397" s="82" t="s">
        <v>1037</v>
      </c>
    </row>
    <row r="398" spans="1:2" ht="15" customHeight="1">
      <c r="A398" s="83" t="s">
        <v>1038</v>
      </c>
      <c r="B398" s="82" t="s">
        <v>1039</v>
      </c>
    </row>
    <row r="399" spans="1:2" s="85" customFormat="1" ht="15" customHeight="1">
      <c r="A399" s="84" t="s">
        <v>222</v>
      </c>
      <c r="B399" s="84" t="s">
        <v>223</v>
      </c>
    </row>
    <row r="400" spans="1:2" ht="15" customHeight="1">
      <c r="A400" s="83" t="s">
        <v>1040</v>
      </c>
      <c r="B400" s="82" t="s">
        <v>1041</v>
      </c>
    </row>
    <row r="401" spans="1:2" ht="15" customHeight="1">
      <c r="A401" s="83" t="s">
        <v>1042</v>
      </c>
      <c r="B401" s="82" t="s">
        <v>1043</v>
      </c>
    </row>
    <row r="402" spans="1:2" ht="15" customHeight="1">
      <c r="A402" s="83" t="s">
        <v>1044</v>
      </c>
      <c r="B402" s="82" t="s">
        <v>1045</v>
      </c>
    </row>
    <row r="403" spans="1:2" ht="15" customHeight="1">
      <c r="A403" s="83" t="s">
        <v>1046</v>
      </c>
      <c r="B403" s="82" t="s">
        <v>1047</v>
      </c>
    </row>
    <row r="404" spans="1:2" ht="15" customHeight="1">
      <c r="A404" s="83" t="s">
        <v>1048</v>
      </c>
      <c r="B404" s="82" t="s">
        <v>1049</v>
      </c>
    </row>
    <row r="405" spans="1:2" ht="15" customHeight="1">
      <c r="A405" s="83" t="s">
        <v>1050</v>
      </c>
      <c r="B405" s="82" t="s">
        <v>1051</v>
      </c>
    </row>
    <row r="406" spans="1:2" ht="15" customHeight="1">
      <c r="A406" s="83" t="s">
        <v>1052</v>
      </c>
      <c r="B406" s="82" t="s">
        <v>1053</v>
      </c>
    </row>
    <row r="407" spans="1:2" ht="15" customHeight="1">
      <c r="A407" s="83" t="s">
        <v>1054</v>
      </c>
      <c r="B407" s="82" t="s">
        <v>1055</v>
      </c>
    </row>
    <row r="408" spans="1:2" s="85" customFormat="1" ht="15" customHeight="1">
      <c r="A408" s="84" t="s">
        <v>352</v>
      </c>
      <c r="B408" s="84" t="s">
        <v>224</v>
      </c>
    </row>
    <row r="409" spans="1:2" ht="15" customHeight="1">
      <c r="A409" s="83" t="s">
        <v>1056</v>
      </c>
      <c r="B409" s="82" t="s">
        <v>1057</v>
      </c>
    </row>
    <row r="410" spans="1:2" ht="15" customHeight="1">
      <c r="A410" s="83" t="s">
        <v>1058</v>
      </c>
      <c r="B410" s="82" t="s">
        <v>1059</v>
      </c>
    </row>
    <row r="411" spans="1:2" ht="15" customHeight="1">
      <c r="A411" s="83" t="s">
        <v>1060</v>
      </c>
      <c r="B411" s="82" t="s">
        <v>1061</v>
      </c>
    </row>
    <row r="412" spans="1:2" ht="15" customHeight="1">
      <c r="A412" s="83" t="s">
        <v>1062</v>
      </c>
      <c r="B412" s="82" t="s">
        <v>1063</v>
      </c>
    </row>
    <row r="413" spans="1:2" ht="15" customHeight="1">
      <c r="A413" s="83" t="s">
        <v>1064</v>
      </c>
      <c r="B413" s="82" t="s">
        <v>1065</v>
      </c>
    </row>
    <row r="414" spans="1:2" ht="15" customHeight="1">
      <c r="A414" s="83" t="s">
        <v>1066</v>
      </c>
      <c r="B414" s="82" t="s">
        <v>1067</v>
      </c>
    </row>
    <row r="415" spans="1:2" ht="15" customHeight="1">
      <c r="A415" s="83" t="s">
        <v>1068</v>
      </c>
      <c r="B415" s="82" t="s">
        <v>1069</v>
      </c>
    </row>
    <row r="416" spans="1:2" ht="15" customHeight="1">
      <c r="A416" s="83" t="s">
        <v>1070</v>
      </c>
      <c r="B416" s="82" t="s">
        <v>1071</v>
      </c>
    </row>
    <row r="417" spans="1:2" ht="15" customHeight="1">
      <c r="A417" s="83" t="s">
        <v>1072</v>
      </c>
      <c r="B417" s="82" t="s">
        <v>1073</v>
      </c>
    </row>
    <row r="418" spans="1:2" ht="15" customHeight="1">
      <c r="A418" s="83" t="s">
        <v>1074</v>
      </c>
      <c r="B418" s="82" t="s">
        <v>1075</v>
      </c>
    </row>
    <row r="419" spans="1:2" ht="15" customHeight="1">
      <c r="A419" s="83" t="s">
        <v>1076</v>
      </c>
      <c r="B419" s="82" t="s">
        <v>1077</v>
      </c>
    </row>
    <row r="420" spans="1:2" ht="15" customHeight="1">
      <c r="A420" s="83" t="s">
        <v>1078</v>
      </c>
      <c r="B420" s="82" t="s">
        <v>1079</v>
      </c>
    </row>
    <row r="421" spans="1:2" ht="15" customHeight="1">
      <c r="A421" s="83" t="s">
        <v>1080</v>
      </c>
      <c r="B421" s="82" t="s">
        <v>1081</v>
      </c>
    </row>
    <row r="422" spans="1:2" ht="15" customHeight="1">
      <c r="A422" s="83" t="s">
        <v>1082</v>
      </c>
      <c r="B422" s="82" t="s">
        <v>1083</v>
      </c>
    </row>
    <row r="423" spans="1:2" ht="15" customHeight="1">
      <c r="A423" s="83" t="s">
        <v>1084</v>
      </c>
      <c r="B423" s="82" t="s">
        <v>1085</v>
      </c>
    </row>
    <row r="424" spans="1:2" ht="15" customHeight="1">
      <c r="A424" s="83" t="s">
        <v>1086</v>
      </c>
      <c r="B424" s="82" t="s">
        <v>1087</v>
      </c>
    </row>
    <row r="425" spans="1:2" ht="15" customHeight="1">
      <c r="A425" s="83" t="s">
        <v>1088</v>
      </c>
      <c r="B425" s="82" t="s">
        <v>1089</v>
      </c>
    </row>
    <row r="426" spans="1:2" ht="15" customHeight="1">
      <c r="A426" s="83" t="s">
        <v>1090</v>
      </c>
      <c r="B426" s="82" t="s">
        <v>1091</v>
      </c>
    </row>
    <row r="427" spans="1:2" ht="15" customHeight="1">
      <c r="A427" s="83" t="s">
        <v>1092</v>
      </c>
      <c r="B427" s="82" t="s">
        <v>1093</v>
      </c>
    </row>
    <row r="428" spans="1:2" ht="15" customHeight="1">
      <c r="A428" s="83" t="s">
        <v>1094</v>
      </c>
      <c r="B428" s="82" t="s">
        <v>1095</v>
      </c>
    </row>
    <row r="429" spans="1:2" ht="15" customHeight="1">
      <c r="A429" s="83" t="s">
        <v>1096</v>
      </c>
      <c r="B429" s="82" t="s">
        <v>1097</v>
      </c>
    </row>
    <row r="430" spans="1:2" ht="15" customHeight="1">
      <c r="A430" s="83" t="s">
        <v>1098</v>
      </c>
      <c r="B430" s="82" t="s">
        <v>1099</v>
      </c>
    </row>
    <row r="431" spans="1:2" ht="15" customHeight="1">
      <c r="A431" s="83" t="s">
        <v>1100</v>
      </c>
      <c r="B431" s="82" t="s">
        <v>1101</v>
      </c>
    </row>
    <row r="432" spans="1:2" ht="15" customHeight="1">
      <c r="A432" s="83" t="s">
        <v>1102</v>
      </c>
      <c r="B432" s="82" t="s">
        <v>1103</v>
      </c>
    </row>
    <row r="433" spans="1:2" ht="15" customHeight="1">
      <c r="A433" s="83" t="s">
        <v>1104</v>
      </c>
      <c r="B433" s="82" t="s">
        <v>1105</v>
      </c>
    </row>
    <row r="434" spans="1:2" ht="15" customHeight="1">
      <c r="A434" s="83" t="s">
        <v>1106</v>
      </c>
      <c r="B434" s="82" t="s">
        <v>1107</v>
      </c>
    </row>
    <row r="435" spans="1:2" ht="15" customHeight="1">
      <c r="A435" s="83" t="s">
        <v>1108</v>
      </c>
      <c r="B435" s="82" t="s">
        <v>1109</v>
      </c>
    </row>
    <row r="436" spans="1:2" ht="15" customHeight="1">
      <c r="A436" s="83" t="s">
        <v>1110</v>
      </c>
      <c r="B436" s="82" t="s">
        <v>1111</v>
      </c>
    </row>
    <row r="437" spans="1:2" s="85" customFormat="1" ht="15" customHeight="1">
      <c r="A437" s="84" t="s">
        <v>225</v>
      </c>
      <c r="B437" s="84" t="s">
        <v>226</v>
      </c>
    </row>
    <row r="438" spans="1:2" ht="15" customHeight="1">
      <c r="A438" s="83" t="s">
        <v>225</v>
      </c>
      <c r="B438" s="82" t="s">
        <v>1112</v>
      </c>
    </row>
    <row r="439" spans="1:2" ht="15" customHeight="1">
      <c r="A439" s="83" t="s">
        <v>1113</v>
      </c>
      <c r="B439" s="82" t="s">
        <v>1114</v>
      </c>
    </row>
    <row r="440" spans="1:2" ht="15" customHeight="1">
      <c r="A440" s="83" t="s">
        <v>1115</v>
      </c>
      <c r="B440" s="82" t="s">
        <v>1116</v>
      </c>
    </row>
    <row r="441" spans="1:2" ht="15" customHeight="1">
      <c r="A441" s="83" t="s">
        <v>1117</v>
      </c>
      <c r="B441" s="82" t="s">
        <v>1118</v>
      </c>
    </row>
    <row r="442" spans="1:2" ht="15" customHeight="1">
      <c r="A442" s="83" t="s">
        <v>1119</v>
      </c>
      <c r="B442" s="82" t="s">
        <v>1120</v>
      </c>
    </row>
    <row r="443" spans="1:2" ht="15" customHeight="1">
      <c r="A443" s="83" t="s">
        <v>1121</v>
      </c>
      <c r="B443" s="82" t="s">
        <v>1122</v>
      </c>
    </row>
    <row r="444" spans="1:2" ht="15" customHeight="1">
      <c r="A444" s="83" t="s">
        <v>1123</v>
      </c>
      <c r="B444" s="82" t="s">
        <v>1124</v>
      </c>
    </row>
    <row r="445" spans="1:2" s="85" customFormat="1" ht="15" customHeight="1">
      <c r="A445" s="84" t="s">
        <v>126</v>
      </c>
      <c r="B445" s="84" t="s">
        <v>127</v>
      </c>
    </row>
    <row r="446" spans="1:2" ht="15" customHeight="1">
      <c r="A446" s="83" t="s">
        <v>1125</v>
      </c>
      <c r="B446" s="82" t="s">
        <v>1126</v>
      </c>
    </row>
    <row r="447" spans="1:2" ht="15" customHeight="1">
      <c r="A447" s="83" t="s">
        <v>1127</v>
      </c>
      <c r="B447" s="82" t="s">
        <v>1128</v>
      </c>
    </row>
    <row r="448" spans="1:2" ht="15" customHeight="1">
      <c r="A448" s="83" t="s">
        <v>1129</v>
      </c>
      <c r="B448" s="82" t="s">
        <v>1130</v>
      </c>
    </row>
    <row r="449" spans="1:2" ht="15" customHeight="1">
      <c r="A449" s="83" t="s">
        <v>1131</v>
      </c>
      <c r="B449" s="82" t="s">
        <v>1132</v>
      </c>
    </row>
    <row r="450" spans="1:2" ht="15" customHeight="1">
      <c r="A450" s="83" t="s">
        <v>1133</v>
      </c>
      <c r="B450" s="82" t="s">
        <v>1134</v>
      </c>
    </row>
    <row r="451" spans="1:2" ht="15" customHeight="1">
      <c r="A451" s="83" t="s">
        <v>1135</v>
      </c>
      <c r="B451" s="82" t="s">
        <v>1136</v>
      </c>
    </row>
    <row r="452" spans="1:2" ht="15" customHeight="1">
      <c r="A452" s="83" t="s">
        <v>1137</v>
      </c>
      <c r="B452" s="82" t="s">
        <v>1138</v>
      </c>
    </row>
    <row r="453" spans="1:2" ht="15" customHeight="1">
      <c r="A453" s="83" t="s">
        <v>1139</v>
      </c>
      <c r="B453" s="82" t="s">
        <v>1140</v>
      </c>
    </row>
    <row r="454" spans="1:2" ht="15" customHeight="1">
      <c r="A454" s="83" t="s">
        <v>1141</v>
      </c>
      <c r="B454" s="82" t="s">
        <v>1142</v>
      </c>
    </row>
    <row r="455" spans="1:2" ht="15" customHeight="1">
      <c r="A455" s="83" t="s">
        <v>1143</v>
      </c>
      <c r="B455" s="82" t="s">
        <v>1144</v>
      </c>
    </row>
    <row r="456" spans="1:2" ht="15" customHeight="1">
      <c r="A456" s="83" t="s">
        <v>1145</v>
      </c>
      <c r="B456" s="82" t="s">
        <v>1146</v>
      </c>
    </row>
    <row r="457" spans="1:2" ht="15" customHeight="1">
      <c r="A457" s="83" t="s">
        <v>1147</v>
      </c>
      <c r="B457" s="82" t="s">
        <v>1148</v>
      </c>
    </row>
    <row r="458" spans="1:2" ht="15" customHeight="1">
      <c r="A458" s="83" t="s">
        <v>1149</v>
      </c>
      <c r="B458" s="82" t="s">
        <v>1150</v>
      </c>
    </row>
    <row r="459" spans="1:2" ht="15" customHeight="1">
      <c r="A459" s="83" t="s">
        <v>1151</v>
      </c>
      <c r="B459" s="82" t="s">
        <v>1152</v>
      </c>
    </row>
    <row r="460" spans="1:2" ht="15" customHeight="1">
      <c r="A460" s="83" t="s">
        <v>1153</v>
      </c>
      <c r="B460" s="82" t="s">
        <v>1154</v>
      </c>
    </row>
    <row r="461" spans="1:2" ht="15" customHeight="1">
      <c r="A461" s="83" t="s">
        <v>1155</v>
      </c>
      <c r="B461" s="82" t="s">
        <v>1156</v>
      </c>
    </row>
    <row r="462" spans="1:2" ht="15" customHeight="1">
      <c r="A462" s="83" t="s">
        <v>1157</v>
      </c>
      <c r="B462" s="82" t="s">
        <v>1158</v>
      </c>
    </row>
    <row r="463" spans="1:2" ht="15" customHeight="1">
      <c r="A463" s="83" t="s">
        <v>1159</v>
      </c>
      <c r="B463" s="82" t="s">
        <v>1160</v>
      </c>
    </row>
    <row r="464" spans="1:2" ht="15" customHeight="1">
      <c r="A464" s="83" t="s">
        <v>1161</v>
      </c>
      <c r="B464" s="82" t="s">
        <v>1162</v>
      </c>
    </row>
    <row r="465" spans="1:2" ht="15" customHeight="1">
      <c r="A465" s="83" t="s">
        <v>1163</v>
      </c>
      <c r="B465" s="82" t="s">
        <v>1164</v>
      </c>
    </row>
    <row r="466" spans="1:2" ht="15" customHeight="1">
      <c r="A466" s="83" t="s">
        <v>1165</v>
      </c>
      <c r="B466" s="82" t="s">
        <v>1166</v>
      </c>
    </row>
    <row r="467" spans="1:2" ht="15" customHeight="1">
      <c r="A467" s="83" t="s">
        <v>1167</v>
      </c>
      <c r="B467" s="82" t="s">
        <v>1168</v>
      </c>
    </row>
    <row r="468" spans="1:2" ht="15" customHeight="1">
      <c r="A468" s="83" t="s">
        <v>1169</v>
      </c>
      <c r="B468" s="82" t="s">
        <v>1170</v>
      </c>
    </row>
    <row r="469" spans="1:2" ht="15" customHeight="1">
      <c r="A469" s="83" t="s">
        <v>1171</v>
      </c>
      <c r="B469" s="82" t="s">
        <v>1172</v>
      </c>
    </row>
    <row r="470" spans="1:2" ht="15" customHeight="1">
      <c r="A470" s="83" t="s">
        <v>1173</v>
      </c>
      <c r="B470" s="82" t="s">
        <v>1174</v>
      </c>
    </row>
    <row r="471" spans="1:2" s="85" customFormat="1" ht="15" customHeight="1">
      <c r="A471" s="84" t="s">
        <v>229</v>
      </c>
      <c r="B471" s="84" t="s">
        <v>230</v>
      </c>
    </row>
    <row r="472" spans="1:2" ht="15" customHeight="1">
      <c r="A472" s="83" t="s">
        <v>1175</v>
      </c>
      <c r="B472" s="82" t="s">
        <v>1176</v>
      </c>
    </row>
    <row r="473" spans="1:2" ht="15" customHeight="1">
      <c r="A473" s="83" t="s">
        <v>1177</v>
      </c>
      <c r="B473" s="82" t="s">
        <v>1178</v>
      </c>
    </row>
    <row r="474" spans="1:2" ht="15" customHeight="1">
      <c r="A474" s="83" t="s">
        <v>1179</v>
      </c>
      <c r="B474" s="82" t="s">
        <v>1180</v>
      </c>
    </row>
    <row r="475" spans="1:2" ht="15" customHeight="1">
      <c r="A475" s="83" t="s">
        <v>1181</v>
      </c>
      <c r="B475" s="82" t="s">
        <v>1182</v>
      </c>
    </row>
    <row r="476" spans="1:2" ht="15" customHeight="1">
      <c r="A476" s="83" t="s">
        <v>1183</v>
      </c>
      <c r="B476" s="82" t="s">
        <v>1184</v>
      </c>
    </row>
    <row r="477" spans="1:2" ht="15" customHeight="1">
      <c r="A477" s="83" t="s">
        <v>1185</v>
      </c>
      <c r="B477" s="82" t="s">
        <v>1186</v>
      </c>
    </row>
    <row r="478" spans="1:2" ht="15" customHeight="1">
      <c r="A478" s="83" t="s">
        <v>1187</v>
      </c>
      <c r="B478" s="82" t="s">
        <v>1188</v>
      </c>
    </row>
    <row r="479" spans="1:2" ht="15" customHeight="1">
      <c r="A479" s="83" t="s">
        <v>1189</v>
      </c>
      <c r="B479" s="82" t="s">
        <v>1190</v>
      </c>
    </row>
    <row r="480" spans="1:2" ht="15" customHeight="1">
      <c r="A480" s="83" t="s">
        <v>1191</v>
      </c>
      <c r="B480" s="82" t="s">
        <v>1192</v>
      </c>
    </row>
    <row r="481" spans="1:2" ht="15" customHeight="1">
      <c r="A481" s="83" t="s">
        <v>1193</v>
      </c>
      <c r="B481" s="82" t="s">
        <v>1194</v>
      </c>
    </row>
    <row r="482" spans="1:2" ht="15" customHeight="1">
      <c r="A482" s="83" t="s">
        <v>1195</v>
      </c>
      <c r="B482" s="82" t="s">
        <v>1196</v>
      </c>
    </row>
    <row r="483" spans="1:2" ht="15" customHeight="1">
      <c r="A483" s="83" t="s">
        <v>1197</v>
      </c>
      <c r="B483" s="82" t="s">
        <v>1198</v>
      </c>
    </row>
    <row r="484" spans="1:2" s="85" customFormat="1" ht="15" customHeight="1">
      <c r="A484" s="84" t="s">
        <v>231</v>
      </c>
      <c r="B484" s="84" t="s">
        <v>232</v>
      </c>
    </row>
    <row r="485" spans="1:2" ht="15" customHeight="1">
      <c r="A485" s="83" t="s">
        <v>1199</v>
      </c>
      <c r="B485" s="82" t="s">
        <v>1200</v>
      </c>
    </row>
    <row r="486" spans="1:2" ht="15" customHeight="1">
      <c r="A486" s="83" t="s">
        <v>1201</v>
      </c>
      <c r="B486" s="82" t="s">
        <v>1202</v>
      </c>
    </row>
    <row r="487" spans="1:2" ht="15" customHeight="1">
      <c r="A487" s="83" t="s">
        <v>1203</v>
      </c>
      <c r="B487" s="82" t="s">
        <v>1204</v>
      </c>
    </row>
    <row r="488" spans="1:2" ht="15" customHeight="1">
      <c r="A488" s="83" t="s">
        <v>1205</v>
      </c>
      <c r="B488" s="82" t="s">
        <v>1206</v>
      </c>
    </row>
    <row r="489" spans="1:2" ht="15" customHeight="1">
      <c r="A489" s="83" t="s">
        <v>1207</v>
      </c>
      <c r="B489" s="82" t="s">
        <v>1208</v>
      </c>
    </row>
    <row r="490" spans="1:2" ht="15" customHeight="1">
      <c r="A490" s="83" t="s">
        <v>1209</v>
      </c>
      <c r="B490" s="82" t="s">
        <v>1210</v>
      </c>
    </row>
    <row r="491" spans="1:2" s="85" customFormat="1" ht="15" customHeight="1">
      <c r="A491" s="84" t="s">
        <v>128</v>
      </c>
      <c r="B491" s="84" t="s">
        <v>129</v>
      </c>
    </row>
    <row r="492" spans="1:2" ht="15" customHeight="1">
      <c r="A492" s="83" t="s">
        <v>1211</v>
      </c>
      <c r="B492" s="82" t="s">
        <v>1212</v>
      </c>
    </row>
    <row r="493" spans="1:2" ht="15" customHeight="1">
      <c r="A493" s="83" t="s">
        <v>1213</v>
      </c>
      <c r="B493" s="82" t="s">
        <v>1214</v>
      </c>
    </row>
    <row r="494" spans="1:2" ht="15" customHeight="1">
      <c r="A494" s="83" t="s">
        <v>1215</v>
      </c>
      <c r="B494" s="82" t="s">
        <v>1216</v>
      </c>
    </row>
    <row r="495" spans="1:2" ht="15" customHeight="1">
      <c r="A495" s="83" t="s">
        <v>1217</v>
      </c>
      <c r="B495" s="82" t="s">
        <v>1218</v>
      </c>
    </row>
    <row r="496" spans="1:2" ht="15" customHeight="1">
      <c r="A496" s="83" t="s">
        <v>1219</v>
      </c>
      <c r="B496" s="82" t="s">
        <v>1220</v>
      </c>
    </row>
    <row r="497" spans="1:2" ht="15" customHeight="1">
      <c r="A497" s="83" t="s">
        <v>1221</v>
      </c>
      <c r="B497" s="82" t="s">
        <v>1222</v>
      </c>
    </row>
    <row r="498" spans="1:2" ht="15" customHeight="1">
      <c r="A498" s="83" t="s">
        <v>1223</v>
      </c>
      <c r="B498" s="82" t="s">
        <v>1224</v>
      </c>
    </row>
    <row r="499" spans="1:2" ht="15" customHeight="1">
      <c r="A499" s="83" t="s">
        <v>1225</v>
      </c>
      <c r="B499" s="82" t="s">
        <v>1226</v>
      </c>
    </row>
    <row r="500" spans="1:2" ht="15" customHeight="1">
      <c r="A500" s="83" t="s">
        <v>1227</v>
      </c>
      <c r="B500" s="82" t="s">
        <v>1228</v>
      </c>
    </row>
    <row r="501" spans="1:2" ht="15" customHeight="1">
      <c r="A501" s="83" t="s">
        <v>1229</v>
      </c>
      <c r="B501" s="82" t="s">
        <v>1230</v>
      </c>
    </row>
    <row r="502" spans="1:2" ht="15" customHeight="1">
      <c r="A502" s="83" t="s">
        <v>1231</v>
      </c>
      <c r="B502" s="82" t="s">
        <v>1232</v>
      </c>
    </row>
    <row r="503" spans="1:2" ht="15" customHeight="1">
      <c r="A503" s="83" t="s">
        <v>1233</v>
      </c>
      <c r="B503" s="82" t="s">
        <v>1234</v>
      </c>
    </row>
    <row r="504" spans="1:2" ht="15" customHeight="1">
      <c r="A504" s="83" t="s">
        <v>1235</v>
      </c>
      <c r="B504" s="82" t="s">
        <v>1236</v>
      </c>
    </row>
    <row r="505" spans="1:2" ht="15" customHeight="1">
      <c r="A505" s="83" t="s">
        <v>1237</v>
      </c>
      <c r="B505" s="82" t="s">
        <v>1238</v>
      </c>
    </row>
    <row r="506" spans="1:2" ht="15" customHeight="1">
      <c r="A506" s="83" t="s">
        <v>1239</v>
      </c>
      <c r="B506" s="82" t="s">
        <v>1240</v>
      </c>
    </row>
    <row r="507" spans="1:2" ht="15" customHeight="1">
      <c r="A507" s="83" t="s">
        <v>1241</v>
      </c>
      <c r="B507" s="82" t="s">
        <v>1242</v>
      </c>
    </row>
    <row r="508" spans="1:2" ht="15" customHeight="1">
      <c r="A508" s="83" t="s">
        <v>1243</v>
      </c>
      <c r="B508" s="82" t="s">
        <v>1244</v>
      </c>
    </row>
    <row r="509" spans="1:2" ht="15" customHeight="1">
      <c r="A509" s="83" t="s">
        <v>1245</v>
      </c>
      <c r="B509" s="82" t="s">
        <v>1246</v>
      </c>
    </row>
    <row r="510" spans="1:2" ht="15" customHeight="1">
      <c r="A510" s="83" t="s">
        <v>1247</v>
      </c>
      <c r="B510" s="82" t="s">
        <v>1248</v>
      </c>
    </row>
    <row r="511" spans="1:2" ht="15" customHeight="1">
      <c r="A511" s="83" t="s">
        <v>1249</v>
      </c>
      <c r="B511" s="82" t="s">
        <v>1250</v>
      </c>
    </row>
    <row r="512" spans="1:2" ht="15" customHeight="1">
      <c r="A512" s="83" t="s">
        <v>1251</v>
      </c>
      <c r="B512" s="82" t="s">
        <v>1252</v>
      </c>
    </row>
    <row r="513" spans="1:2" ht="15" customHeight="1">
      <c r="A513" s="83" t="s">
        <v>1253</v>
      </c>
      <c r="B513" s="82" t="s">
        <v>1254</v>
      </c>
    </row>
    <row r="514" spans="1:2" ht="15" customHeight="1">
      <c r="A514" s="83" t="s">
        <v>1255</v>
      </c>
      <c r="B514" s="82" t="s">
        <v>1256</v>
      </c>
    </row>
    <row r="515" spans="1:2" ht="15" customHeight="1">
      <c r="A515" s="83" t="s">
        <v>1257</v>
      </c>
      <c r="B515" s="82" t="s">
        <v>1258</v>
      </c>
    </row>
    <row r="516" spans="1:2" ht="15" customHeight="1">
      <c r="A516" s="83" t="s">
        <v>1259</v>
      </c>
      <c r="B516" s="82" t="s">
        <v>1260</v>
      </c>
    </row>
    <row r="517" spans="1:2" ht="15" customHeight="1">
      <c r="A517" s="83" t="s">
        <v>1261</v>
      </c>
      <c r="B517" s="82" t="s">
        <v>1262</v>
      </c>
    </row>
    <row r="518" spans="1:2" ht="15" customHeight="1">
      <c r="A518" s="83" t="s">
        <v>1263</v>
      </c>
      <c r="B518" s="82" t="s">
        <v>1264</v>
      </c>
    </row>
    <row r="519" spans="1:2" ht="15" customHeight="1">
      <c r="A519" s="83" t="s">
        <v>1265</v>
      </c>
      <c r="B519" s="82" t="s">
        <v>1266</v>
      </c>
    </row>
    <row r="520" spans="1:2" ht="15" customHeight="1">
      <c r="A520" s="83" t="s">
        <v>1267</v>
      </c>
      <c r="B520" s="82" t="s">
        <v>1268</v>
      </c>
    </row>
    <row r="521" spans="1:2" ht="15" customHeight="1">
      <c r="A521" s="83" t="s">
        <v>1269</v>
      </c>
      <c r="B521" s="82" t="s">
        <v>1270</v>
      </c>
    </row>
    <row r="522" spans="1:2" ht="15" customHeight="1">
      <c r="A522" s="83" t="s">
        <v>1271</v>
      </c>
      <c r="B522" s="82" t="s">
        <v>1272</v>
      </c>
    </row>
    <row r="523" spans="1:2" ht="15" customHeight="1">
      <c r="A523" s="83" t="s">
        <v>1273</v>
      </c>
      <c r="B523" s="82" t="s">
        <v>1274</v>
      </c>
    </row>
    <row r="524" spans="1:2" ht="15" customHeight="1">
      <c r="A524" s="83" t="s">
        <v>1275</v>
      </c>
      <c r="B524" s="82" t="s">
        <v>1276</v>
      </c>
    </row>
    <row r="525" spans="1:2" ht="15" customHeight="1">
      <c r="A525" s="83" t="s">
        <v>1277</v>
      </c>
      <c r="B525" s="82" t="s">
        <v>1278</v>
      </c>
    </row>
    <row r="526" spans="1:2" ht="15" customHeight="1">
      <c r="A526" s="83" t="s">
        <v>1279</v>
      </c>
      <c r="B526" s="82" t="s">
        <v>1280</v>
      </c>
    </row>
    <row r="527" spans="1:2" ht="15" customHeight="1">
      <c r="A527" s="83" t="s">
        <v>1281</v>
      </c>
      <c r="B527" s="82" t="s">
        <v>1282</v>
      </c>
    </row>
    <row r="528" spans="1:2" ht="15" customHeight="1">
      <c r="A528" s="83" t="s">
        <v>1283</v>
      </c>
      <c r="B528" s="82" t="s">
        <v>1284</v>
      </c>
    </row>
    <row r="529" spans="1:2" ht="15" customHeight="1">
      <c r="A529" s="83" t="s">
        <v>1285</v>
      </c>
      <c r="B529" s="82" t="s">
        <v>1286</v>
      </c>
    </row>
    <row r="530" spans="1:2" ht="15" customHeight="1">
      <c r="A530" s="83" t="s">
        <v>1287</v>
      </c>
      <c r="B530" s="82" t="s">
        <v>1288</v>
      </c>
    </row>
    <row r="531" spans="1:2" ht="15" customHeight="1">
      <c r="A531" s="83" t="s">
        <v>1289</v>
      </c>
      <c r="B531" s="82" t="s">
        <v>1290</v>
      </c>
    </row>
    <row r="532" spans="1:2" ht="15" customHeight="1">
      <c r="A532" s="83" t="s">
        <v>1291</v>
      </c>
      <c r="B532" s="82" t="s">
        <v>1292</v>
      </c>
    </row>
    <row r="533" spans="1:2" ht="15" customHeight="1">
      <c r="A533" s="83" t="s">
        <v>1293</v>
      </c>
      <c r="B533" s="82" t="s">
        <v>1294</v>
      </c>
    </row>
    <row r="534" spans="1:2" ht="15" customHeight="1">
      <c r="A534" s="83" t="s">
        <v>1295</v>
      </c>
      <c r="B534" s="82" t="s">
        <v>1296</v>
      </c>
    </row>
    <row r="535" spans="1:2" ht="15" customHeight="1">
      <c r="A535" s="83" t="s">
        <v>1297</v>
      </c>
      <c r="B535" s="82" t="s">
        <v>1298</v>
      </c>
    </row>
    <row r="536" spans="1:2" ht="15" customHeight="1">
      <c r="A536" s="83" t="s">
        <v>1299</v>
      </c>
      <c r="B536" s="82" t="s">
        <v>1300</v>
      </c>
    </row>
    <row r="537" spans="1:2" ht="15" customHeight="1">
      <c r="A537" s="83" t="s">
        <v>1301</v>
      </c>
      <c r="B537" s="82" t="s">
        <v>1302</v>
      </c>
    </row>
    <row r="538" spans="1:2" ht="15" customHeight="1">
      <c r="A538" s="83" t="s">
        <v>1303</v>
      </c>
      <c r="B538" s="82" t="s">
        <v>1304</v>
      </c>
    </row>
    <row r="539" spans="1:2" ht="15" customHeight="1">
      <c r="A539" s="83" t="s">
        <v>1305</v>
      </c>
      <c r="B539" s="82" t="s">
        <v>1306</v>
      </c>
    </row>
    <row r="540" spans="1:2" ht="15" customHeight="1">
      <c r="A540" s="83" t="s">
        <v>1307</v>
      </c>
      <c r="B540" s="82" t="s">
        <v>1308</v>
      </c>
    </row>
    <row r="541" spans="1:2" ht="15" customHeight="1">
      <c r="A541" s="83" t="s">
        <v>1309</v>
      </c>
      <c r="B541" s="82" t="s">
        <v>1310</v>
      </c>
    </row>
    <row r="542" spans="1:2" ht="15" customHeight="1">
      <c r="A542" s="83" t="s">
        <v>1311</v>
      </c>
      <c r="B542" s="82" t="s">
        <v>1312</v>
      </c>
    </row>
    <row r="543" spans="1:2" ht="15" customHeight="1">
      <c r="A543" s="83" t="s">
        <v>1313</v>
      </c>
      <c r="B543" s="82" t="s">
        <v>1314</v>
      </c>
    </row>
    <row r="544" spans="1:2" ht="15" customHeight="1">
      <c r="A544" s="83" t="s">
        <v>1315</v>
      </c>
      <c r="B544" s="82" t="s">
        <v>1316</v>
      </c>
    </row>
    <row r="545" spans="1:2" ht="15" customHeight="1">
      <c r="A545" s="83" t="s">
        <v>1317</v>
      </c>
      <c r="B545" s="82" t="s">
        <v>1318</v>
      </c>
    </row>
    <row r="546" spans="1:2" ht="15" customHeight="1">
      <c r="A546" s="83" t="s">
        <v>1319</v>
      </c>
      <c r="B546" s="82" t="s">
        <v>1320</v>
      </c>
    </row>
    <row r="547" spans="1:2" ht="15" customHeight="1">
      <c r="A547" s="83" t="s">
        <v>1321</v>
      </c>
      <c r="B547" s="82" t="s">
        <v>1322</v>
      </c>
    </row>
    <row r="548" spans="1:2" ht="15" customHeight="1">
      <c r="A548" s="83" t="s">
        <v>1323</v>
      </c>
      <c r="B548" s="82" t="s">
        <v>1324</v>
      </c>
    </row>
    <row r="549" spans="1:2" ht="15" customHeight="1">
      <c r="A549" s="83" t="s">
        <v>1325</v>
      </c>
      <c r="B549" s="82" t="s">
        <v>1326</v>
      </c>
    </row>
    <row r="550" spans="1:2" ht="15" customHeight="1">
      <c r="A550" s="83" t="s">
        <v>1327</v>
      </c>
      <c r="B550" s="82" t="s">
        <v>1328</v>
      </c>
    </row>
    <row r="551" spans="1:2" ht="15" customHeight="1">
      <c r="A551" s="83" t="s">
        <v>1329</v>
      </c>
      <c r="B551" s="82" t="s">
        <v>1330</v>
      </c>
    </row>
    <row r="552" spans="1:2" ht="15" customHeight="1">
      <c r="A552" s="83" t="s">
        <v>1331</v>
      </c>
      <c r="B552" s="82" t="s">
        <v>1332</v>
      </c>
    </row>
    <row r="553" spans="1:2" ht="15" customHeight="1">
      <c r="A553" s="83" t="s">
        <v>1333</v>
      </c>
      <c r="B553" s="82" t="s">
        <v>1334</v>
      </c>
    </row>
    <row r="554" spans="1:2" ht="15" customHeight="1">
      <c r="A554" s="83" t="s">
        <v>1335</v>
      </c>
      <c r="B554" s="82" t="s">
        <v>1336</v>
      </c>
    </row>
    <row r="555" spans="1:2" ht="15" customHeight="1">
      <c r="A555" s="83" t="s">
        <v>1337</v>
      </c>
      <c r="B555" s="82" t="s">
        <v>1338</v>
      </c>
    </row>
    <row r="556" spans="1:2" ht="15" customHeight="1">
      <c r="A556" s="83" t="s">
        <v>1339</v>
      </c>
      <c r="B556" s="82" t="s">
        <v>1340</v>
      </c>
    </row>
    <row r="557" spans="1:2" ht="15" customHeight="1">
      <c r="A557" s="83" t="s">
        <v>1341</v>
      </c>
      <c r="B557" s="82" t="s">
        <v>1342</v>
      </c>
    </row>
    <row r="558" spans="1:2" s="85" customFormat="1" ht="15" customHeight="1">
      <c r="A558" s="84" t="s">
        <v>233</v>
      </c>
      <c r="B558" s="84" t="s">
        <v>234</v>
      </c>
    </row>
    <row r="559" spans="1:2" ht="15" customHeight="1">
      <c r="A559" s="83" t="s">
        <v>1343</v>
      </c>
      <c r="B559" s="82" t="s">
        <v>1344</v>
      </c>
    </row>
    <row r="560" spans="1:2" ht="15" customHeight="1">
      <c r="A560" s="83" t="s">
        <v>1345</v>
      </c>
      <c r="B560" s="82" t="s">
        <v>1346</v>
      </c>
    </row>
    <row r="561" spans="1:2" ht="15" customHeight="1">
      <c r="A561" s="83" t="s">
        <v>1347</v>
      </c>
      <c r="B561" s="82" t="s">
        <v>1348</v>
      </c>
    </row>
    <row r="562" spans="1:2" ht="15" customHeight="1">
      <c r="A562" s="83" t="s">
        <v>1349</v>
      </c>
      <c r="B562" s="82" t="s">
        <v>1350</v>
      </c>
    </row>
    <row r="563" spans="1:2" ht="15" customHeight="1">
      <c r="A563" s="83" t="s">
        <v>1351</v>
      </c>
      <c r="B563" s="82" t="s">
        <v>1352</v>
      </c>
    </row>
    <row r="564" spans="1:2" ht="15" customHeight="1">
      <c r="A564" s="83" t="s">
        <v>1353</v>
      </c>
      <c r="B564" s="82" t="s">
        <v>1354</v>
      </c>
    </row>
    <row r="565" spans="1:2" s="85" customFormat="1" ht="15" customHeight="1">
      <c r="A565" s="84" t="s">
        <v>235</v>
      </c>
      <c r="B565" s="84" t="s">
        <v>236</v>
      </c>
    </row>
    <row r="566" spans="1:2" ht="15" customHeight="1">
      <c r="A566" s="83" t="s">
        <v>235</v>
      </c>
      <c r="B566" s="82" t="s">
        <v>1355</v>
      </c>
    </row>
    <row r="567" spans="1:2" s="85" customFormat="1" ht="15" customHeight="1">
      <c r="A567" s="84" t="s">
        <v>237</v>
      </c>
      <c r="B567" s="84" t="s">
        <v>238</v>
      </c>
    </row>
    <row r="568" spans="1:2" ht="15" customHeight="1">
      <c r="A568" s="83" t="s">
        <v>1356</v>
      </c>
      <c r="B568" s="82" t="s">
        <v>1357</v>
      </c>
    </row>
    <row r="569" spans="1:2" ht="15" customHeight="1">
      <c r="A569" s="83" t="s">
        <v>1358</v>
      </c>
      <c r="B569" s="82" t="s">
        <v>1359</v>
      </c>
    </row>
    <row r="570" spans="1:2" ht="15" customHeight="1">
      <c r="A570" s="83" t="s">
        <v>1360</v>
      </c>
      <c r="B570" s="82" t="s">
        <v>1361</v>
      </c>
    </row>
    <row r="571" spans="1:2" ht="15" customHeight="1">
      <c r="A571" s="83" t="s">
        <v>1362</v>
      </c>
      <c r="B571" s="82" t="s">
        <v>1363</v>
      </c>
    </row>
    <row r="572" spans="1:2" ht="15" customHeight="1">
      <c r="A572" s="83" t="s">
        <v>1364</v>
      </c>
      <c r="B572" s="82" t="s">
        <v>1365</v>
      </c>
    </row>
    <row r="573" spans="1:2" ht="15" customHeight="1">
      <c r="A573" s="83" t="s">
        <v>1366</v>
      </c>
      <c r="B573" s="82" t="s">
        <v>1367</v>
      </c>
    </row>
    <row r="574" spans="1:2" ht="15" customHeight="1">
      <c r="A574" s="83" t="s">
        <v>1368</v>
      </c>
      <c r="B574" s="82" t="s">
        <v>1369</v>
      </c>
    </row>
    <row r="575" spans="1:2" s="85" customFormat="1" ht="15" customHeight="1">
      <c r="A575" s="84" t="s">
        <v>239</v>
      </c>
      <c r="B575" s="84" t="s">
        <v>240</v>
      </c>
    </row>
    <row r="576" spans="1:2" ht="15" customHeight="1">
      <c r="A576" s="83" t="s">
        <v>1370</v>
      </c>
      <c r="B576" s="82" t="s">
        <v>1371</v>
      </c>
    </row>
    <row r="577" spans="1:2" ht="15" customHeight="1">
      <c r="A577" s="83" t="s">
        <v>1372</v>
      </c>
      <c r="B577" s="82" t="s">
        <v>1373</v>
      </c>
    </row>
    <row r="578" spans="1:2" ht="15" customHeight="1">
      <c r="A578" s="83" t="s">
        <v>1374</v>
      </c>
      <c r="B578" s="82" t="s">
        <v>1375</v>
      </c>
    </row>
    <row r="579" spans="1:2" ht="15" customHeight="1">
      <c r="A579" s="83" t="s">
        <v>1376</v>
      </c>
      <c r="B579" s="82" t="s">
        <v>1377</v>
      </c>
    </row>
    <row r="580" spans="1:2" ht="15" customHeight="1">
      <c r="A580" s="83" t="s">
        <v>1378</v>
      </c>
      <c r="B580" s="82" t="s">
        <v>1379</v>
      </c>
    </row>
    <row r="581" spans="1:2" ht="15" customHeight="1">
      <c r="A581" s="83" t="s">
        <v>1380</v>
      </c>
      <c r="B581" s="82" t="s">
        <v>1381</v>
      </c>
    </row>
  </sheetData>
  <pageMargins left="0.7" right="0.7" top="0.75" bottom="0.75" header="0.3" footer="0.3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Cover</vt:lpstr>
      <vt:lpstr>2013Regs_Top10</vt:lpstr>
      <vt:lpstr>L_Top10</vt:lpstr>
      <vt:lpstr>2013Regs_CancerGroup</vt:lpstr>
      <vt:lpstr>L_CancerGroup</vt:lpstr>
      <vt:lpstr>2013Regs_byDemo</vt:lpstr>
      <vt:lpstr>L_CancerbyDemo</vt:lpstr>
      <vt:lpstr>DefinedLists</vt:lpstr>
      <vt:lpstr>Coding table</vt:lpstr>
      <vt:lpstr>'2013Regs_byDemo'!Print_Area</vt:lpstr>
      <vt:lpstr>'2013Regs_CancerGroup'!Print_Area</vt:lpstr>
      <vt:lpstr>'2013Regs_Top10'!Print_Area</vt:lpstr>
      <vt:lpstr>'Coding table'!Print_Area</vt:lpstr>
    </vt:vector>
  </TitlesOfParts>
  <Company>Ministry of Health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Ministry of Health</dc:creator>
  <cp:lastModifiedBy>elim</cp:lastModifiedBy>
  <cp:lastPrinted>2015-11-27T02:33:02Z</cp:lastPrinted>
  <dcterms:created xsi:type="dcterms:W3CDTF">2015-02-26T01:02:44Z</dcterms:created>
  <dcterms:modified xsi:type="dcterms:W3CDTF">2015-11-27T02:38:41Z</dcterms:modified>
</cp:coreProperties>
</file>