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ohgovtnz-my.sharepoint.com/personal/ben_volz_health_govt_nz/Documents/Documents/"/>
    </mc:Choice>
  </mc:AlternateContent>
  <xr:revisionPtr revIDLastSave="0" documentId="8_{A3D5BEDE-855D-4F72-B8F6-23DBB49C8F55}" xr6:coauthVersionLast="46" xr6:coauthVersionMax="46" xr10:uidLastSave="{00000000-0000-0000-0000-000000000000}"/>
  <bookViews>
    <workbookView xWindow="-110" yWindow="-110" windowWidth="19420" windowHeight="10420" xr2:uid="{8536F8C5-94D2-4E6C-8A5B-4DD3BCFE1D9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29" i="1" l="1"/>
  <c r="BU29" i="1"/>
  <c r="BT29" i="1"/>
  <c r="BS29" i="1"/>
  <c r="BR29" i="1"/>
  <c r="BQ29" i="1"/>
  <c r="BN29" i="1"/>
  <c r="BN30" i="1" s="1"/>
  <c r="BM29" i="1"/>
  <c r="BL29" i="1"/>
  <c r="BK29" i="1"/>
  <c r="BH29" i="1"/>
  <c r="BF29" i="1"/>
  <c r="BF30" i="1" s="1"/>
  <c r="BE29" i="1"/>
  <c r="BJ29" i="1" s="1"/>
  <c r="BD29" i="1"/>
  <c r="BC29" i="1"/>
  <c r="BB29" i="1"/>
  <c r="AZ29" i="1"/>
  <c r="BA29" i="1" s="1"/>
  <c r="AY29" i="1"/>
  <c r="AX29" i="1"/>
  <c r="AW29" i="1"/>
  <c r="AV29" i="1"/>
  <c r="AU29" i="1"/>
  <c r="AT29" i="1"/>
  <c r="AS29" i="1"/>
  <c r="AP29" i="1"/>
  <c r="AP30" i="1" s="1"/>
  <c r="AO29" i="1"/>
  <c r="AN29" i="1"/>
  <c r="AM29" i="1"/>
  <c r="AJ29" i="1"/>
  <c r="AK29" i="1" s="1"/>
  <c r="AH29" i="1"/>
  <c r="AH30" i="1" s="1"/>
  <c r="AI30" i="1" s="1"/>
  <c r="AG29" i="1"/>
  <c r="AL29" i="1" s="1"/>
  <c r="AF29" i="1"/>
  <c r="AE29" i="1"/>
  <c r="AD29" i="1"/>
  <c r="AB29" i="1"/>
  <c r="AC29" i="1" s="1"/>
  <c r="AA29" i="1"/>
  <c r="Z29" i="1"/>
  <c r="Y29" i="1"/>
  <c r="X29" i="1"/>
  <c r="W29" i="1"/>
  <c r="V29" i="1"/>
  <c r="U29" i="1"/>
  <c r="R29" i="1"/>
  <c r="T29" i="1" s="1"/>
  <c r="Q29" i="1"/>
  <c r="P29" i="1"/>
  <c r="O29" i="1"/>
  <c r="L29" i="1"/>
  <c r="M29" i="1" s="1"/>
  <c r="J29" i="1"/>
  <c r="J30" i="1" s="1"/>
  <c r="I29" i="1"/>
  <c r="N29" i="1" s="1"/>
  <c r="H29" i="1"/>
  <c r="G29" i="1"/>
  <c r="F29" i="1"/>
  <c r="D29" i="1"/>
  <c r="E29" i="1" s="1"/>
  <c r="C29" i="1"/>
  <c r="E28" i="1"/>
  <c r="BS27" i="1"/>
  <c r="BM27" i="1"/>
  <c r="BJ27" i="1"/>
  <c r="BI27" i="1"/>
  <c r="BG27" i="1"/>
  <c r="BD27" i="1"/>
  <c r="BC27" i="1"/>
  <c r="BA27" i="1"/>
  <c r="AX27" i="1"/>
  <c r="AW27" i="1"/>
  <c r="AU27" i="1"/>
  <c r="AR27" i="1"/>
  <c r="AQ27" i="1"/>
  <c r="AO27" i="1"/>
  <c r="AL27" i="1"/>
  <c r="AK27" i="1"/>
  <c r="AF27" i="1"/>
  <c r="AE27" i="1"/>
  <c r="AC27" i="1"/>
  <c r="Z27" i="1"/>
  <c r="Y27" i="1"/>
  <c r="W27" i="1"/>
  <c r="Q27" i="1"/>
  <c r="N27" i="1"/>
  <c r="M27" i="1"/>
  <c r="K27" i="1"/>
  <c r="E27" i="1"/>
  <c r="BS26" i="1"/>
  <c r="BM26" i="1"/>
  <c r="BJ26" i="1"/>
  <c r="BI26" i="1"/>
  <c r="BG26" i="1"/>
  <c r="BD26" i="1"/>
  <c r="BC26" i="1"/>
  <c r="BA26" i="1"/>
  <c r="AX26" i="1"/>
  <c r="AW26" i="1"/>
  <c r="AU26" i="1"/>
  <c r="AR26" i="1"/>
  <c r="AQ26" i="1"/>
  <c r="AO26" i="1"/>
  <c r="AL26" i="1"/>
  <c r="AK26" i="1"/>
  <c r="AF26" i="1"/>
  <c r="AE26" i="1"/>
  <c r="AC26" i="1"/>
  <c r="Z26" i="1"/>
  <c r="Y26" i="1"/>
  <c r="W26" i="1"/>
  <c r="Q26" i="1"/>
  <c r="N26" i="1"/>
  <c r="M26" i="1"/>
  <c r="K26" i="1"/>
  <c r="E26" i="1"/>
  <c r="BS25" i="1"/>
  <c r="BM25" i="1"/>
  <c r="BJ25" i="1"/>
  <c r="BI25" i="1"/>
  <c r="BG25" i="1"/>
  <c r="BD25" i="1"/>
  <c r="BC25" i="1"/>
  <c r="BA25" i="1"/>
  <c r="AX25" i="1"/>
  <c r="AW25" i="1"/>
  <c r="AU25" i="1"/>
  <c r="AR25" i="1"/>
  <c r="AQ25" i="1"/>
  <c r="AO25" i="1"/>
  <c r="AL25" i="1"/>
  <c r="AK25" i="1"/>
  <c r="AF25" i="1"/>
  <c r="AE25" i="1"/>
  <c r="AC25" i="1"/>
  <c r="Z25" i="1"/>
  <c r="Y25" i="1"/>
  <c r="W25" i="1"/>
  <c r="Q25" i="1"/>
  <c r="N25" i="1"/>
  <c r="M25" i="1"/>
  <c r="K25" i="1"/>
  <c r="E25" i="1"/>
  <c r="BS24" i="1"/>
  <c r="BM24" i="1"/>
  <c r="BJ24" i="1"/>
  <c r="BI24" i="1"/>
  <c r="BG24" i="1"/>
  <c r="BD24" i="1"/>
  <c r="BC24" i="1"/>
  <c r="BA24" i="1"/>
  <c r="AX24" i="1"/>
  <c r="AW24" i="1"/>
  <c r="AU24" i="1"/>
  <c r="AR24" i="1"/>
  <c r="AQ24" i="1"/>
  <c r="AO24" i="1"/>
  <c r="AL24" i="1"/>
  <c r="AK24" i="1"/>
  <c r="AF24" i="1"/>
  <c r="AE24" i="1"/>
  <c r="AC24" i="1"/>
  <c r="Z24" i="1"/>
  <c r="Y24" i="1"/>
  <c r="W24" i="1"/>
  <c r="Q24" i="1"/>
  <c r="N24" i="1"/>
  <c r="M24" i="1"/>
  <c r="K24" i="1"/>
  <c r="E24" i="1"/>
  <c r="BU23" i="1"/>
  <c r="BT23" i="1"/>
  <c r="BV23" i="1" s="1"/>
  <c r="BS23" i="1"/>
  <c r="BR23" i="1"/>
  <c r="BQ23" i="1"/>
  <c r="BN23" i="1"/>
  <c r="BL23" i="1"/>
  <c r="BK23" i="1"/>
  <c r="BP23" i="1" s="1"/>
  <c r="BJ23" i="1"/>
  <c r="BH23" i="1"/>
  <c r="BI23" i="1" s="1"/>
  <c r="BF23" i="1"/>
  <c r="BE23" i="1"/>
  <c r="BG23" i="1" s="1"/>
  <c r="BC23" i="1"/>
  <c r="BB23" i="1"/>
  <c r="BD23" i="1" s="1"/>
  <c r="AZ23" i="1"/>
  <c r="BA23" i="1" s="1"/>
  <c r="AY23" i="1"/>
  <c r="AW23" i="1"/>
  <c r="AV23" i="1"/>
  <c r="AX23" i="1" s="1"/>
  <c r="AU23" i="1"/>
  <c r="AT23" i="1"/>
  <c r="AS23" i="1"/>
  <c r="AP23" i="1"/>
  <c r="AN23" i="1"/>
  <c r="AM23" i="1"/>
  <c r="AR23" i="1" s="1"/>
  <c r="AL23" i="1"/>
  <c r="AJ23" i="1"/>
  <c r="AK23" i="1" s="1"/>
  <c r="AH23" i="1"/>
  <c r="AG23" i="1"/>
  <c r="AI23" i="1" s="1"/>
  <c r="AE23" i="1"/>
  <c r="AD23" i="1"/>
  <c r="AF23" i="1" s="1"/>
  <c r="AB23" i="1"/>
  <c r="AC23" i="1" s="1"/>
  <c r="AA23" i="1"/>
  <c r="Y23" i="1"/>
  <c r="X23" i="1"/>
  <c r="Z23" i="1" s="1"/>
  <c r="W23" i="1"/>
  <c r="V23" i="1"/>
  <c r="U23" i="1"/>
  <c r="R23" i="1"/>
  <c r="P23" i="1"/>
  <c r="O23" i="1"/>
  <c r="T23" i="1" s="1"/>
  <c r="N23" i="1"/>
  <c r="L23" i="1"/>
  <c r="M23" i="1" s="1"/>
  <c r="J23" i="1"/>
  <c r="I23" i="1"/>
  <c r="K23" i="1" s="1"/>
  <c r="G23" i="1"/>
  <c r="F23" i="1"/>
  <c r="H23" i="1" s="1"/>
  <c r="D23" i="1"/>
  <c r="E23" i="1" s="1"/>
  <c r="C23" i="1"/>
  <c r="BS22" i="1"/>
  <c r="BM22" i="1"/>
  <c r="BJ22" i="1"/>
  <c r="BI22" i="1"/>
  <c r="BG22" i="1"/>
  <c r="BD22" i="1"/>
  <c r="BC22" i="1"/>
  <c r="BA22" i="1"/>
  <c r="AX22" i="1"/>
  <c r="AW22" i="1"/>
  <c r="AU22" i="1"/>
  <c r="AR22" i="1"/>
  <c r="AQ22" i="1"/>
  <c r="AO22" i="1"/>
  <c r="AL22" i="1"/>
  <c r="AK22" i="1"/>
  <c r="AF22" i="1"/>
  <c r="AE22" i="1"/>
  <c r="AC22" i="1"/>
  <c r="Z22" i="1"/>
  <c r="Y22" i="1"/>
  <c r="W22" i="1"/>
  <c r="Q22" i="1"/>
  <c r="N22" i="1"/>
  <c r="M22" i="1"/>
  <c r="K22" i="1"/>
  <c r="E22" i="1"/>
  <c r="E21" i="1"/>
  <c r="BS20" i="1"/>
  <c r="BM20" i="1"/>
  <c r="BJ20" i="1"/>
  <c r="BI20" i="1"/>
  <c r="BG20" i="1"/>
  <c r="BD20" i="1"/>
  <c r="BC20" i="1"/>
  <c r="BA20" i="1"/>
  <c r="AX20" i="1"/>
  <c r="AW20" i="1"/>
  <c r="AU20" i="1"/>
  <c r="AR20" i="1"/>
  <c r="AQ20" i="1"/>
  <c r="AO20" i="1"/>
  <c r="AL20" i="1"/>
  <c r="AK20" i="1"/>
  <c r="AF20" i="1"/>
  <c r="AE20" i="1"/>
  <c r="AC20" i="1"/>
  <c r="Z20" i="1"/>
  <c r="Y20" i="1"/>
  <c r="W20" i="1"/>
  <c r="Q20" i="1"/>
  <c r="N20" i="1"/>
  <c r="M20" i="1"/>
  <c r="K20" i="1"/>
  <c r="E20" i="1"/>
  <c r="BS19" i="1"/>
  <c r="BM19" i="1"/>
  <c r="BJ19" i="1"/>
  <c r="BI19" i="1"/>
  <c r="BG19" i="1"/>
  <c r="BD19" i="1"/>
  <c r="BC19" i="1"/>
  <c r="BA19" i="1"/>
  <c r="AX19" i="1"/>
  <c r="AW19" i="1"/>
  <c r="AU19" i="1"/>
  <c r="AR19" i="1"/>
  <c r="AQ19" i="1"/>
  <c r="AO19" i="1"/>
  <c r="AL19" i="1"/>
  <c r="AK19" i="1"/>
  <c r="AF19" i="1"/>
  <c r="AE19" i="1"/>
  <c r="AC19" i="1"/>
  <c r="Z19" i="1"/>
  <c r="Y19" i="1"/>
  <c r="W19" i="1"/>
  <c r="Q19" i="1"/>
  <c r="N19" i="1"/>
  <c r="M19" i="1"/>
  <c r="K19" i="1"/>
  <c r="E19" i="1"/>
  <c r="E18" i="1"/>
  <c r="BS17" i="1"/>
  <c r="BM17" i="1"/>
  <c r="BJ17" i="1"/>
  <c r="BI17" i="1"/>
  <c r="BG17" i="1"/>
  <c r="BD17" i="1"/>
  <c r="BC17" i="1"/>
  <c r="BA17" i="1"/>
  <c r="AX17" i="1"/>
  <c r="AW17" i="1"/>
  <c r="AU17" i="1"/>
  <c r="AR17" i="1"/>
  <c r="AQ17" i="1"/>
  <c r="AO17" i="1"/>
  <c r="AL17" i="1"/>
  <c r="AK17" i="1"/>
  <c r="AF17" i="1"/>
  <c r="AE17" i="1"/>
  <c r="AC17" i="1"/>
  <c r="Z17" i="1"/>
  <c r="Y17" i="1"/>
  <c r="W17" i="1"/>
  <c r="Q17" i="1"/>
  <c r="N17" i="1"/>
  <c r="M17" i="1"/>
  <c r="K17" i="1"/>
  <c r="E17" i="1"/>
  <c r="BT16" i="1"/>
  <c r="BR16" i="1"/>
  <c r="BS16" i="1" s="1"/>
  <c r="BQ16" i="1"/>
  <c r="BV16" i="1" s="1"/>
  <c r="BP16" i="1"/>
  <c r="BN16" i="1"/>
  <c r="BO16" i="1" s="1"/>
  <c r="BL16" i="1"/>
  <c r="BK16" i="1"/>
  <c r="BM16" i="1" s="1"/>
  <c r="BI16" i="1"/>
  <c r="BH16" i="1"/>
  <c r="BJ16" i="1" s="1"/>
  <c r="BF16" i="1"/>
  <c r="BG16" i="1" s="1"/>
  <c r="BE16" i="1"/>
  <c r="BB16" i="1"/>
  <c r="BD16" i="1" s="1"/>
  <c r="BA16" i="1"/>
  <c r="AZ16" i="1"/>
  <c r="AY16" i="1"/>
  <c r="AV16" i="1"/>
  <c r="AT16" i="1"/>
  <c r="AU16" i="1" s="1"/>
  <c r="AS16" i="1"/>
  <c r="AX16" i="1" s="1"/>
  <c r="AR16" i="1"/>
  <c r="AP16" i="1"/>
  <c r="AQ16" i="1" s="1"/>
  <c r="AN16" i="1"/>
  <c r="AM16" i="1"/>
  <c r="AO16" i="1" s="1"/>
  <c r="AK16" i="1"/>
  <c r="AJ16" i="1"/>
  <c r="AL16" i="1" s="1"/>
  <c r="AH16" i="1"/>
  <c r="AI16" i="1" s="1"/>
  <c r="AG16" i="1"/>
  <c r="AD16" i="1"/>
  <c r="AF16" i="1" s="1"/>
  <c r="AC16" i="1"/>
  <c r="AB16" i="1"/>
  <c r="AA16" i="1"/>
  <c r="X16" i="1"/>
  <c r="V16" i="1"/>
  <c r="W16" i="1" s="1"/>
  <c r="U16" i="1"/>
  <c r="Z16" i="1" s="1"/>
  <c r="T16" i="1"/>
  <c r="R16" i="1"/>
  <c r="S16" i="1" s="1"/>
  <c r="P16" i="1"/>
  <c r="O16" i="1"/>
  <c r="Q16" i="1" s="1"/>
  <c r="M16" i="1"/>
  <c r="L16" i="1"/>
  <c r="N16" i="1" s="1"/>
  <c r="J16" i="1"/>
  <c r="K16" i="1" s="1"/>
  <c r="I16" i="1"/>
  <c r="F16" i="1"/>
  <c r="H16" i="1" s="1"/>
  <c r="E16" i="1"/>
  <c r="D16" i="1"/>
  <c r="C16" i="1"/>
  <c r="BS15" i="1"/>
  <c r="BM15" i="1"/>
  <c r="BJ15" i="1"/>
  <c r="BI15" i="1"/>
  <c r="BG15" i="1"/>
  <c r="BD15" i="1"/>
  <c r="BC15" i="1"/>
  <c r="BA15" i="1"/>
  <c r="AX15" i="1"/>
  <c r="AW15" i="1"/>
  <c r="AU15" i="1"/>
  <c r="AR15" i="1"/>
  <c r="AQ15" i="1"/>
  <c r="AO15" i="1"/>
  <c r="AL15" i="1"/>
  <c r="AK15" i="1"/>
  <c r="AF15" i="1"/>
  <c r="AE15" i="1"/>
  <c r="AC15" i="1"/>
  <c r="Z15" i="1"/>
  <c r="Y15" i="1"/>
  <c r="W15" i="1"/>
  <c r="Q15" i="1"/>
  <c r="N15" i="1"/>
  <c r="M15" i="1"/>
  <c r="K15" i="1"/>
  <c r="E15" i="1"/>
  <c r="BS14" i="1"/>
  <c r="BM14" i="1"/>
  <c r="BJ14" i="1"/>
  <c r="BI14" i="1"/>
  <c r="BG14" i="1"/>
  <c r="BD14" i="1"/>
  <c r="BC14" i="1"/>
  <c r="BA14" i="1"/>
  <c r="AX14" i="1"/>
  <c r="AW14" i="1"/>
  <c r="AU14" i="1"/>
  <c r="AR14" i="1"/>
  <c r="AQ14" i="1"/>
  <c r="AO14" i="1"/>
  <c r="AL14" i="1"/>
  <c r="AK14" i="1"/>
  <c r="AF14" i="1"/>
  <c r="AE14" i="1"/>
  <c r="AC14" i="1"/>
  <c r="Z14" i="1"/>
  <c r="Y14" i="1"/>
  <c r="W14" i="1"/>
  <c r="Q14" i="1"/>
  <c r="N14" i="1"/>
  <c r="M14" i="1"/>
  <c r="K14" i="1"/>
  <c r="E14" i="1"/>
  <c r="E13" i="1"/>
  <c r="BS12" i="1"/>
  <c r="BM12" i="1"/>
  <c r="BJ12" i="1"/>
  <c r="BI12" i="1"/>
  <c r="BG12" i="1"/>
  <c r="BD12" i="1"/>
  <c r="BC12" i="1"/>
  <c r="BA12" i="1"/>
  <c r="AX12" i="1"/>
  <c r="AW12" i="1"/>
  <c r="AU12" i="1"/>
  <c r="AR12" i="1"/>
  <c r="AQ12" i="1"/>
  <c r="AO12" i="1"/>
  <c r="AL12" i="1"/>
  <c r="AK12" i="1"/>
  <c r="AF12" i="1"/>
  <c r="AE12" i="1"/>
  <c r="AC12" i="1"/>
  <c r="Z12" i="1"/>
  <c r="Y12" i="1"/>
  <c r="W12" i="1"/>
  <c r="Q12" i="1"/>
  <c r="N12" i="1"/>
  <c r="M12" i="1"/>
  <c r="K12" i="1"/>
  <c r="E12" i="1"/>
  <c r="BT10" i="1"/>
  <c r="BT30" i="1" s="1"/>
  <c r="BS10" i="1"/>
  <c r="BR10" i="1"/>
  <c r="BR30" i="1" s="1"/>
  <c r="BS30" i="1" s="1"/>
  <c r="BQ10" i="1"/>
  <c r="BQ30" i="1" s="1"/>
  <c r="BN10" i="1"/>
  <c r="BL10" i="1"/>
  <c r="BL30" i="1" s="1"/>
  <c r="BM30" i="1" s="1"/>
  <c r="BK10" i="1"/>
  <c r="BK30" i="1" s="1"/>
  <c r="BJ10" i="1"/>
  <c r="BH10" i="1"/>
  <c r="BI10" i="1" s="1"/>
  <c r="BF10" i="1"/>
  <c r="BE10" i="1"/>
  <c r="BE30" i="1" s="1"/>
  <c r="BC10" i="1"/>
  <c r="BB10" i="1"/>
  <c r="BB30" i="1" s="1"/>
  <c r="AZ10" i="1"/>
  <c r="BA10" i="1" s="1"/>
  <c r="AY10" i="1"/>
  <c r="AY30" i="1" s="1"/>
  <c r="AV10" i="1"/>
  <c r="AV30" i="1" s="1"/>
  <c r="AU10" i="1"/>
  <c r="AT10" i="1"/>
  <c r="AT30" i="1" s="1"/>
  <c r="AS10" i="1"/>
  <c r="AS30" i="1" s="1"/>
  <c r="AP10" i="1"/>
  <c r="AN10" i="1"/>
  <c r="AN30" i="1" s="1"/>
  <c r="AM10" i="1"/>
  <c r="AM30" i="1" s="1"/>
  <c r="AL10" i="1"/>
  <c r="AJ10" i="1"/>
  <c r="AK10" i="1" s="1"/>
  <c r="AH10" i="1"/>
  <c r="AG10" i="1"/>
  <c r="AG30" i="1" s="1"/>
  <c r="AE10" i="1"/>
  <c r="AD10" i="1"/>
  <c r="AD30" i="1" s="1"/>
  <c r="AB10" i="1"/>
  <c r="AC10" i="1" s="1"/>
  <c r="AA10" i="1"/>
  <c r="AA30" i="1" s="1"/>
  <c r="X10" i="1"/>
  <c r="X30" i="1" s="1"/>
  <c r="W10" i="1"/>
  <c r="V10" i="1"/>
  <c r="V30" i="1" s="1"/>
  <c r="W30" i="1" s="1"/>
  <c r="U10" i="1"/>
  <c r="U30" i="1" s="1"/>
  <c r="R10" i="1"/>
  <c r="P10" i="1"/>
  <c r="P30" i="1" s="1"/>
  <c r="O10" i="1"/>
  <c r="O30" i="1" s="1"/>
  <c r="N10" i="1"/>
  <c r="L10" i="1"/>
  <c r="M10" i="1" s="1"/>
  <c r="J10" i="1"/>
  <c r="I10" i="1"/>
  <c r="I30" i="1" s="1"/>
  <c r="G10" i="1"/>
  <c r="F10" i="1"/>
  <c r="F30" i="1" s="1"/>
  <c r="D10" i="1"/>
  <c r="E10" i="1" s="1"/>
  <c r="C10" i="1"/>
  <c r="C30" i="1" s="1"/>
  <c r="BS9" i="1"/>
  <c r="BM9" i="1"/>
  <c r="BJ9" i="1"/>
  <c r="BI9" i="1"/>
  <c r="BG9" i="1"/>
  <c r="BD9" i="1"/>
  <c r="BC9" i="1"/>
  <c r="BA9" i="1"/>
  <c r="AX9" i="1"/>
  <c r="AW9" i="1"/>
  <c r="AU9" i="1"/>
  <c r="AR9" i="1"/>
  <c r="AQ9" i="1"/>
  <c r="AO9" i="1"/>
  <c r="AL9" i="1"/>
  <c r="AK9" i="1"/>
  <c r="AF9" i="1"/>
  <c r="AE9" i="1"/>
  <c r="AC9" i="1"/>
  <c r="Z9" i="1"/>
  <c r="Y9" i="1"/>
  <c r="W9" i="1"/>
  <c r="Q9" i="1"/>
  <c r="N9" i="1"/>
  <c r="M9" i="1"/>
  <c r="K9" i="1"/>
  <c r="E9" i="1"/>
  <c r="BS8" i="1"/>
  <c r="BM8" i="1"/>
  <c r="BJ8" i="1"/>
  <c r="BI8" i="1"/>
  <c r="BG8" i="1"/>
  <c r="BD8" i="1"/>
  <c r="BC8" i="1"/>
  <c r="BA8" i="1"/>
  <c r="AX8" i="1"/>
  <c r="AW8" i="1"/>
  <c r="AU8" i="1"/>
  <c r="AR8" i="1"/>
  <c r="AQ8" i="1"/>
  <c r="AO8" i="1"/>
  <c r="AL8" i="1"/>
  <c r="AK8" i="1"/>
  <c r="AF8" i="1"/>
  <c r="AE8" i="1"/>
  <c r="AC8" i="1"/>
  <c r="Z8" i="1"/>
  <c r="Y8" i="1"/>
  <c r="W8" i="1"/>
  <c r="Q8" i="1"/>
  <c r="N8" i="1"/>
  <c r="M8" i="1"/>
  <c r="K8" i="1"/>
  <c r="E8" i="1"/>
  <c r="BS7" i="1"/>
  <c r="BM7" i="1"/>
  <c r="BJ7" i="1"/>
  <c r="BI7" i="1"/>
  <c r="BG7" i="1"/>
  <c r="BD7" i="1"/>
  <c r="BC7" i="1"/>
  <c r="BA7" i="1"/>
  <c r="AX7" i="1"/>
  <c r="AW7" i="1"/>
  <c r="AU7" i="1"/>
  <c r="AR7" i="1"/>
  <c r="AQ7" i="1"/>
  <c r="AO7" i="1"/>
  <c r="AL7" i="1"/>
  <c r="AK7" i="1"/>
  <c r="AF7" i="1"/>
  <c r="AE7" i="1"/>
  <c r="AC7" i="1"/>
  <c r="Z7" i="1"/>
  <c r="Y7" i="1"/>
  <c r="W7" i="1"/>
  <c r="Q7" i="1"/>
  <c r="N7" i="1"/>
  <c r="M7" i="1"/>
  <c r="K7" i="1"/>
  <c r="E7" i="1"/>
  <c r="BS6" i="1"/>
  <c r="BM6" i="1"/>
  <c r="BJ6" i="1"/>
  <c r="BI6" i="1"/>
  <c r="BG6" i="1"/>
  <c r="BD6" i="1"/>
  <c r="BC6" i="1"/>
  <c r="BA6" i="1"/>
  <c r="AX6" i="1"/>
  <c r="AW6" i="1"/>
  <c r="AU6" i="1"/>
  <c r="AR6" i="1"/>
  <c r="AQ6" i="1"/>
  <c r="AO6" i="1"/>
  <c r="AL6" i="1"/>
  <c r="AK6" i="1"/>
  <c r="AF6" i="1"/>
  <c r="AE6" i="1"/>
  <c r="AC6" i="1"/>
  <c r="Z6" i="1"/>
  <c r="Y6" i="1"/>
  <c r="W6" i="1"/>
  <c r="Q6" i="1"/>
  <c r="N6" i="1"/>
  <c r="M6" i="1"/>
  <c r="K6" i="1"/>
  <c r="E6" i="1"/>
  <c r="AR30" i="1" l="1"/>
  <c r="AQ30" i="1"/>
  <c r="AW30" i="1"/>
  <c r="AX30" i="1"/>
  <c r="K30" i="1"/>
  <c r="Y30" i="1"/>
  <c r="Z30" i="1"/>
  <c r="BP30" i="1"/>
  <c r="BO30" i="1"/>
  <c r="BC30" i="1"/>
  <c r="AO30" i="1"/>
  <c r="Q30" i="1"/>
  <c r="AE30" i="1"/>
  <c r="BG30" i="1"/>
  <c r="H30" i="1"/>
  <c r="G30" i="1"/>
  <c r="AU30" i="1"/>
  <c r="BU30" i="1"/>
  <c r="BV30" i="1"/>
  <c r="R30" i="1"/>
  <c r="H10" i="1"/>
  <c r="AF10" i="1"/>
  <c r="BD10" i="1"/>
  <c r="K29" i="1"/>
  <c r="S29" i="1"/>
  <c r="AI29" i="1"/>
  <c r="AQ29" i="1"/>
  <c r="BG29" i="1"/>
  <c r="BO29" i="1"/>
  <c r="Q10" i="1"/>
  <c r="Y10" i="1"/>
  <c r="AO10" i="1"/>
  <c r="AW10" i="1"/>
  <c r="BM10" i="1"/>
  <c r="BU10" i="1"/>
  <c r="G16" i="1"/>
  <c r="AE16" i="1"/>
  <c r="BC16" i="1"/>
  <c r="Q23" i="1"/>
  <c r="AO23" i="1"/>
  <c r="BM23" i="1"/>
  <c r="AR29" i="1"/>
  <c r="BP29" i="1"/>
  <c r="D30" i="1"/>
  <c r="E30" i="1" s="1"/>
  <c r="L30" i="1"/>
  <c r="AB30" i="1"/>
  <c r="AC30" i="1" s="1"/>
  <c r="AJ30" i="1"/>
  <c r="AZ30" i="1"/>
  <c r="BA30" i="1" s="1"/>
  <c r="BH30" i="1"/>
  <c r="Z10" i="1"/>
  <c r="AX10" i="1"/>
  <c r="BV10" i="1"/>
  <c r="BI29" i="1"/>
  <c r="K10" i="1"/>
  <c r="S10" i="1"/>
  <c r="AI10" i="1"/>
  <c r="AQ10" i="1"/>
  <c r="BG10" i="1"/>
  <c r="BO10" i="1"/>
  <c r="Y16" i="1"/>
  <c r="AW16" i="1"/>
  <c r="BU16" i="1"/>
  <c r="S23" i="1"/>
  <c r="AQ23" i="1"/>
  <c r="BO23" i="1"/>
  <c r="T10" i="1"/>
  <c r="AR10" i="1"/>
  <c r="BP10" i="1"/>
  <c r="AL30" i="1" l="1"/>
  <c r="AK30" i="1"/>
  <c r="N30" i="1"/>
  <c r="M30" i="1"/>
  <c r="T30" i="1"/>
  <c r="S30" i="1"/>
  <c r="AF30" i="1"/>
  <c r="BJ30" i="1"/>
  <c r="BI30" i="1"/>
  <c r="BD30" i="1"/>
</calcChain>
</file>

<file path=xl/sharedStrings.xml><?xml version="1.0" encoding="utf-8"?>
<sst xmlns="http://schemas.openxmlformats.org/spreadsheetml/2006/main" count="121" uniqueCount="41">
  <si>
    <t>DHB Region</t>
  </si>
  <si>
    <t>Total</t>
  </si>
  <si>
    <t>Maori</t>
  </si>
  <si>
    <t>Pacific</t>
  </si>
  <si>
    <t>Other</t>
  </si>
  <si>
    <t>Fluoridated</t>
  </si>
  <si>
    <t>Non-fluoridated</t>
  </si>
  <si>
    <t>No. of
children
examined</t>
  </si>
  <si>
    <t>No. of
children
caries
free</t>
  </si>
  <si>
    <t>%
caries
free</t>
  </si>
  <si>
    <t>No. of
decayed,
missing
&amp; filled
teeth</t>
  </si>
  <si>
    <t>Mean
DMFT</t>
  </si>
  <si>
    <t>Mean DMFT for children with caries</t>
  </si>
  <si>
    <t>Northern
region
providers</t>
  </si>
  <si>
    <t>Northland</t>
  </si>
  <si>
    <t>Waitemata</t>
  </si>
  <si>
    <t>Auckland</t>
  </si>
  <si>
    <t>Counties
Manukau</t>
  </si>
  <si>
    <t>Midland
region
providers</t>
  </si>
  <si>
    <t>Waikato</t>
  </si>
  <si>
    <t>Lakes</t>
  </si>
  <si>
    <t>Bay of Plenty</t>
  </si>
  <si>
    <t>Tairawhiti</t>
  </si>
  <si>
    <t>Taranaki</t>
  </si>
  <si>
    <t>Central
region
providers</t>
  </si>
  <si>
    <t>Hawkes Bay</t>
  </si>
  <si>
    <t>MidCentral</t>
  </si>
  <si>
    <t>Whanganui</t>
  </si>
  <si>
    <t>Hutt Valley</t>
  </si>
  <si>
    <t>Capital &amp; Coast</t>
  </si>
  <si>
    <t>Wairarapa</t>
  </si>
  <si>
    <t>Southern
region
providers</t>
  </si>
  <si>
    <t>Nelson Marlborough</t>
  </si>
  <si>
    <t>West Coast</t>
  </si>
  <si>
    <t>Canterbury</t>
  </si>
  <si>
    <t>South Canterbury</t>
  </si>
  <si>
    <t>Southern</t>
  </si>
  <si>
    <t>New Zealand</t>
  </si>
  <si>
    <t>* Please note that Waikato DHB are currently unable to run quality assurance checks on their data due to the impact of the Cyber attack. Waikato's data has been excluded but will be included when their confirmed data becomes avaliable</t>
  </si>
  <si>
    <r>
      <rPr>
        <b/>
        <sz val="11"/>
        <color theme="1"/>
        <rFont val="Arial Narrow"/>
        <family val="2"/>
      </rPr>
      <t xml:space="preserve">Table 1: </t>
    </r>
    <r>
      <rPr>
        <sz val="11"/>
        <color theme="1"/>
        <rFont val="Arial Narrow"/>
        <family val="2"/>
      </rPr>
      <t>Dental health status of children at school age five</t>
    </r>
  </si>
  <si>
    <t>**Please note results have not been adjusted for socio-economic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</si>
</sst>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0"/>
      <color rgb="FF000000"/>
      <name val="Arial Narrow"/>
      <family val="2"/>
    </font>
    <font>
      <sz val="10"/>
      <color rgb="FF000000"/>
      <name val="Arial Narrow"/>
      <family val="2"/>
    </font>
    <font>
      <b/>
      <sz val="11"/>
      <color theme="1"/>
      <name val="Arial Narrow"/>
      <family val="2"/>
    </font>
    <font>
      <sz val="11"/>
      <color theme="1"/>
      <name val="Arial Narrow"/>
      <family val="2"/>
    </font>
    <font>
      <sz val="11"/>
      <color rgb="FF000000"/>
      <name val="Arial Narrow"/>
      <family val="2"/>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applyAlignment="1">
      <alignment horizontal="left"/>
    </xf>
    <xf numFmtId="164" fontId="0" fillId="0" borderId="0" xfId="1" applyNumberFormat="1" applyFont="1" applyFill="1" applyBorder="1" applyAlignment="1">
      <alignment horizontal="left"/>
    </xf>
    <xf numFmtId="10" fontId="0" fillId="0" borderId="0" xfId="2" applyNumberFormat="1" applyFont="1" applyFill="1" applyBorder="1" applyAlignment="1">
      <alignment horizontal="left"/>
    </xf>
    <xf numFmtId="43" fontId="0" fillId="0" borderId="0" xfId="1" applyFont="1" applyFill="1" applyBorder="1" applyAlignment="1">
      <alignment horizontal="left"/>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64" fontId="2" fillId="0" borderId="10" xfId="1" applyNumberFormat="1" applyFont="1" applyFill="1" applyBorder="1" applyAlignment="1">
      <alignment horizontal="center" wrapText="1"/>
    </xf>
    <xf numFmtId="10" fontId="2" fillId="0" borderId="10" xfId="2" applyNumberFormat="1" applyFont="1" applyFill="1" applyBorder="1" applyAlignment="1">
      <alignment horizontal="center" wrapText="1"/>
    </xf>
    <xf numFmtId="43" fontId="2" fillId="0" borderId="10" xfId="1" applyFont="1" applyFill="1" applyBorder="1" applyAlignment="1">
      <alignment horizontal="center" wrapText="1"/>
    </xf>
    <xf numFmtId="0" fontId="2" fillId="0" borderId="10" xfId="0" applyFont="1" applyBorder="1" applyAlignment="1">
      <alignment horizontal="left" vertical="top" wrapText="1"/>
    </xf>
    <xf numFmtId="0" fontId="2" fillId="0" borderId="10" xfId="0" applyFont="1" applyBorder="1" applyAlignment="1">
      <alignment horizontal="left" vertical="top"/>
    </xf>
    <xf numFmtId="164" fontId="3" fillId="0" borderId="10" xfId="1" applyNumberFormat="1" applyFont="1" applyFill="1" applyBorder="1" applyAlignment="1">
      <alignment horizontal="right"/>
    </xf>
    <xf numFmtId="10" fontId="3" fillId="0" borderId="10" xfId="2" applyNumberFormat="1" applyFont="1" applyFill="1" applyBorder="1" applyAlignment="1">
      <alignment horizontal="right"/>
    </xf>
    <xf numFmtId="43" fontId="3" fillId="0" borderId="10" xfId="1" applyFont="1" applyFill="1" applyBorder="1" applyAlignment="1">
      <alignment horizontal="right"/>
    </xf>
    <xf numFmtId="0" fontId="2" fillId="0" borderId="11" xfId="0" applyFont="1" applyBorder="1" applyAlignment="1">
      <alignment horizontal="left" vertical="top"/>
    </xf>
    <xf numFmtId="0" fontId="2" fillId="0" borderId="10" xfId="0" applyFont="1" applyBorder="1" applyAlignment="1">
      <alignment horizontal="left" vertical="top" wrapText="1"/>
    </xf>
    <xf numFmtId="0" fontId="2" fillId="0" borderId="12" xfId="0" applyFont="1" applyBorder="1" applyAlignment="1">
      <alignment horizontal="left" vertical="top"/>
    </xf>
    <xf numFmtId="0" fontId="2" fillId="0" borderId="13" xfId="0" applyFont="1" applyBorder="1" applyAlignment="1">
      <alignment horizontal="left" vertical="top" wrapText="1"/>
    </xf>
    <xf numFmtId="0" fontId="2" fillId="0" borderId="10" xfId="0" applyFont="1" applyBorder="1" applyAlignment="1">
      <alignment horizontal="left" vertical="top"/>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5" fillId="0" borderId="0" xfId="0" applyFont="1" applyAlignment="1">
      <alignment horizontal="left"/>
    </xf>
    <xf numFmtId="0" fontId="5" fillId="0" borderId="0" xfId="0" applyFont="1"/>
    <xf numFmtId="0" fontId="6" fillId="0" borderId="0" xfId="0" applyFont="1" applyAlignment="1">
      <alignment horizontal="left"/>
    </xf>
    <xf numFmtId="164" fontId="6" fillId="0" borderId="0" xfId="1" applyNumberFormat="1" applyFont="1" applyFill="1" applyBorder="1" applyAlignment="1">
      <alignment horizontal="left"/>
    </xf>
    <xf numFmtId="10" fontId="6" fillId="0" borderId="0" xfId="2" applyNumberFormat="1" applyFont="1" applyFill="1" applyBorder="1" applyAlignment="1">
      <alignment horizontal="left"/>
    </xf>
    <xf numFmtId="43" fontId="6" fillId="0" borderId="0" xfId="1" applyFont="1" applyFill="1"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6E39-AF97-419E-B704-92B4A97A3989}">
  <dimension ref="A1:BV32"/>
  <sheetViews>
    <sheetView tabSelected="1" topLeftCell="A6" workbookViewId="0">
      <selection activeCell="A32" sqref="A32"/>
    </sheetView>
  </sheetViews>
  <sheetFormatPr defaultRowHeight="14.5" x14ac:dyDescent="0.35"/>
  <cols>
    <col min="2" max="2" width="9.90625" customWidth="1"/>
  </cols>
  <sheetData>
    <row r="1" spans="1:74" x14ac:dyDescent="0.35">
      <c r="A1" s="33" t="s">
        <v>39</v>
      </c>
      <c r="B1" s="1"/>
      <c r="C1" s="2"/>
      <c r="D1" s="2"/>
      <c r="E1" s="3"/>
      <c r="F1" s="2"/>
      <c r="G1" s="4"/>
      <c r="H1" s="4"/>
      <c r="I1" s="2"/>
      <c r="J1" s="2"/>
      <c r="K1" s="3"/>
      <c r="L1" s="2"/>
      <c r="M1" s="4"/>
      <c r="N1" s="4"/>
      <c r="O1" s="2"/>
      <c r="P1" s="2"/>
      <c r="Q1" s="3"/>
      <c r="R1" s="2"/>
      <c r="S1" s="4"/>
      <c r="T1" s="4"/>
      <c r="U1" s="2"/>
      <c r="V1" s="2"/>
      <c r="W1" s="3"/>
      <c r="X1" s="2"/>
      <c r="Y1" s="4"/>
      <c r="Z1" s="4"/>
      <c r="AA1" s="2"/>
      <c r="AB1" s="2"/>
      <c r="AC1" s="3"/>
      <c r="AD1" s="2"/>
      <c r="AE1" s="4"/>
      <c r="AF1" s="4"/>
      <c r="AG1" s="2"/>
      <c r="AH1" s="2"/>
      <c r="AI1" s="3"/>
      <c r="AJ1" s="2"/>
      <c r="AK1" s="4"/>
      <c r="AL1" s="4"/>
      <c r="AM1" s="2"/>
      <c r="AN1" s="2"/>
      <c r="AO1" s="3"/>
      <c r="AP1" s="2"/>
      <c r="AQ1" s="4"/>
      <c r="AR1" s="4"/>
      <c r="AS1" s="2"/>
      <c r="AT1" s="2"/>
      <c r="AU1" s="3"/>
      <c r="AV1" s="2"/>
      <c r="AW1" s="4"/>
      <c r="AX1" s="4"/>
      <c r="AY1" s="2"/>
      <c r="AZ1" s="2"/>
      <c r="BA1" s="3"/>
      <c r="BB1" s="2"/>
      <c r="BC1" s="4"/>
      <c r="BD1" s="4"/>
      <c r="BE1" s="2"/>
      <c r="BF1" s="2"/>
      <c r="BG1" s="3"/>
      <c r="BH1" s="2"/>
      <c r="BI1" s="4"/>
      <c r="BJ1" s="4"/>
      <c r="BK1" s="2"/>
      <c r="BL1" s="2"/>
      <c r="BM1" s="3"/>
      <c r="BN1" s="2"/>
      <c r="BO1" s="4"/>
      <c r="BP1" s="4"/>
      <c r="BQ1" s="2"/>
      <c r="BR1" s="2"/>
      <c r="BS1" s="3"/>
      <c r="BT1" s="2"/>
      <c r="BU1" s="4"/>
      <c r="BV1" s="4"/>
    </row>
    <row r="2" spans="1:74" x14ac:dyDescent="0.35">
      <c r="A2" s="1"/>
      <c r="B2" s="1"/>
      <c r="C2" s="2"/>
      <c r="D2" s="2"/>
      <c r="E2" s="3"/>
      <c r="F2" s="2"/>
      <c r="G2" s="4"/>
      <c r="H2" s="4"/>
      <c r="I2" s="2"/>
      <c r="J2" s="2"/>
      <c r="K2" s="3"/>
      <c r="L2" s="2"/>
      <c r="M2" s="4"/>
      <c r="N2" s="4"/>
      <c r="O2" s="2"/>
      <c r="P2" s="2"/>
      <c r="Q2" s="3"/>
      <c r="R2" s="2"/>
      <c r="S2" s="4"/>
      <c r="T2" s="4"/>
      <c r="U2" s="2"/>
      <c r="V2" s="2"/>
      <c r="W2" s="3"/>
      <c r="X2" s="2"/>
      <c r="Y2" s="4"/>
      <c r="Z2" s="4"/>
      <c r="AA2" s="2"/>
      <c r="AB2" s="2"/>
      <c r="AC2" s="3"/>
      <c r="AD2" s="2"/>
      <c r="AE2" s="4"/>
      <c r="AF2" s="4"/>
      <c r="AG2" s="2"/>
      <c r="AH2" s="2"/>
      <c r="AI2" s="3"/>
      <c r="AJ2" s="2"/>
      <c r="AK2" s="4"/>
      <c r="AL2" s="4"/>
      <c r="AM2" s="2"/>
      <c r="AN2" s="2"/>
      <c r="AO2" s="3"/>
      <c r="AP2" s="2"/>
      <c r="AQ2" s="4"/>
      <c r="AR2" s="4"/>
      <c r="AS2" s="2"/>
      <c r="AT2" s="2"/>
      <c r="AU2" s="3"/>
      <c r="AV2" s="2"/>
      <c r="AW2" s="4"/>
      <c r="AX2" s="4"/>
      <c r="AY2" s="2"/>
      <c r="AZ2" s="2"/>
      <c r="BA2" s="3"/>
      <c r="BB2" s="2"/>
      <c r="BC2" s="4"/>
      <c r="BD2" s="4"/>
      <c r="BE2" s="2"/>
      <c r="BF2" s="2"/>
      <c r="BG2" s="3"/>
      <c r="BH2" s="2"/>
      <c r="BI2" s="4"/>
      <c r="BJ2" s="4"/>
      <c r="BK2" s="2"/>
      <c r="BL2" s="2"/>
      <c r="BM2" s="3"/>
      <c r="BN2" s="2"/>
      <c r="BO2" s="4"/>
      <c r="BP2" s="4"/>
      <c r="BQ2" s="2"/>
      <c r="BR2" s="2"/>
      <c r="BS2" s="3"/>
      <c r="BT2" s="2"/>
      <c r="BU2" s="4"/>
      <c r="BV2" s="4"/>
    </row>
    <row r="3" spans="1:74" x14ac:dyDescent="0.35">
      <c r="A3" s="5" t="s">
        <v>0</v>
      </c>
      <c r="B3" s="6"/>
      <c r="C3" s="30" t="s">
        <v>1</v>
      </c>
      <c r="D3" s="31"/>
      <c r="E3" s="31"/>
      <c r="F3" s="31"/>
      <c r="G3" s="31"/>
      <c r="H3" s="31"/>
      <c r="I3" s="31"/>
      <c r="J3" s="31"/>
      <c r="K3" s="31"/>
      <c r="L3" s="31"/>
      <c r="M3" s="31"/>
      <c r="N3" s="31"/>
      <c r="O3" s="31"/>
      <c r="P3" s="31"/>
      <c r="Q3" s="31"/>
      <c r="R3" s="31"/>
      <c r="S3" s="31"/>
      <c r="T3" s="32"/>
      <c r="U3" s="10" t="s">
        <v>2</v>
      </c>
      <c r="V3" s="11"/>
      <c r="W3" s="11"/>
      <c r="X3" s="11"/>
      <c r="Y3" s="11"/>
      <c r="Z3" s="11"/>
      <c r="AA3" s="11"/>
      <c r="AB3" s="11"/>
      <c r="AC3" s="11"/>
      <c r="AD3" s="11"/>
      <c r="AE3" s="11"/>
      <c r="AF3" s="11"/>
      <c r="AG3" s="11"/>
      <c r="AH3" s="11"/>
      <c r="AI3" s="11"/>
      <c r="AJ3" s="11"/>
      <c r="AK3" s="11"/>
      <c r="AL3" s="12"/>
      <c r="AM3" s="7" t="s">
        <v>3</v>
      </c>
      <c r="AN3" s="8"/>
      <c r="AO3" s="8"/>
      <c r="AP3" s="8"/>
      <c r="AQ3" s="8"/>
      <c r="AR3" s="8"/>
      <c r="AS3" s="8"/>
      <c r="AT3" s="8"/>
      <c r="AU3" s="8"/>
      <c r="AV3" s="8"/>
      <c r="AW3" s="8"/>
      <c r="AX3" s="8"/>
      <c r="AY3" s="8"/>
      <c r="AZ3" s="8"/>
      <c r="BA3" s="8"/>
      <c r="BB3" s="8"/>
      <c r="BC3" s="8"/>
      <c r="BD3" s="9"/>
      <c r="BE3" s="10" t="s">
        <v>4</v>
      </c>
      <c r="BF3" s="11"/>
      <c r="BG3" s="11"/>
      <c r="BH3" s="11"/>
      <c r="BI3" s="11"/>
      <c r="BJ3" s="11"/>
      <c r="BK3" s="11"/>
      <c r="BL3" s="11"/>
      <c r="BM3" s="11"/>
      <c r="BN3" s="11"/>
      <c r="BO3" s="11"/>
      <c r="BP3" s="11"/>
      <c r="BQ3" s="11"/>
      <c r="BR3" s="11"/>
      <c r="BS3" s="11"/>
      <c r="BT3" s="11"/>
      <c r="BU3" s="11"/>
      <c r="BV3" s="12"/>
    </row>
    <row r="4" spans="1:74" x14ac:dyDescent="0.35">
      <c r="A4" s="13"/>
      <c r="B4" s="14"/>
      <c r="C4" s="30" t="s">
        <v>1</v>
      </c>
      <c r="D4" s="31"/>
      <c r="E4" s="31"/>
      <c r="F4" s="31"/>
      <c r="G4" s="31"/>
      <c r="H4" s="32"/>
      <c r="I4" s="30" t="s">
        <v>5</v>
      </c>
      <c r="J4" s="31"/>
      <c r="K4" s="31"/>
      <c r="L4" s="31"/>
      <c r="M4" s="31"/>
      <c r="N4" s="32"/>
      <c r="O4" s="30" t="s">
        <v>6</v>
      </c>
      <c r="P4" s="31"/>
      <c r="Q4" s="31"/>
      <c r="R4" s="31"/>
      <c r="S4" s="31"/>
      <c r="T4" s="32"/>
      <c r="U4" s="30" t="s">
        <v>5</v>
      </c>
      <c r="V4" s="31"/>
      <c r="W4" s="31"/>
      <c r="X4" s="31"/>
      <c r="Y4" s="31"/>
      <c r="Z4" s="32"/>
      <c r="AA4" s="30" t="s">
        <v>6</v>
      </c>
      <c r="AB4" s="31"/>
      <c r="AC4" s="31"/>
      <c r="AD4" s="31"/>
      <c r="AE4" s="31"/>
      <c r="AF4" s="32"/>
      <c r="AG4" s="30" t="s">
        <v>1</v>
      </c>
      <c r="AH4" s="31"/>
      <c r="AI4" s="31"/>
      <c r="AJ4" s="31"/>
      <c r="AK4" s="31"/>
      <c r="AL4" s="32"/>
      <c r="AM4" s="30" t="s">
        <v>5</v>
      </c>
      <c r="AN4" s="31"/>
      <c r="AO4" s="31"/>
      <c r="AP4" s="31"/>
      <c r="AQ4" s="31"/>
      <c r="AR4" s="32"/>
      <c r="AS4" s="30" t="s">
        <v>6</v>
      </c>
      <c r="AT4" s="31"/>
      <c r="AU4" s="31"/>
      <c r="AV4" s="31"/>
      <c r="AW4" s="31"/>
      <c r="AX4" s="32"/>
      <c r="AY4" s="30" t="s">
        <v>1</v>
      </c>
      <c r="AZ4" s="31"/>
      <c r="BA4" s="31"/>
      <c r="BB4" s="31"/>
      <c r="BC4" s="31"/>
      <c r="BD4" s="32"/>
      <c r="BE4" s="30" t="s">
        <v>5</v>
      </c>
      <c r="BF4" s="31"/>
      <c r="BG4" s="31"/>
      <c r="BH4" s="31"/>
      <c r="BI4" s="31"/>
      <c r="BJ4" s="32"/>
      <c r="BK4" s="30" t="s">
        <v>6</v>
      </c>
      <c r="BL4" s="31"/>
      <c r="BM4" s="31"/>
      <c r="BN4" s="31"/>
      <c r="BO4" s="31"/>
      <c r="BP4" s="32"/>
      <c r="BQ4" s="30" t="s">
        <v>1</v>
      </c>
      <c r="BR4" s="31"/>
      <c r="BS4" s="31"/>
      <c r="BT4" s="31"/>
      <c r="BU4" s="31"/>
      <c r="BV4" s="32"/>
    </row>
    <row r="5" spans="1:74" ht="65.5" x14ac:dyDescent="0.35">
      <c r="A5" s="15"/>
      <c r="B5" s="16"/>
      <c r="C5" s="17" t="s">
        <v>7</v>
      </c>
      <c r="D5" s="17" t="s">
        <v>8</v>
      </c>
      <c r="E5" s="18" t="s">
        <v>9</v>
      </c>
      <c r="F5" s="17" t="s">
        <v>10</v>
      </c>
      <c r="G5" s="19" t="s">
        <v>11</v>
      </c>
      <c r="H5" s="19" t="s">
        <v>12</v>
      </c>
      <c r="I5" s="17" t="s">
        <v>7</v>
      </c>
      <c r="J5" s="17" t="s">
        <v>8</v>
      </c>
      <c r="K5" s="18" t="s">
        <v>9</v>
      </c>
      <c r="L5" s="17" t="s">
        <v>10</v>
      </c>
      <c r="M5" s="19" t="s">
        <v>11</v>
      </c>
      <c r="N5" s="19" t="s">
        <v>12</v>
      </c>
      <c r="O5" s="17" t="s">
        <v>7</v>
      </c>
      <c r="P5" s="17" t="s">
        <v>8</v>
      </c>
      <c r="Q5" s="18" t="s">
        <v>9</v>
      </c>
      <c r="R5" s="17" t="s">
        <v>10</v>
      </c>
      <c r="S5" s="19" t="s">
        <v>11</v>
      </c>
      <c r="T5" s="19" t="s">
        <v>12</v>
      </c>
      <c r="U5" s="17" t="s">
        <v>7</v>
      </c>
      <c r="V5" s="17" t="s">
        <v>8</v>
      </c>
      <c r="W5" s="18" t="s">
        <v>9</v>
      </c>
      <c r="X5" s="17" t="s">
        <v>10</v>
      </c>
      <c r="Y5" s="19" t="s">
        <v>11</v>
      </c>
      <c r="Z5" s="19" t="s">
        <v>12</v>
      </c>
      <c r="AA5" s="17" t="s">
        <v>7</v>
      </c>
      <c r="AB5" s="17" t="s">
        <v>8</v>
      </c>
      <c r="AC5" s="18" t="s">
        <v>9</v>
      </c>
      <c r="AD5" s="17" t="s">
        <v>10</v>
      </c>
      <c r="AE5" s="19" t="s">
        <v>11</v>
      </c>
      <c r="AF5" s="19" t="s">
        <v>12</v>
      </c>
      <c r="AG5" s="17" t="s">
        <v>7</v>
      </c>
      <c r="AH5" s="17" t="s">
        <v>8</v>
      </c>
      <c r="AI5" s="18" t="s">
        <v>9</v>
      </c>
      <c r="AJ5" s="17" t="s">
        <v>10</v>
      </c>
      <c r="AK5" s="19" t="s">
        <v>11</v>
      </c>
      <c r="AL5" s="19" t="s">
        <v>12</v>
      </c>
      <c r="AM5" s="17" t="s">
        <v>7</v>
      </c>
      <c r="AN5" s="17" t="s">
        <v>8</v>
      </c>
      <c r="AO5" s="18" t="s">
        <v>9</v>
      </c>
      <c r="AP5" s="17" t="s">
        <v>10</v>
      </c>
      <c r="AQ5" s="19" t="s">
        <v>11</v>
      </c>
      <c r="AR5" s="19" t="s">
        <v>12</v>
      </c>
      <c r="AS5" s="17" t="s">
        <v>7</v>
      </c>
      <c r="AT5" s="17" t="s">
        <v>8</v>
      </c>
      <c r="AU5" s="18" t="s">
        <v>9</v>
      </c>
      <c r="AV5" s="17" t="s">
        <v>10</v>
      </c>
      <c r="AW5" s="19" t="s">
        <v>11</v>
      </c>
      <c r="AX5" s="19" t="s">
        <v>12</v>
      </c>
      <c r="AY5" s="17" t="s">
        <v>7</v>
      </c>
      <c r="AZ5" s="17" t="s">
        <v>8</v>
      </c>
      <c r="BA5" s="18" t="s">
        <v>9</v>
      </c>
      <c r="BB5" s="17" t="s">
        <v>10</v>
      </c>
      <c r="BC5" s="19" t="s">
        <v>11</v>
      </c>
      <c r="BD5" s="19" t="s">
        <v>12</v>
      </c>
      <c r="BE5" s="17" t="s">
        <v>7</v>
      </c>
      <c r="BF5" s="17" t="s">
        <v>8</v>
      </c>
      <c r="BG5" s="18" t="s">
        <v>9</v>
      </c>
      <c r="BH5" s="17" t="s">
        <v>10</v>
      </c>
      <c r="BI5" s="19" t="s">
        <v>11</v>
      </c>
      <c r="BJ5" s="19" t="s">
        <v>12</v>
      </c>
      <c r="BK5" s="17" t="s">
        <v>7</v>
      </c>
      <c r="BL5" s="17" t="s">
        <v>8</v>
      </c>
      <c r="BM5" s="18" t="s">
        <v>9</v>
      </c>
      <c r="BN5" s="17" t="s">
        <v>10</v>
      </c>
      <c r="BO5" s="19" t="s">
        <v>11</v>
      </c>
      <c r="BP5" s="19" t="s">
        <v>12</v>
      </c>
      <c r="BQ5" s="17" t="s">
        <v>7</v>
      </c>
      <c r="BR5" s="17" t="s">
        <v>8</v>
      </c>
      <c r="BS5" s="18" t="s">
        <v>9</v>
      </c>
      <c r="BT5" s="17" t="s">
        <v>10</v>
      </c>
      <c r="BU5" s="19" t="s">
        <v>11</v>
      </c>
      <c r="BV5" s="19" t="s">
        <v>12</v>
      </c>
    </row>
    <row r="6" spans="1:74" x14ac:dyDescent="0.35">
      <c r="A6" s="20" t="s">
        <v>13</v>
      </c>
      <c r="B6" s="21" t="s">
        <v>14</v>
      </c>
      <c r="C6" s="22">
        <v>1164</v>
      </c>
      <c r="D6" s="22">
        <v>493</v>
      </c>
      <c r="E6" s="23">
        <f>IFERROR(D6/C6,"")</f>
        <v>0.42353951890034364</v>
      </c>
      <c r="F6" s="22">
        <v>3965</v>
      </c>
      <c r="G6" s="24">
        <v>3.4063573883161511</v>
      </c>
      <c r="H6" s="24">
        <v>5.9090909090909092</v>
      </c>
      <c r="I6" s="22">
        <v>0</v>
      </c>
      <c r="J6" s="22">
        <v>0</v>
      </c>
      <c r="K6" s="23" t="str">
        <f>IFERROR(J6/I6,"")</f>
        <v/>
      </c>
      <c r="L6" s="22">
        <v>0</v>
      </c>
      <c r="M6" s="24" t="str">
        <f>IFERROR(L6/I6,"")</f>
        <v/>
      </c>
      <c r="N6" s="24" t="str">
        <f>IFERROR(L6/(I6-J6),"")</f>
        <v/>
      </c>
      <c r="O6" s="22">
        <v>1164</v>
      </c>
      <c r="P6" s="22">
        <v>493</v>
      </c>
      <c r="Q6" s="23">
        <f>IFERROR(P6/O6,"")</f>
        <v>0.42353951890034364</v>
      </c>
      <c r="R6" s="22">
        <v>3965</v>
      </c>
      <c r="S6" s="24">
        <v>3.4063573883161511</v>
      </c>
      <c r="T6" s="24">
        <v>5.9090909090909092</v>
      </c>
      <c r="U6" s="22">
        <v>0</v>
      </c>
      <c r="V6" s="22">
        <v>0</v>
      </c>
      <c r="W6" s="23" t="str">
        <f>IFERROR(V6/U6,"")</f>
        <v/>
      </c>
      <c r="X6" s="22">
        <v>0</v>
      </c>
      <c r="Y6" s="24" t="str">
        <f>IFERROR(X6/U6,"")</f>
        <v/>
      </c>
      <c r="Z6" s="24" t="str">
        <f>IFERROR(X6/(U6-V6),"")</f>
        <v/>
      </c>
      <c r="AA6" s="22">
        <v>517</v>
      </c>
      <c r="AB6" s="22">
        <v>128</v>
      </c>
      <c r="AC6" s="23">
        <f>IFERROR(AB6/AA6,"")</f>
        <v>0.24758220502901354</v>
      </c>
      <c r="AD6" s="22">
        <v>2542</v>
      </c>
      <c r="AE6" s="24">
        <f>IFERROR(AD6/AA6,"")</f>
        <v>4.9168278529980656</v>
      </c>
      <c r="AF6" s="24">
        <f>IFERROR(AD6/(AA6-AB6),"")</f>
        <v>6.5347043701799485</v>
      </c>
      <c r="AG6" s="22">
        <v>517</v>
      </c>
      <c r="AH6" s="22">
        <v>128</v>
      </c>
      <c r="AI6" s="23">
        <v>0.24758220502901354</v>
      </c>
      <c r="AJ6" s="22">
        <v>2542</v>
      </c>
      <c r="AK6" s="24">
        <f>IFERROR(AJ6/AG6,"")</f>
        <v>4.9168278529980656</v>
      </c>
      <c r="AL6" s="24">
        <f>IFERROR(AJ6/(AG6-AH6),"")</f>
        <v>6.5347043701799485</v>
      </c>
      <c r="AM6" s="22">
        <v>0</v>
      </c>
      <c r="AN6" s="22">
        <v>0</v>
      </c>
      <c r="AO6" s="23" t="str">
        <f>IFERROR(AN6/AM6,"")</f>
        <v/>
      </c>
      <c r="AP6" s="22">
        <v>0</v>
      </c>
      <c r="AQ6" s="24" t="str">
        <f>IFERROR(AP6/AM6,"")</f>
        <v/>
      </c>
      <c r="AR6" s="24" t="str">
        <f>IFERROR(AP6/(AM6-AN6),"")</f>
        <v/>
      </c>
      <c r="AS6" s="22">
        <v>34</v>
      </c>
      <c r="AT6" s="22">
        <v>12</v>
      </c>
      <c r="AU6" s="23">
        <f>IFERROR(AT6/AS6,"")</f>
        <v>0.35294117647058826</v>
      </c>
      <c r="AV6" s="22">
        <v>129</v>
      </c>
      <c r="AW6" s="24">
        <f>IFERROR(AV6/AS6,"")</f>
        <v>3.7941176470588234</v>
      </c>
      <c r="AX6" s="24">
        <f>IFERROR(AV6/(AS6-AT6),"")</f>
        <v>5.8636363636363633</v>
      </c>
      <c r="AY6" s="22">
        <v>34</v>
      </c>
      <c r="AZ6" s="22">
        <v>12</v>
      </c>
      <c r="BA6" s="23">
        <f>IFERROR(AZ6/AY6,"")</f>
        <v>0.35294117647058826</v>
      </c>
      <c r="BB6" s="22">
        <v>129</v>
      </c>
      <c r="BC6" s="24">
        <f>IFERROR(BB6/AY6,"")</f>
        <v>3.7941176470588234</v>
      </c>
      <c r="BD6" s="24">
        <f>IFERROR(BB6/(AY6-AZ6),"")</f>
        <v>5.8636363636363633</v>
      </c>
      <c r="BE6" s="22">
        <v>0</v>
      </c>
      <c r="BF6" s="22">
        <v>0</v>
      </c>
      <c r="BG6" s="23" t="str">
        <f>IFERROR(BF6/BE6,"")</f>
        <v/>
      </c>
      <c r="BH6" s="22">
        <v>0</v>
      </c>
      <c r="BI6" s="24" t="str">
        <f>IFERROR(BH6/BE6,"")</f>
        <v/>
      </c>
      <c r="BJ6" s="24" t="str">
        <f>IFERROR(BH6/(BE6-BF6),"")</f>
        <v/>
      </c>
      <c r="BK6" s="22">
        <v>613</v>
      </c>
      <c r="BL6" s="22">
        <v>353</v>
      </c>
      <c r="BM6" s="23">
        <f>IFERROR(BL6/BK6,"")</f>
        <v>0.57585644371941269</v>
      </c>
      <c r="BN6" s="22">
        <v>1294</v>
      </c>
      <c r="BO6" s="24">
        <v>2.1109298531810765</v>
      </c>
      <c r="BP6" s="24">
        <v>4.976923076923077</v>
      </c>
      <c r="BQ6" s="22">
        <v>613</v>
      </c>
      <c r="BR6" s="22">
        <v>353</v>
      </c>
      <c r="BS6" s="23">
        <f>IFERROR(BR6/BQ6,"")</f>
        <v>0.57585644371941269</v>
      </c>
      <c r="BT6" s="22">
        <v>1294</v>
      </c>
      <c r="BU6" s="24">
        <v>2.1109298531810765</v>
      </c>
      <c r="BV6" s="24">
        <v>4.976923076923077</v>
      </c>
    </row>
    <row r="7" spans="1:74" x14ac:dyDescent="0.35">
      <c r="A7" s="25"/>
      <c r="B7" s="21" t="s">
        <v>15</v>
      </c>
      <c r="C7" s="22">
        <v>2516</v>
      </c>
      <c r="D7" s="22">
        <v>1228</v>
      </c>
      <c r="E7" s="23">
        <f t="shared" ref="E7:E30" si="0">IFERROR(D7/C7,"")</f>
        <v>0.48807631160572335</v>
      </c>
      <c r="F7" s="22">
        <v>5961</v>
      </c>
      <c r="G7" s="24">
        <v>2.3692368839427664</v>
      </c>
      <c r="H7" s="24">
        <v>4.6281055900621118</v>
      </c>
      <c r="I7" s="22">
        <v>2420</v>
      </c>
      <c r="J7" s="22">
        <v>1182</v>
      </c>
      <c r="K7" s="23">
        <f t="shared" ref="K7:K30" si="1">IFERROR(J7/I7,"")</f>
        <v>0.48842975206611572</v>
      </c>
      <c r="L7" s="22">
        <v>5686</v>
      </c>
      <c r="M7" s="24">
        <f t="shared" ref="M7:M30" si="2">IFERROR(L7/I7,"")</f>
        <v>2.3495867768595042</v>
      </c>
      <c r="N7" s="24">
        <f t="shared" ref="N7:N30" si="3">IFERROR(L7/(I7-J7),"")</f>
        <v>4.5928917609046849</v>
      </c>
      <c r="O7" s="22">
        <v>96</v>
      </c>
      <c r="P7" s="22">
        <v>46</v>
      </c>
      <c r="Q7" s="23">
        <f t="shared" ref="Q7:Q30" si="4">IFERROR(P7/O7,"")</f>
        <v>0.47916666666666669</v>
      </c>
      <c r="R7" s="22">
        <v>275</v>
      </c>
      <c r="S7" s="24">
        <v>2.8645833333333335</v>
      </c>
      <c r="T7" s="24">
        <v>5.5</v>
      </c>
      <c r="U7" s="22">
        <v>381</v>
      </c>
      <c r="V7" s="22">
        <v>149</v>
      </c>
      <c r="W7" s="23">
        <f t="shared" ref="W7:W30" si="5">IFERROR(V7/U7,"")</f>
        <v>0.39107611548556431</v>
      </c>
      <c r="X7" s="22">
        <v>1080</v>
      </c>
      <c r="Y7" s="24">
        <f t="shared" ref="Y7:Y30" si="6">IFERROR(X7/U7,"")</f>
        <v>2.8346456692913384</v>
      </c>
      <c r="Z7" s="24">
        <f t="shared" ref="Z7:Z30" si="7">IFERROR(X7/(U7-V7),"")</f>
        <v>4.6551724137931032</v>
      </c>
      <c r="AA7" s="22">
        <v>20</v>
      </c>
      <c r="AB7" s="22">
        <v>8</v>
      </c>
      <c r="AC7" s="23">
        <f t="shared" ref="AC7:AC30" si="8">IFERROR(AB7/AA7,"")</f>
        <v>0.4</v>
      </c>
      <c r="AD7" s="22">
        <v>77</v>
      </c>
      <c r="AE7" s="24">
        <f t="shared" ref="AE7:AE30" si="9">IFERROR(AD7/AA7,"")</f>
        <v>3.85</v>
      </c>
      <c r="AF7" s="24">
        <f t="shared" ref="AF7:AF30" si="10">IFERROR(AD7/(AA7-AB7),"")</f>
        <v>6.416666666666667</v>
      </c>
      <c r="AG7" s="22">
        <v>401</v>
      </c>
      <c r="AH7" s="22">
        <v>157</v>
      </c>
      <c r="AI7" s="23">
        <v>0.39152119700748128</v>
      </c>
      <c r="AJ7" s="22">
        <v>1157</v>
      </c>
      <c r="AK7" s="24">
        <f t="shared" ref="AK7:AK30" si="11">IFERROR(AJ7/AG7,"")</f>
        <v>2.8852867830423938</v>
      </c>
      <c r="AL7" s="24">
        <f t="shared" ref="AL7:AL30" si="12">IFERROR(AJ7/(AG7-AH7),"")</f>
        <v>4.7418032786885247</v>
      </c>
      <c r="AM7" s="22">
        <v>296</v>
      </c>
      <c r="AN7" s="22">
        <v>86</v>
      </c>
      <c r="AO7" s="23">
        <f t="shared" ref="AO7:AO30" si="13">IFERROR(AN7/AM7,"")</f>
        <v>0.29054054054054052</v>
      </c>
      <c r="AP7" s="22">
        <v>1029</v>
      </c>
      <c r="AQ7" s="24">
        <f t="shared" ref="AQ7:AQ30" si="14">IFERROR(AP7/AM7,"")</f>
        <v>3.4763513513513513</v>
      </c>
      <c r="AR7" s="24">
        <f t="shared" ref="AR7:AR30" si="15">IFERROR(AP7/(AM7-AN7),"")</f>
        <v>4.9000000000000004</v>
      </c>
      <c r="AS7" s="22">
        <v>5</v>
      </c>
      <c r="AT7" s="22">
        <v>1</v>
      </c>
      <c r="AU7" s="23">
        <f t="shared" ref="AU7:AU30" si="16">IFERROR(AT7/AS7,"")</f>
        <v>0.2</v>
      </c>
      <c r="AV7" s="22">
        <v>33</v>
      </c>
      <c r="AW7" s="24">
        <f t="shared" ref="AW7:AW30" si="17">IFERROR(AV7/AS7,"")</f>
        <v>6.6</v>
      </c>
      <c r="AX7" s="24">
        <f t="shared" ref="AX7:AX30" si="18">IFERROR(AV7/(AS7-AT7),"")</f>
        <v>8.25</v>
      </c>
      <c r="AY7" s="22">
        <v>301</v>
      </c>
      <c r="AZ7" s="22">
        <v>87</v>
      </c>
      <c r="BA7" s="23">
        <f t="shared" ref="BA7:BA30" si="19">IFERROR(AZ7/AY7,"")</f>
        <v>0.28903654485049834</v>
      </c>
      <c r="BB7" s="22">
        <v>1062</v>
      </c>
      <c r="BC7" s="24">
        <f t="shared" ref="BC7:BC30" si="20">IFERROR(BB7/AY7,"")</f>
        <v>3.5282392026578071</v>
      </c>
      <c r="BD7" s="24">
        <f t="shared" ref="BD7:BD30" si="21">IFERROR(BB7/(AY7-AZ7),"")</f>
        <v>4.962616822429907</v>
      </c>
      <c r="BE7" s="22">
        <v>1743</v>
      </c>
      <c r="BF7" s="22">
        <v>947</v>
      </c>
      <c r="BG7" s="23">
        <f t="shared" ref="BG7:BG30" si="22">IFERROR(BF7/BE7,"")</f>
        <v>0.54331612162937459</v>
      </c>
      <c r="BH7" s="22">
        <v>3577</v>
      </c>
      <c r="BI7" s="24">
        <f t="shared" ref="BI7:BI30" si="23">IFERROR(BH7/BE7,"")</f>
        <v>2.0522088353413657</v>
      </c>
      <c r="BJ7" s="24">
        <f t="shared" ref="BJ7:BJ30" si="24">IFERROR(BH7/(BE7-BF7),"")</f>
        <v>4.4937185929648242</v>
      </c>
      <c r="BK7" s="22">
        <v>71</v>
      </c>
      <c r="BL7" s="22">
        <v>37</v>
      </c>
      <c r="BM7" s="23">
        <f t="shared" ref="BM7:BM30" si="25">IFERROR(BL7/BK7,"")</f>
        <v>0.52112676056338025</v>
      </c>
      <c r="BN7" s="22">
        <v>165</v>
      </c>
      <c r="BO7" s="24">
        <v>2.323943661971831</v>
      </c>
      <c r="BP7" s="24">
        <v>4.8529411764705879</v>
      </c>
      <c r="BQ7" s="22">
        <v>1814</v>
      </c>
      <c r="BR7" s="22">
        <v>984</v>
      </c>
      <c r="BS7" s="23">
        <f t="shared" ref="BS7:BS30" si="26">IFERROR(BR7/BQ7,"")</f>
        <v>0.54244762954796033</v>
      </c>
      <c r="BT7" s="22">
        <v>3742</v>
      </c>
      <c r="BU7" s="24">
        <v>2.0628445424476296</v>
      </c>
      <c r="BV7" s="24">
        <v>4.508433734939759</v>
      </c>
    </row>
    <row r="8" spans="1:74" x14ac:dyDescent="0.35">
      <c r="A8" s="25"/>
      <c r="B8" s="21" t="s">
        <v>16</v>
      </c>
      <c r="C8" s="22">
        <v>1368</v>
      </c>
      <c r="D8" s="22">
        <v>632</v>
      </c>
      <c r="E8" s="23">
        <f t="shared" si="0"/>
        <v>0.46198830409356723</v>
      </c>
      <c r="F8" s="22">
        <v>3719</v>
      </c>
      <c r="G8" s="24">
        <v>2.7185672514619883</v>
      </c>
      <c r="H8" s="24">
        <v>5.0529891304347823</v>
      </c>
      <c r="I8" s="22">
        <v>1301</v>
      </c>
      <c r="J8" s="22">
        <v>602</v>
      </c>
      <c r="K8" s="23">
        <f t="shared" si="1"/>
        <v>0.46272098385857036</v>
      </c>
      <c r="L8" s="22">
        <v>3577</v>
      </c>
      <c r="M8" s="24">
        <f t="shared" si="2"/>
        <v>2.7494235203689468</v>
      </c>
      <c r="N8" s="24">
        <f t="shared" si="3"/>
        <v>5.1173104434907009</v>
      </c>
      <c r="O8" s="22">
        <v>67</v>
      </c>
      <c r="P8" s="22">
        <v>30</v>
      </c>
      <c r="Q8" s="23">
        <f t="shared" si="4"/>
        <v>0.44776119402985076</v>
      </c>
      <c r="R8" s="22">
        <v>142</v>
      </c>
      <c r="S8" s="24">
        <v>2.1194029850746268</v>
      </c>
      <c r="T8" s="24">
        <v>3.8378378378378377</v>
      </c>
      <c r="U8" s="22">
        <v>167</v>
      </c>
      <c r="V8" s="22">
        <v>56</v>
      </c>
      <c r="W8" s="23">
        <f t="shared" si="5"/>
        <v>0.33532934131736525</v>
      </c>
      <c r="X8" s="22">
        <v>524</v>
      </c>
      <c r="Y8" s="24">
        <f t="shared" si="6"/>
        <v>3.1377245508982035</v>
      </c>
      <c r="Z8" s="24">
        <f t="shared" si="7"/>
        <v>4.7207207207207205</v>
      </c>
      <c r="AA8" s="22">
        <v>14</v>
      </c>
      <c r="AB8" s="22">
        <v>4</v>
      </c>
      <c r="AC8" s="23">
        <f t="shared" si="8"/>
        <v>0.2857142857142857</v>
      </c>
      <c r="AD8" s="22">
        <v>38</v>
      </c>
      <c r="AE8" s="24">
        <f t="shared" si="9"/>
        <v>2.7142857142857144</v>
      </c>
      <c r="AF8" s="24">
        <f t="shared" si="10"/>
        <v>3.8</v>
      </c>
      <c r="AG8" s="22">
        <v>181</v>
      </c>
      <c r="AH8" s="22">
        <v>60</v>
      </c>
      <c r="AI8" s="23">
        <v>0.33149171270718231</v>
      </c>
      <c r="AJ8" s="22">
        <v>562</v>
      </c>
      <c r="AK8" s="24">
        <f t="shared" si="11"/>
        <v>3.1049723756906076</v>
      </c>
      <c r="AL8" s="24">
        <f t="shared" si="12"/>
        <v>4.6446280991735538</v>
      </c>
      <c r="AM8" s="22">
        <v>301</v>
      </c>
      <c r="AN8" s="22">
        <v>75</v>
      </c>
      <c r="AO8" s="23">
        <f t="shared" si="13"/>
        <v>0.24916943521594684</v>
      </c>
      <c r="AP8" s="22">
        <v>1267</v>
      </c>
      <c r="AQ8" s="24">
        <f t="shared" si="14"/>
        <v>4.2093023255813957</v>
      </c>
      <c r="AR8" s="24">
        <f t="shared" si="15"/>
        <v>5.6061946902654869</v>
      </c>
      <c r="AS8" s="22">
        <v>15</v>
      </c>
      <c r="AT8" s="22">
        <v>3</v>
      </c>
      <c r="AU8" s="23">
        <f t="shared" si="16"/>
        <v>0.2</v>
      </c>
      <c r="AV8" s="22">
        <v>45</v>
      </c>
      <c r="AW8" s="24">
        <f t="shared" si="17"/>
        <v>3</v>
      </c>
      <c r="AX8" s="24">
        <f t="shared" si="18"/>
        <v>3.75</v>
      </c>
      <c r="AY8" s="22">
        <v>316</v>
      </c>
      <c r="AZ8" s="22">
        <v>78</v>
      </c>
      <c r="BA8" s="23">
        <f t="shared" si="19"/>
        <v>0.24683544303797469</v>
      </c>
      <c r="BB8" s="22">
        <v>1312</v>
      </c>
      <c r="BC8" s="24">
        <f t="shared" si="20"/>
        <v>4.1518987341772151</v>
      </c>
      <c r="BD8" s="24">
        <f t="shared" si="21"/>
        <v>5.5126050420168067</v>
      </c>
      <c r="BE8" s="22">
        <v>833</v>
      </c>
      <c r="BF8" s="22">
        <v>471</v>
      </c>
      <c r="BG8" s="23">
        <f t="shared" si="22"/>
        <v>0.56542617046818733</v>
      </c>
      <c r="BH8" s="22">
        <v>1786</v>
      </c>
      <c r="BI8" s="24">
        <f t="shared" si="23"/>
        <v>2.1440576230492199</v>
      </c>
      <c r="BJ8" s="24">
        <f t="shared" si="24"/>
        <v>4.9337016574585633</v>
      </c>
      <c r="BK8" s="22">
        <v>38</v>
      </c>
      <c r="BL8" s="22">
        <v>23</v>
      </c>
      <c r="BM8" s="23">
        <f t="shared" si="25"/>
        <v>0.60526315789473684</v>
      </c>
      <c r="BN8" s="22">
        <v>59</v>
      </c>
      <c r="BO8" s="24">
        <v>1.5526315789473684</v>
      </c>
      <c r="BP8" s="24">
        <v>3.9333333333333331</v>
      </c>
      <c r="BQ8" s="22">
        <v>871</v>
      </c>
      <c r="BR8" s="22">
        <v>494</v>
      </c>
      <c r="BS8" s="23">
        <f t="shared" si="26"/>
        <v>0.56716417910447758</v>
      </c>
      <c r="BT8" s="22">
        <v>1845</v>
      </c>
      <c r="BU8" s="24">
        <v>2.1182548794489091</v>
      </c>
      <c r="BV8" s="24">
        <v>4.8938992042440317</v>
      </c>
    </row>
    <row r="9" spans="1:74" ht="26" x14ac:dyDescent="0.35">
      <c r="A9" s="25"/>
      <c r="B9" s="26" t="s">
        <v>17</v>
      </c>
      <c r="C9" s="22">
        <v>2833</v>
      </c>
      <c r="D9" s="22">
        <v>1065</v>
      </c>
      <c r="E9" s="23">
        <f t="shared" si="0"/>
        <v>0.37592657959759973</v>
      </c>
      <c r="F9" s="22">
        <v>9072</v>
      </c>
      <c r="G9" s="24">
        <v>3.2022590893046239</v>
      </c>
      <c r="H9" s="24">
        <v>5.131221719457014</v>
      </c>
      <c r="I9" s="22">
        <v>2735</v>
      </c>
      <c r="J9" s="22">
        <v>1022</v>
      </c>
      <c r="K9" s="23">
        <f t="shared" si="1"/>
        <v>0.37367458866544789</v>
      </c>
      <c r="L9" s="22">
        <v>8824</v>
      </c>
      <c r="M9" s="24">
        <f t="shared" si="2"/>
        <v>3.2263254113345523</v>
      </c>
      <c r="N9" s="24">
        <f t="shared" si="3"/>
        <v>5.1511967308814945</v>
      </c>
      <c r="O9" s="22">
        <v>98</v>
      </c>
      <c r="P9" s="22">
        <v>43</v>
      </c>
      <c r="Q9" s="23">
        <f t="shared" si="4"/>
        <v>0.43877551020408162</v>
      </c>
      <c r="R9" s="22">
        <v>248</v>
      </c>
      <c r="S9" s="24">
        <v>2.5306122448979593</v>
      </c>
      <c r="T9" s="24">
        <v>4.5090909090909088</v>
      </c>
      <c r="U9" s="22">
        <v>642</v>
      </c>
      <c r="V9" s="22">
        <v>180</v>
      </c>
      <c r="W9" s="23">
        <f t="shared" si="5"/>
        <v>0.28037383177570091</v>
      </c>
      <c r="X9" s="22">
        <v>2336</v>
      </c>
      <c r="Y9" s="24">
        <f t="shared" si="6"/>
        <v>3.6386292834890965</v>
      </c>
      <c r="Z9" s="24">
        <f t="shared" si="7"/>
        <v>5.0562770562770565</v>
      </c>
      <c r="AA9" s="22">
        <v>24</v>
      </c>
      <c r="AB9" s="22">
        <v>7</v>
      </c>
      <c r="AC9" s="23">
        <f t="shared" si="8"/>
        <v>0.29166666666666669</v>
      </c>
      <c r="AD9" s="22">
        <v>81</v>
      </c>
      <c r="AE9" s="24">
        <f t="shared" si="9"/>
        <v>3.375</v>
      </c>
      <c r="AF9" s="24">
        <f t="shared" si="10"/>
        <v>4.7647058823529411</v>
      </c>
      <c r="AG9" s="22">
        <v>666</v>
      </c>
      <c r="AH9" s="22">
        <v>187</v>
      </c>
      <c r="AI9" s="23">
        <v>0.28078078078078078</v>
      </c>
      <c r="AJ9" s="22">
        <v>2417</v>
      </c>
      <c r="AK9" s="24">
        <f t="shared" si="11"/>
        <v>3.629129129129129</v>
      </c>
      <c r="AL9" s="24">
        <f t="shared" si="12"/>
        <v>5.0459290187891437</v>
      </c>
      <c r="AM9" s="22">
        <v>911</v>
      </c>
      <c r="AN9" s="22">
        <v>219</v>
      </c>
      <c r="AO9" s="23">
        <f t="shared" si="13"/>
        <v>0.24039517014270034</v>
      </c>
      <c r="AP9" s="22">
        <v>4075</v>
      </c>
      <c r="AQ9" s="24">
        <f t="shared" si="14"/>
        <v>4.4731064763995612</v>
      </c>
      <c r="AR9" s="24">
        <f t="shared" si="15"/>
        <v>5.8887283236994223</v>
      </c>
      <c r="AS9" s="22">
        <v>6</v>
      </c>
      <c r="AT9" s="22">
        <v>2</v>
      </c>
      <c r="AU9" s="23">
        <f t="shared" si="16"/>
        <v>0.33333333333333331</v>
      </c>
      <c r="AV9" s="22">
        <v>27</v>
      </c>
      <c r="AW9" s="24">
        <f t="shared" si="17"/>
        <v>4.5</v>
      </c>
      <c r="AX9" s="24">
        <f t="shared" si="18"/>
        <v>6.75</v>
      </c>
      <c r="AY9" s="22">
        <v>917</v>
      </c>
      <c r="AZ9" s="22">
        <v>221</v>
      </c>
      <c r="BA9" s="23">
        <f t="shared" si="19"/>
        <v>0.24100327153762269</v>
      </c>
      <c r="BB9" s="22">
        <v>4102</v>
      </c>
      <c r="BC9" s="24">
        <f t="shared" si="20"/>
        <v>4.4732824427480917</v>
      </c>
      <c r="BD9" s="24">
        <f t="shared" si="21"/>
        <v>5.8936781609195403</v>
      </c>
      <c r="BE9" s="22">
        <v>1182</v>
      </c>
      <c r="BF9" s="22">
        <v>623</v>
      </c>
      <c r="BG9" s="23">
        <f t="shared" si="22"/>
        <v>0.52707275803722509</v>
      </c>
      <c r="BH9" s="22">
        <v>2413</v>
      </c>
      <c r="BI9" s="24">
        <f t="shared" si="23"/>
        <v>2.0414551607445008</v>
      </c>
      <c r="BJ9" s="24">
        <f t="shared" si="24"/>
        <v>4.3166368515205722</v>
      </c>
      <c r="BK9" s="22">
        <v>68</v>
      </c>
      <c r="BL9" s="22">
        <v>34</v>
      </c>
      <c r="BM9" s="23">
        <f t="shared" si="25"/>
        <v>0.5</v>
      </c>
      <c r="BN9" s="22">
        <v>140</v>
      </c>
      <c r="BO9" s="24">
        <v>2.0588235294117645</v>
      </c>
      <c r="BP9" s="24">
        <v>4.117647058823529</v>
      </c>
      <c r="BQ9" s="22">
        <v>1250</v>
      </c>
      <c r="BR9" s="22">
        <v>657</v>
      </c>
      <c r="BS9" s="23">
        <f t="shared" si="26"/>
        <v>0.52559999999999996</v>
      </c>
      <c r="BT9" s="22">
        <v>2553</v>
      </c>
      <c r="BU9" s="24">
        <v>2.0424000000000002</v>
      </c>
      <c r="BV9" s="24">
        <v>4.305227655986509</v>
      </c>
    </row>
    <row r="10" spans="1:74" x14ac:dyDescent="0.35">
      <c r="A10" s="27"/>
      <c r="B10" s="21" t="s">
        <v>1</v>
      </c>
      <c r="C10" s="22">
        <f>SUM(C6:C9)</f>
        <v>7881</v>
      </c>
      <c r="D10" s="22">
        <f>SUM(D6:D9)</f>
        <v>3418</v>
      </c>
      <c r="E10" s="23">
        <f t="shared" si="0"/>
        <v>0.43370130694074355</v>
      </c>
      <c r="F10" s="22">
        <f>SUM(F6:F9)</f>
        <v>22717</v>
      </c>
      <c r="G10" s="24">
        <f t="shared" ref="G10:G30" si="27">IFERROR(F10/C10,"")</f>
        <v>2.8825022205303896</v>
      </c>
      <c r="H10" s="24">
        <f>F10/(C10-D10)</f>
        <v>5.0900739412950928</v>
      </c>
      <c r="I10" s="22">
        <f>SUM(I6:I9)</f>
        <v>6456</v>
      </c>
      <c r="J10" s="22">
        <f>SUM(J6:J9)</f>
        <v>2806</v>
      </c>
      <c r="K10" s="23">
        <f t="shared" si="1"/>
        <v>0.43463444857496902</v>
      </c>
      <c r="L10" s="22">
        <f>SUM(L6:L9)</f>
        <v>18087</v>
      </c>
      <c r="M10" s="24">
        <f t="shared" si="2"/>
        <v>2.8015799256505578</v>
      </c>
      <c r="N10" s="24">
        <f t="shared" si="3"/>
        <v>4.9553424657534251</v>
      </c>
      <c r="O10" s="22">
        <f>SUM(O6:O9)</f>
        <v>1425</v>
      </c>
      <c r="P10" s="22">
        <f>SUM(P6:P9)</f>
        <v>612</v>
      </c>
      <c r="Q10" s="23">
        <f t="shared" si="4"/>
        <v>0.42947368421052634</v>
      </c>
      <c r="R10" s="22">
        <f>SUM(R6:R9)</f>
        <v>4630</v>
      </c>
      <c r="S10" s="24">
        <f>IFERROR(R10/O10,"")</f>
        <v>3.2491228070175437</v>
      </c>
      <c r="T10" s="24">
        <f>R10/(O10-P10)</f>
        <v>5.6949569495694954</v>
      </c>
      <c r="U10" s="22">
        <f>SUM(U6:U9)</f>
        <v>1190</v>
      </c>
      <c r="V10" s="22">
        <f>SUM(V6:V9)</f>
        <v>385</v>
      </c>
      <c r="W10" s="23">
        <f t="shared" si="5"/>
        <v>0.3235294117647059</v>
      </c>
      <c r="X10" s="22">
        <f>SUM(X6:X9)</f>
        <v>3940</v>
      </c>
      <c r="Y10" s="24">
        <f t="shared" si="6"/>
        <v>3.3109243697478989</v>
      </c>
      <c r="Z10" s="24">
        <f t="shared" si="7"/>
        <v>4.8944099378881987</v>
      </c>
      <c r="AA10" s="22">
        <f>SUM(AA6:AA9)</f>
        <v>575</v>
      </c>
      <c r="AB10" s="22">
        <f>SUM(AB6:AB9)</f>
        <v>147</v>
      </c>
      <c r="AC10" s="23">
        <f t="shared" si="8"/>
        <v>0.25565217391304346</v>
      </c>
      <c r="AD10" s="22">
        <f>SUM(AD6:AD9)</f>
        <v>2738</v>
      </c>
      <c r="AE10" s="24">
        <f t="shared" si="9"/>
        <v>4.7617391304347825</v>
      </c>
      <c r="AF10" s="24">
        <f t="shared" si="10"/>
        <v>6.3971962616822431</v>
      </c>
      <c r="AG10" s="22">
        <f>SUM(AG6:AG9)</f>
        <v>1765</v>
      </c>
      <c r="AH10" s="22">
        <f>SUM(AH6:AH9)</f>
        <v>532</v>
      </c>
      <c r="AI10" s="23">
        <f>IFERROR(AH10/AG10,"")</f>
        <v>0.30141643059490086</v>
      </c>
      <c r="AJ10" s="22">
        <f>SUM(AJ6:AJ9)</f>
        <v>6678</v>
      </c>
      <c r="AK10" s="24">
        <f t="shared" si="11"/>
        <v>3.7835694050991502</v>
      </c>
      <c r="AL10" s="24">
        <f t="shared" si="12"/>
        <v>5.4160583941605838</v>
      </c>
      <c r="AM10" s="22">
        <f>SUM(AM6:AM9)</f>
        <v>1508</v>
      </c>
      <c r="AN10" s="22">
        <f>SUM(AN6:AN9)</f>
        <v>380</v>
      </c>
      <c r="AO10" s="23">
        <f t="shared" si="13"/>
        <v>0.25198938992042441</v>
      </c>
      <c r="AP10" s="22">
        <f>SUM(AP6:AP9)</f>
        <v>6371</v>
      </c>
      <c r="AQ10" s="24">
        <f t="shared" si="14"/>
        <v>4.2248010610079572</v>
      </c>
      <c r="AR10" s="24">
        <f t="shared" si="15"/>
        <v>5.6480496453900706</v>
      </c>
      <c r="AS10" s="22">
        <f>SUM(AS6:AS9)</f>
        <v>60</v>
      </c>
      <c r="AT10" s="22">
        <f>SUM(AT6:AT9)</f>
        <v>18</v>
      </c>
      <c r="AU10" s="23">
        <f t="shared" si="16"/>
        <v>0.3</v>
      </c>
      <c r="AV10" s="22">
        <f>SUM(AV6:AV9)</f>
        <v>234</v>
      </c>
      <c r="AW10" s="24">
        <f t="shared" si="17"/>
        <v>3.9</v>
      </c>
      <c r="AX10" s="24">
        <f t="shared" si="18"/>
        <v>5.5714285714285712</v>
      </c>
      <c r="AY10" s="22">
        <f>SUM(AY6:AY9)</f>
        <v>1568</v>
      </c>
      <c r="AZ10" s="22">
        <f>SUM(AZ6:AZ9)</f>
        <v>398</v>
      </c>
      <c r="BA10" s="23">
        <f t="shared" si="19"/>
        <v>0.25382653061224492</v>
      </c>
      <c r="BB10" s="22">
        <f>SUM(BB6:BB9)</f>
        <v>6605</v>
      </c>
      <c r="BC10" s="24">
        <f t="shared" si="20"/>
        <v>4.2123724489795915</v>
      </c>
      <c r="BD10" s="24">
        <f t="shared" si="21"/>
        <v>5.6452991452991457</v>
      </c>
      <c r="BE10" s="22">
        <f>SUM(BE6:BE9)</f>
        <v>3758</v>
      </c>
      <c r="BF10" s="22">
        <f>SUM(BF6:BF9)</f>
        <v>2041</v>
      </c>
      <c r="BG10" s="23">
        <f t="shared" si="22"/>
        <v>0.54310803618946246</v>
      </c>
      <c r="BH10" s="22">
        <f>SUM(BH6:BH9)</f>
        <v>7776</v>
      </c>
      <c r="BI10" s="24">
        <f t="shared" si="23"/>
        <v>2.0691857370941991</v>
      </c>
      <c r="BJ10" s="24">
        <f t="shared" si="24"/>
        <v>4.5288293535235873</v>
      </c>
      <c r="BK10" s="22">
        <f>SUM(BK6:BK9)</f>
        <v>790</v>
      </c>
      <c r="BL10" s="22">
        <f>SUM(BL6:BL9)</f>
        <v>447</v>
      </c>
      <c r="BM10" s="23">
        <f t="shared" si="25"/>
        <v>0.5658227848101266</v>
      </c>
      <c r="BN10" s="22">
        <f>SUM(BN6:BN9)</f>
        <v>1658</v>
      </c>
      <c r="BO10" s="24">
        <f>IFERROR(BN10/BK10,"")</f>
        <v>2.09873417721519</v>
      </c>
      <c r="BP10" s="24">
        <f>BN10/(BK10-BL10)</f>
        <v>4.833819241982507</v>
      </c>
      <c r="BQ10" s="22">
        <f>SUM(BQ6:BQ9)</f>
        <v>4548</v>
      </c>
      <c r="BR10" s="22">
        <f>SUM(BR6:BR9)</f>
        <v>2488</v>
      </c>
      <c r="BS10" s="23">
        <f t="shared" si="26"/>
        <v>0.54705364995602468</v>
      </c>
      <c r="BT10" s="22">
        <f>SUM(BT6:BT9)</f>
        <v>9434</v>
      </c>
      <c r="BU10" s="24">
        <f>IFERROR(BT10/BQ10,"")</f>
        <v>2.0743183817062447</v>
      </c>
      <c r="BV10" s="24">
        <f>BT10/(BQ10-BR10)</f>
        <v>4.5796116504854369</v>
      </c>
    </row>
    <row r="11" spans="1:74" x14ac:dyDescent="0.35">
      <c r="A11" s="28" t="s">
        <v>18</v>
      </c>
      <c r="B11" s="21" t="s">
        <v>19</v>
      </c>
      <c r="C11" s="22"/>
      <c r="D11" s="22"/>
      <c r="E11" s="23"/>
      <c r="F11" s="22"/>
      <c r="G11" s="24"/>
      <c r="H11" s="24"/>
      <c r="I11" s="22"/>
      <c r="J11" s="22"/>
      <c r="K11" s="23"/>
      <c r="L11" s="22"/>
      <c r="M11" s="24"/>
      <c r="N11" s="24"/>
      <c r="O11" s="22"/>
      <c r="P11" s="22"/>
      <c r="Q11" s="23"/>
      <c r="R11" s="22"/>
      <c r="S11" s="24"/>
      <c r="T11" s="24"/>
      <c r="U11" s="22"/>
      <c r="V11" s="22"/>
      <c r="W11" s="23"/>
      <c r="X11" s="22"/>
      <c r="Y11" s="24"/>
      <c r="Z11" s="24"/>
      <c r="AA11" s="22"/>
      <c r="AB11" s="22"/>
      <c r="AC11" s="23"/>
      <c r="AD11" s="22"/>
      <c r="AE11" s="24"/>
      <c r="AF11" s="24"/>
      <c r="AG11" s="22"/>
      <c r="AH11" s="22"/>
      <c r="AI11" s="23"/>
      <c r="AJ11" s="22"/>
      <c r="AK11" s="24"/>
      <c r="AL11" s="24"/>
      <c r="AM11" s="22"/>
      <c r="AN11" s="22"/>
      <c r="AO11" s="23"/>
      <c r="AP11" s="22"/>
      <c r="AQ11" s="24"/>
      <c r="AR11" s="24"/>
      <c r="AS11" s="22"/>
      <c r="AT11" s="22"/>
      <c r="AU11" s="23"/>
      <c r="AV11" s="22"/>
      <c r="AW11" s="24"/>
      <c r="AX11" s="24"/>
      <c r="AY11" s="22"/>
      <c r="AZ11" s="22"/>
      <c r="BA11" s="23"/>
      <c r="BB11" s="22"/>
      <c r="BC11" s="24"/>
      <c r="BD11" s="24"/>
      <c r="BE11" s="22"/>
      <c r="BF11" s="22"/>
      <c r="BG11" s="23"/>
      <c r="BH11" s="22"/>
      <c r="BI11" s="24"/>
      <c r="BJ11" s="24"/>
      <c r="BK11" s="22"/>
      <c r="BL11" s="22"/>
      <c r="BM11" s="23"/>
      <c r="BN11" s="22"/>
      <c r="BO11" s="24"/>
      <c r="BP11" s="24"/>
      <c r="BQ11" s="22"/>
      <c r="BR11" s="22"/>
      <c r="BS11" s="23"/>
      <c r="BT11" s="22"/>
      <c r="BU11" s="24"/>
      <c r="BV11" s="24"/>
    </row>
    <row r="12" spans="1:74" x14ac:dyDescent="0.35">
      <c r="A12" s="25"/>
      <c r="B12" s="21" t="s">
        <v>20</v>
      </c>
      <c r="C12" s="22">
        <v>700</v>
      </c>
      <c r="D12" s="22">
        <v>327</v>
      </c>
      <c r="E12" s="23">
        <f t="shared" si="0"/>
        <v>0.46714285714285714</v>
      </c>
      <c r="F12" s="22">
        <v>1771</v>
      </c>
      <c r="G12" s="24">
        <v>2.5299999999999998</v>
      </c>
      <c r="H12" s="24">
        <v>4.7479892761394105</v>
      </c>
      <c r="I12" s="22">
        <v>237</v>
      </c>
      <c r="J12" s="22">
        <v>122</v>
      </c>
      <c r="K12" s="23">
        <f t="shared" si="1"/>
        <v>0.51476793248945152</v>
      </c>
      <c r="L12" s="22">
        <v>504</v>
      </c>
      <c r="M12" s="24">
        <f t="shared" si="2"/>
        <v>2.1265822784810124</v>
      </c>
      <c r="N12" s="24">
        <f t="shared" si="3"/>
        <v>4.3826086956521735</v>
      </c>
      <c r="O12" s="22">
        <v>463</v>
      </c>
      <c r="P12" s="22">
        <v>205</v>
      </c>
      <c r="Q12" s="23">
        <f t="shared" si="4"/>
        <v>0.4427645788336933</v>
      </c>
      <c r="R12" s="22">
        <v>1267</v>
      </c>
      <c r="S12" s="24">
        <v>2.7365010799136069</v>
      </c>
      <c r="T12" s="24">
        <v>4.9108527131782944</v>
      </c>
      <c r="U12" s="22">
        <v>107</v>
      </c>
      <c r="V12" s="22">
        <v>41</v>
      </c>
      <c r="W12" s="23">
        <f t="shared" si="5"/>
        <v>0.38317757009345793</v>
      </c>
      <c r="X12" s="22">
        <v>311</v>
      </c>
      <c r="Y12" s="24">
        <f t="shared" si="6"/>
        <v>2.9065420560747666</v>
      </c>
      <c r="Z12" s="24">
        <f t="shared" si="7"/>
        <v>4.7121212121212119</v>
      </c>
      <c r="AA12" s="22">
        <v>274</v>
      </c>
      <c r="AB12" s="22">
        <v>91</v>
      </c>
      <c r="AC12" s="23">
        <f t="shared" si="8"/>
        <v>0.33211678832116787</v>
      </c>
      <c r="AD12" s="22">
        <v>961</v>
      </c>
      <c r="AE12" s="24">
        <f t="shared" si="9"/>
        <v>3.5072992700729926</v>
      </c>
      <c r="AF12" s="24">
        <f t="shared" si="10"/>
        <v>5.2513661202185791</v>
      </c>
      <c r="AG12" s="22">
        <v>381</v>
      </c>
      <c r="AH12" s="22">
        <v>132</v>
      </c>
      <c r="AI12" s="23">
        <v>0.34645669291338582</v>
      </c>
      <c r="AJ12" s="22">
        <v>1272</v>
      </c>
      <c r="AK12" s="24">
        <f t="shared" si="11"/>
        <v>3.3385826771653542</v>
      </c>
      <c r="AL12" s="24">
        <f t="shared" si="12"/>
        <v>5.1084337349397586</v>
      </c>
      <c r="AM12" s="22">
        <v>2</v>
      </c>
      <c r="AN12" s="22">
        <v>2</v>
      </c>
      <c r="AO12" s="23">
        <f t="shared" si="13"/>
        <v>1</v>
      </c>
      <c r="AP12" s="22">
        <v>0</v>
      </c>
      <c r="AQ12" s="24">
        <f t="shared" si="14"/>
        <v>0</v>
      </c>
      <c r="AR12" s="24" t="str">
        <f t="shared" si="15"/>
        <v/>
      </c>
      <c r="AS12" s="22">
        <v>20</v>
      </c>
      <c r="AT12" s="22">
        <v>5</v>
      </c>
      <c r="AU12" s="23">
        <f t="shared" si="16"/>
        <v>0.25</v>
      </c>
      <c r="AV12" s="22">
        <v>105</v>
      </c>
      <c r="AW12" s="24">
        <f t="shared" si="17"/>
        <v>5.25</v>
      </c>
      <c r="AX12" s="24">
        <f t="shared" si="18"/>
        <v>7</v>
      </c>
      <c r="AY12" s="22">
        <v>22</v>
      </c>
      <c r="AZ12" s="22">
        <v>7</v>
      </c>
      <c r="BA12" s="23">
        <f t="shared" si="19"/>
        <v>0.31818181818181818</v>
      </c>
      <c r="BB12" s="22">
        <v>105</v>
      </c>
      <c r="BC12" s="24">
        <f t="shared" si="20"/>
        <v>4.7727272727272725</v>
      </c>
      <c r="BD12" s="24">
        <f t="shared" si="21"/>
        <v>7</v>
      </c>
      <c r="BE12" s="22">
        <v>128</v>
      </c>
      <c r="BF12" s="22">
        <v>79</v>
      </c>
      <c r="BG12" s="23">
        <f t="shared" si="22"/>
        <v>0.6171875</v>
      </c>
      <c r="BH12" s="22">
        <v>193</v>
      </c>
      <c r="BI12" s="24">
        <f t="shared" si="23"/>
        <v>1.5078125</v>
      </c>
      <c r="BJ12" s="24">
        <f t="shared" si="24"/>
        <v>3.9387755102040818</v>
      </c>
      <c r="BK12" s="22">
        <v>169</v>
      </c>
      <c r="BL12" s="22">
        <v>109</v>
      </c>
      <c r="BM12" s="23">
        <f t="shared" si="25"/>
        <v>0.6449704142011834</v>
      </c>
      <c r="BN12" s="22">
        <v>201</v>
      </c>
      <c r="BO12" s="24">
        <v>1.1893491124260356</v>
      </c>
      <c r="BP12" s="24">
        <v>3.35</v>
      </c>
      <c r="BQ12" s="22">
        <v>297</v>
      </c>
      <c r="BR12" s="22">
        <v>188</v>
      </c>
      <c r="BS12" s="23">
        <f t="shared" si="26"/>
        <v>0.632996632996633</v>
      </c>
      <c r="BT12" s="22">
        <v>394</v>
      </c>
      <c r="BU12" s="24">
        <v>1.3265993265993266</v>
      </c>
      <c r="BV12" s="24">
        <v>3.6146788990825689</v>
      </c>
    </row>
    <row r="13" spans="1:74" ht="26" x14ac:dyDescent="0.35">
      <c r="A13" s="25"/>
      <c r="B13" s="26" t="s">
        <v>21</v>
      </c>
      <c r="C13" s="22">
        <v>1707</v>
      </c>
      <c r="D13" s="22">
        <v>853</v>
      </c>
      <c r="E13" s="23">
        <f>IFERROR(D13/C13,"")</f>
        <v>0.4997070884592853</v>
      </c>
      <c r="F13" s="22">
        <v>4119</v>
      </c>
      <c r="G13" s="24">
        <v>2.4130052724077329</v>
      </c>
      <c r="H13" s="24">
        <v>4.8231850117096018</v>
      </c>
      <c r="I13" s="22">
        <v>158</v>
      </c>
      <c r="J13" s="22">
        <v>86</v>
      </c>
      <c r="K13" s="23">
        <v>0.54430379746835444</v>
      </c>
      <c r="L13" s="22">
        <v>286</v>
      </c>
      <c r="M13" s="24">
        <v>1.8101265822784811</v>
      </c>
      <c r="N13" s="24">
        <v>3.9722222222222223</v>
      </c>
      <c r="O13" s="22">
        <v>1549</v>
      </c>
      <c r="P13" s="22">
        <v>767</v>
      </c>
      <c r="Q13" s="23">
        <v>0.49515816655907036</v>
      </c>
      <c r="R13" s="22">
        <v>3833</v>
      </c>
      <c r="S13" s="24">
        <v>2.4744996772111039</v>
      </c>
      <c r="T13" s="24">
        <v>4.9015345268542196</v>
      </c>
      <c r="U13" s="22">
        <v>91</v>
      </c>
      <c r="V13" s="22">
        <v>39</v>
      </c>
      <c r="W13" s="23">
        <v>0.42857142857142855</v>
      </c>
      <c r="X13" s="22">
        <v>223</v>
      </c>
      <c r="Y13" s="24">
        <v>2.4505494505494507</v>
      </c>
      <c r="Z13" s="24">
        <v>4.2884615384615383</v>
      </c>
      <c r="AA13" s="22">
        <v>686</v>
      </c>
      <c r="AB13" s="22">
        <v>236</v>
      </c>
      <c r="AC13" s="23">
        <v>0.34402332361516036</v>
      </c>
      <c r="AD13" s="22">
        <v>2406</v>
      </c>
      <c r="AE13" s="24">
        <v>3.5072886297376091</v>
      </c>
      <c r="AF13" s="24">
        <v>5.3466666666666667</v>
      </c>
      <c r="AG13" s="22">
        <v>777</v>
      </c>
      <c r="AH13" s="22">
        <v>275</v>
      </c>
      <c r="AI13" s="23">
        <v>0.3539253539253539</v>
      </c>
      <c r="AJ13" s="22">
        <v>2629</v>
      </c>
      <c r="AK13" s="24">
        <v>3.3835263835263834</v>
      </c>
      <c r="AL13" s="24">
        <v>5.2370517928286855</v>
      </c>
      <c r="AM13" s="22">
        <v>1</v>
      </c>
      <c r="AN13" s="22">
        <v>1</v>
      </c>
      <c r="AO13" s="23">
        <v>1</v>
      </c>
      <c r="AP13" s="22">
        <v>0</v>
      </c>
      <c r="AQ13" s="24">
        <v>0</v>
      </c>
      <c r="AR13" s="24" t="e">
        <v>#DIV/0!</v>
      </c>
      <c r="AS13" s="22">
        <v>41</v>
      </c>
      <c r="AT13" s="22">
        <v>10</v>
      </c>
      <c r="AU13" s="23">
        <v>0.24390243902439024</v>
      </c>
      <c r="AV13" s="22">
        <v>183</v>
      </c>
      <c r="AW13" s="24">
        <v>4.4634146341463419</v>
      </c>
      <c r="AX13" s="24">
        <v>5.903225806451613</v>
      </c>
      <c r="AY13" s="22">
        <v>42</v>
      </c>
      <c r="AZ13" s="22">
        <v>11</v>
      </c>
      <c r="BA13" s="23">
        <v>0.26190476190476192</v>
      </c>
      <c r="BB13" s="22">
        <v>183</v>
      </c>
      <c r="BC13" s="24">
        <v>4.3571428571428568</v>
      </c>
      <c r="BD13" s="24">
        <v>5.903225806451613</v>
      </c>
      <c r="BE13" s="22">
        <v>66</v>
      </c>
      <c r="BF13" s="22">
        <v>46</v>
      </c>
      <c r="BG13" s="23">
        <v>0.69696969696969702</v>
      </c>
      <c r="BH13" s="22">
        <v>63</v>
      </c>
      <c r="BI13" s="24">
        <v>0.95454545454545459</v>
      </c>
      <c r="BJ13" s="24">
        <v>3.15</v>
      </c>
      <c r="BK13" s="22">
        <v>822</v>
      </c>
      <c r="BL13" s="22">
        <v>521</v>
      </c>
      <c r="BM13" s="23">
        <v>0.63381995133819946</v>
      </c>
      <c r="BN13" s="22">
        <v>1244</v>
      </c>
      <c r="BO13" s="24">
        <v>1.5133819951338199</v>
      </c>
      <c r="BP13" s="24">
        <v>4.132890365448505</v>
      </c>
      <c r="BQ13" s="22">
        <v>888</v>
      </c>
      <c r="BR13" s="22">
        <v>567</v>
      </c>
      <c r="BS13" s="23">
        <v>0.63851351351351349</v>
      </c>
      <c r="BT13" s="22">
        <v>1307</v>
      </c>
      <c r="BU13" s="24">
        <v>1.4718468468468469</v>
      </c>
      <c r="BV13" s="24">
        <v>4.0716510903426792</v>
      </c>
    </row>
    <row r="14" spans="1:74" x14ac:dyDescent="0.35">
      <c r="A14" s="25"/>
      <c r="B14" s="21" t="s">
        <v>22</v>
      </c>
      <c r="C14" s="22">
        <v>337</v>
      </c>
      <c r="D14" s="22">
        <v>190</v>
      </c>
      <c r="E14" s="23">
        <f t="shared" si="0"/>
        <v>0.56379821958456977</v>
      </c>
      <c r="F14" s="22">
        <v>635</v>
      </c>
      <c r="G14" s="24">
        <v>1.8842729970326408</v>
      </c>
      <c r="H14" s="24">
        <v>4.3197278911564627</v>
      </c>
      <c r="I14" s="22">
        <v>209</v>
      </c>
      <c r="J14" s="22">
        <v>113</v>
      </c>
      <c r="K14" s="23">
        <f t="shared" si="1"/>
        <v>0.54066985645933019</v>
      </c>
      <c r="L14" s="22">
        <v>366</v>
      </c>
      <c r="M14" s="24">
        <f t="shared" si="2"/>
        <v>1.7511961722488039</v>
      </c>
      <c r="N14" s="24">
        <f t="shared" si="3"/>
        <v>3.8125</v>
      </c>
      <c r="O14" s="22">
        <v>128</v>
      </c>
      <c r="P14" s="22">
        <v>77</v>
      </c>
      <c r="Q14" s="23">
        <f t="shared" si="4"/>
        <v>0.6015625</v>
      </c>
      <c r="R14" s="22">
        <v>269</v>
      </c>
      <c r="S14" s="24">
        <v>2.1015625</v>
      </c>
      <c r="T14" s="24">
        <v>5.2745098039215685</v>
      </c>
      <c r="U14" s="22">
        <v>127</v>
      </c>
      <c r="V14" s="22">
        <v>56</v>
      </c>
      <c r="W14" s="23">
        <f t="shared" si="5"/>
        <v>0.44094488188976377</v>
      </c>
      <c r="X14" s="22">
        <v>276</v>
      </c>
      <c r="Y14" s="24">
        <f t="shared" si="6"/>
        <v>2.173228346456693</v>
      </c>
      <c r="Z14" s="24">
        <f t="shared" si="7"/>
        <v>3.887323943661972</v>
      </c>
      <c r="AA14" s="22">
        <v>61</v>
      </c>
      <c r="AB14" s="22">
        <v>20</v>
      </c>
      <c r="AC14" s="23">
        <f t="shared" si="8"/>
        <v>0.32786885245901637</v>
      </c>
      <c r="AD14" s="22">
        <v>241</v>
      </c>
      <c r="AE14" s="24">
        <f t="shared" si="9"/>
        <v>3.9508196721311477</v>
      </c>
      <c r="AF14" s="24">
        <f t="shared" si="10"/>
        <v>5.8780487804878048</v>
      </c>
      <c r="AG14" s="22">
        <v>188</v>
      </c>
      <c r="AH14" s="22">
        <v>76</v>
      </c>
      <c r="AI14" s="23">
        <v>0.40425531914893614</v>
      </c>
      <c r="AJ14" s="22">
        <v>517</v>
      </c>
      <c r="AK14" s="24">
        <f t="shared" si="11"/>
        <v>2.75</v>
      </c>
      <c r="AL14" s="24">
        <f t="shared" si="12"/>
        <v>4.6160714285714288</v>
      </c>
      <c r="AM14" s="22"/>
      <c r="AN14" s="22"/>
      <c r="AO14" s="23" t="str">
        <f t="shared" si="13"/>
        <v/>
      </c>
      <c r="AP14" s="22">
        <v>0</v>
      </c>
      <c r="AQ14" s="24" t="str">
        <f t="shared" si="14"/>
        <v/>
      </c>
      <c r="AR14" s="24" t="str">
        <f t="shared" si="15"/>
        <v/>
      </c>
      <c r="AS14" s="22"/>
      <c r="AT14" s="22"/>
      <c r="AU14" s="23" t="str">
        <f t="shared" si="16"/>
        <v/>
      </c>
      <c r="AV14" s="22">
        <v>0</v>
      </c>
      <c r="AW14" s="24" t="str">
        <f t="shared" si="17"/>
        <v/>
      </c>
      <c r="AX14" s="24" t="str">
        <f t="shared" si="18"/>
        <v/>
      </c>
      <c r="AY14" s="22">
        <v>0</v>
      </c>
      <c r="AZ14" s="22">
        <v>0</v>
      </c>
      <c r="BA14" s="23" t="str">
        <f t="shared" si="19"/>
        <v/>
      </c>
      <c r="BB14" s="22">
        <v>0</v>
      </c>
      <c r="BC14" s="24" t="str">
        <f t="shared" si="20"/>
        <v/>
      </c>
      <c r="BD14" s="24" t="str">
        <f t="shared" si="21"/>
        <v/>
      </c>
      <c r="BE14" s="22">
        <v>82</v>
      </c>
      <c r="BF14" s="22">
        <v>57</v>
      </c>
      <c r="BG14" s="23">
        <f t="shared" si="22"/>
        <v>0.69512195121951215</v>
      </c>
      <c r="BH14" s="22">
        <v>90</v>
      </c>
      <c r="BI14" s="24">
        <f t="shared" si="23"/>
        <v>1.0975609756097562</v>
      </c>
      <c r="BJ14" s="24">
        <f t="shared" si="24"/>
        <v>3.6</v>
      </c>
      <c r="BK14" s="22">
        <v>67</v>
      </c>
      <c r="BL14" s="22">
        <v>57</v>
      </c>
      <c r="BM14" s="23">
        <f t="shared" si="25"/>
        <v>0.85074626865671643</v>
      </c>
      <c r="BN14" s="22">
        <v>28</v>
      </c>
      <c r="BO14" s="24">
        <v>0.41791044776119401</v>
      </c>
      <c r="BP14" s="24">
        <v>2.8</v>
      </c>
      <c r="BQ14" s="22">
        <v>149</v>
      </c>
      <c r="BR14" s="22">
        <v>114</v>
      </c>
      <c r="BS14" s="23">
        <f t="shared" si="26"/>
        <v>0.7651006711409396</v>
      </c>
      <c r="BT14" s="22">
        <v>118</v>
      </c>
      <c r="BU14" s="24">
        <v>0.79194630872483218</v>
      </c>
      <c r="BV14" s="24">
        <v>3.3714285714285714</v>
      </c>
    </row>
    <row r="15" spans="1:74" x14ac:dyDescent="0.35">
      <c r="A15" s="25"/>
      <c r="B15" s="21" t="s">
        <v>23</v>
      </c>
      <c r="C15" s="22">
        <v>1087</v>
      </c>
      <c r="D15" s="22">
        <v>700</v>
      </c>
      <c r="E15" s="23">
        <f t="shared" si="0"/>
        <v>0.64397424103035883</v>
      </c>
      <c r="F15" s="22">
        <v>1188</v>
      </c>
      <c r="G15" s="24">
        <v>1.0929162833486661</v>
      </c>
      <c r="H15" s="24">
        <v>3.0697674418604652</v>
      </c>
      <c r="I15" s="22">
        <v>115</v>
      </c>
      <c r="J15" s="22">
        <v>70</v>
      </c>
      <c r="K15" s="23">
        <f t="shared" si="1"/>
        <v>0.60869565217391308</v>
      </c>
      <c r="L15" s="22">
        <v>86</v>
      </c>
      <c r="M15" s="24">
        <f t="shared" si="2"/>
        <v>0.74782608695652175</v>
      </c>
      <c r="N15" s="24">
        <f t="shared" si="3"/>
        <v>1.9111111111111112</v>
      </c>
      <c r="O15" s="22">
        <v>972</v>
      </c>
      <c r="P15" s="22">
        <v>630</v>
      </c>
      <c r="Q15" s="23">
        <f t="shared" si="4"/>
        <v>0.64814814814814814</v>
      </c>
      <c r="R15" s="22">
        <v>1102</v>
      </c>
      <c r="S15" s="24">
        <v>1.1337448559670782</v>
      </c>
      <c r="T15" s="24">
        <v>3.2222222222222223</v>
      </c>
      <c r="U15" s="22">
        <v>29</v>
      </c>
      <c r="V15" s="22">
        <v>15</v>
      </c>
      <c r="W15" s="23">
        <f t="shared" si="5"/>
        <v>0.51724137931034486</v>
      </c>
      <c r="X15" s="22">
        <v>70</v>
      </c>
      <c r="Y15" s="24">
        <f t="shared" si="6"/>
        <v>2.4137931034482758</v>
      </c>
      <c r="Z15" s="24">
        <f t="shared" si="7"/>
        <v>5</v>
      </c>
      <c r="AA15" s="22">
        <v>207</v>
      </c>
      <c r="AB15" s="22">
        <v>93</v>
      </c>
      <c r="AC15" s="23">
        <f t="shared" si="8"/>
        <v>0.44927536231884058</v>
      </c>
      <c r="AD15" s="22">
        <v>466</v>
      </c>
      <c r="AE15" s="24">
        <f t="shared" si="9"/>
        <v>2.2512077294685988</v>
      </c>
      <c r="AF15" s="24">
        <f t="shared" si="10"/>
        <v>4.0877192982456139</v>
      </c>
      <c r="AG15" s="22">
        <v>236</v>
      </c>
      <c r="AH15" s="22">
        <v>108</v>
      </c>
      <c r="AI15" s="23">
        <v>0.4576271186440678</v>
      </c>
      <c r="AJ15" s="22">
        <v>536</v>
      </c>
      <c r="AK15" s="24">
        <f t="shared" si="11"/>
        <v>2.2711864406779663</v>
      </c>
      <c r="AL15" s="24">
        <f t="shared" si="12"/>
        <v>4.1875</v>
      </c>
      <c r="AM15" s="22">
        <v>1</v>
      </c>
      <c r="AN15" s="22">
        <v>0</v>
      </c>
      <c r="AO15" s="23">
        <f t="shared" si="13"/>
        <v>0</v>
      </c>
      <c r="AP15" s="22">
        <v>5</v>
      </c>
      <c r="AQ15" s="24">
        <f t="shared" si="14"/>
        <v>5</v>
      </c>
      <c r="AR15" s="24">
        <f t="shared" si="15"/>
        <v>5</v>
      </c>
      <c r="AS15" s="22">
        <v>16</v>
      </c>
      <c r="AT15" s="22">
        <v>4</v>
      </c>
      <c r="AU15" s="23">
        <f t="shared" si="16"/>
        <v>0.25</v>
      </c>
      <c r="AV15" s="22">
        <v>42</v>
      </c>
      <c r="AW15" s="24">
        <f t="shared" si="17"/>
        <v>2.625</v>
      </c>
      <c r="AX15" s="24">
        <f t="shared" si="18"/>
        <v>3.5</v>
      </c>
      <c r="AY15" s="22">
        <v>17</v>
      </c>
      <c r="AZ15" s="22">
        <v>4</v>
      </c>
      <c r="BA15" s="23">
        <f t="shared" si="19"/>
        <v>0.23529411764705882</v>
      </c>
      <c r="BB15" s="22">
        <v>47</v>
      </c>
      <c r="BC15" s="24">
        <f t="shared" si="20"/>
        <v>2.7647058823529411</v>
      </c>
      <c r="BD15" s="24">
        <f t="shared" si="21"/>
        <v>3.6153846153846154</v>
      </c>
      <c r="BE15" s="22">
        <v>85</v>
      </c>
      <c r="BF15" s="22">
        <v>55</v>
      </c>
      <c r="BG15" s="23">
        <f t="shared" si="22"/>
        <v>0.6470588235294118</v>
      </c>
      <c r="BH15" s="22">
        <v>11</v>
      </c>
      <c r="BI15" s="24">
        <f t="shared" si="23"/>
        <v>0.12941176470588237</v>
      </c>
      <c r="BJ15" s="24">
        <f t="shared" si="24"/>
        <v>0.36666666666666664</v>
      </c>
      <c r="BK15" s="22">
        <v>749</v>
      </c>
      <c r="BL15" s="22">
        <v>533</v>
      </c>
      <c r="BM15" s="23">
        <f t="shared" si="25"/>
        <v>0.71161548731642188</v>
      </c>
      <c r="BN15" s="22">
        <v>594</v>
      </c>
      <c r="BO15" s="24">
        <v>0.79305740987983975</v>
      </c>
      <c r="BP15" s="24">
        <v>2.75</v>
      </c>
      <c r="BQ15" s="22">
        <v>834</v>
      </c>
      <c r="BR15" s="22">
        <v>588</v>
      </c>
      <c r="BS15" s="23">
        <f t="shared" si="26"/>
        <v>0.70503597122302153</v>
      </c>
      <c r="BT15" s="22">
        <v>605</v>
      </c>
      <c r="BU15" s="24">
        <v>0.72541966426858517</v>
      </c>
      <c r="BV15" s="24">
        <v>2.4593495934959351</v>
      </c>
    </row>
    <row r="16" spans="1:74" x14ac:dyDescent="0.35">
      <c r="A16" s="27"/>
      <c r="B16" s="21" t="s">
        <v>1</v>
      </c>
      <c r="C16" s="22">
        <f>SUM(C11:C15)</f>
        <v>3831</v>
      </c>
      <c r="D16" s="22">
        <f t="shared" ref="D16" si="28">SUM(D11:D15)</f>
        <v>2070</v>
      </c>
      <c r="E16" s="23">
        <f t="shared" si="0"/>
        <v>0.54032889584964761</v>
      </c>
      <c r="F16" s="22">
        <f>SUM(F11:F15)</f>
        <v>7713</v>
      </c>
      <c r="G16" s="24">
        <f t="shared" si="27"/>
        <v>2.0133124510571654</v>
      </c>
      <c r="H16" s="24">
        <f t="shared" ref="H16:H30" si="29">F16/(C16-D16)</f>
        <v>4.3798977853492334</v>
      </c>
      <c r="I16" s="22">
        <f>SUM(I11:I15)</f>
        <v>719</v>
      </c>
      <c r="J16" s="22">
        <f>SUM(J11:J15)</f>
        <v>391</v>
      </c>
      <c r="K16" s="23">
        <f t="shared" si="1"/>
        <v>0.54381084840055638</v>
      </c>
      <c r="L16" s="22">
        <f>SUM(L11:L15)</f>
        <v>1242</v>
      </c>
      <c r="M16" s="24">
        <f t="shared" si="2"/>
        <v>1.7273991655076495</v>
      </c>
      <c r="N16" s="24">
        <f t="shared" si="3"/>
        <v>3.7865853658536586</v>
      </c>
      <c r="O16" s="22">
        <f>SUM(O11:O15)</f>
        <v>3112</v>
      </c>
      <c r="P16" s="22">
        <f>SUM(P11:P15)</f>
        <v>1679</v>
      </c>
      <c r="Q16" s="23">
        <f t="shared" si="4"/>
        <v>0.53952442159383029</v>
      </c>
      <c r="R16" s="22">
        <f>SUM(R11:R15)</f>
        <v>6471</v>
      </c>
      <c r="S16" s="24">
        <f>IFERROR(R16/O16,"")</f>
        <v>2.0793701799485862</v>
      </c>
      <c r="T16" s="24">
        <f t="shared" ref="T16:T30" si="30">R16/(O16-P16)</f>
        <v>4.5157013258897418</v>
      </c>
      <c r="U16" s="22">
        <f>SUM(U11:U15)</f>
        <v>354</v>
      </c>
      <c r="V16" s="22">
        <f>SUM(V11:V15)</f>
        <v>151</v>
      </c>
      <c r="W16" s="23">
        <f t="shared" si="5"/>
        <v>0.42655367231638419</v>
      </c>
      <c r="X16" s="22">
        <f>SUM(X11:X15)</f>
        <v>880</v>
      </c>
      <c r="Y16" s="24">
        <f t="shared" si="6"/>
        <v>2.4858757062146895</v>
      </c>
      <c r="Z16" s="24">
        <f t="shared" si="7"/>
        <v>4.3349753694581281</v>
      </c>
      <c r="AA16" s="22">
        <f>SUM(AA11:AA15)</f>
        <v>1228</v>
      </c>
      <c r="AB16" s="22">
        <f>SUM(AB11:AB15)</f>
        <v>440</v>
      </c>
      <c r="AC16" s="23">
        <f t="shared" si="8"/>
        <v>0.35830618892508143</v>
      </c>
      <c r="AD16" s="22">
        <f>SUM(AD11:AD15)</f>
        <v>4074</v>
      </c>
      <c r="AE16" s="24">
        <f t="shared" si="9"/>
        <v>3.3175895765472312</v>
      </c>
      <c r="AF16" s="24">
        <f t="shared" si="10"/>
        <v>5.1700507614213196</v>
      </c>
      <c r="AG16" s="22">
        <f>SUM(AG11:AG15)</f>
        <v>1582</v>
      </c>
      <c r="AH16" s="22">
        <f>SUM(AH11:AH15)</f>
        <v>591</v>
      </c>
      <c r="AI16" s="23">
        <f>IFERROR(AH16/AG16,"")</f>
        <v>0.37357774968394436</v>
      </c>
      <c r="AJ16" s="22">
        <f>SUM(AJ11:AJ15)</f>
        <v>4954</v>
      </c>
      <c r="AK16" s="24">
        <f t="shared" si="11"/>
        <v>3.1314791403286977</v>
      </c>
      <c r="AL16" s="24">
        <f t="shared" si="12"/>
        <v>4.9989909182643792</v>
      </c>
      <c r="AM16" s="22">
        <f>SUM(AM11:AM15)</f>
        <v>4</v>
      </c>
      <c r="AN16" s="22">
        <f>SUM(AN11:AN15)</f>
        <v>3</v>
      </c>
      <c r="AO16" s="23">
        <f t="shared" si="13"/>
        <v>0.75</v>
      </c>
      <c r="AP16" s="22">
        <f>SUM(AP11:AP15)</f>
        <v>5</v>
      </c>
      <c r="AQ16" s="24">
        <f t="shared" si="14"/>
        <v>1.25</v>
      </c>
      <c r="AR16" s="24">
        <f t="shared" si="15"/>
        <v>5</v>
      </c>
      <c r="AS16" s="22">
        <f>SUM(AS11:AS15)</f>
        <v>77</v>
      </c>
      <c r="AT16" s="22">
        <f>SUM(AT11:AT15)</f>
        <v>19</v>
      </c>
      <c r="AU16" s="23">
        <f t="shared" si="16"/>
        <v>0.24675324675324675</v>
      </c>
      <c r="AV16" s="22">
        <f>SUM(AV11:AV15)</f>
        <v>330</v>
      </c>
      <c r="AW16" s="24">
        <f t="shared" si="17"/>
        <v>4.2857142857142856</v>
      </c>
      <c r="AX16" s="24">
        <f t="shared" si="18"/>
        <v>5.6896551724137927</v>
      </c>
      <c r="AY16" s="22">
        <f>SUM(AY11:AY15)</f>
        <v>81</v>
      </c>
      <c r="AZ16" s="22">
        <f>SUM(AZ11:AZ15)</f>
        <v>22</v>
      </c>
      <c r="BA16" s="23">
        <f t="shared" si="19"/>
        <v>0.27160493827160492</v>
      </c>
      <c r="BB16" s="22">
        <f>SUM(BB11:BB15)</f>
        <v>335</v>
      </c>
      <c r="BC16" s="24">
        <f t="shared" si="20"/>
        <v>4.1358024691358022</v>
      </c>
      <c r="BD16" s="24">
        <f t="shared" si="21"/>
        <v>5.6779661016949152</v>
      </c>
      <c r="BE16" s="22">
        <f>SUM(BE11:BE15)</f>
        <v>361</v>
      </c>
      <c r="BF16" s="22">
        <f>SUM(BF11:BF15)</f>
        <v>237</v>
      </c>
      <c r="BG16" s="23">
        <f t="shared" si="22"/>
        <v>0.65650969529085867</v>
      </c>
      <c r="BH16" s="22">
        <f>SUM(BH11:BH15)</f>
        <v>357</v>
      </c>
      <c r="BI16" s="24">
        <f t="shared" si="23"/>
        <v>0.9889196675900277</v>
      </c>
      <c r="BJ16" s="24">
        <f t="shared" si="24"/>
        <v>2.879032258064516</v>
      </c>
      <c r="BK16" s="22">
        <f>SUM(BK11:BK15)</f>
        <v>1807</v>
      </c>
      <c r="BL16" s="22">
        <f>SUM(BL11:BL15)</f>
        <v>1220</v>
      </c>
      <c r="BM16" s="23">
        <f t="shared" si="25"/>
        <v>0.67515218594355286</v>
      </c>
      <c r="BN16" s="22">
        <f>SUM(BN11:BN15)</f>
        <v>2067</v>
      </c>
      <c r="BO16" s="24">
        <f>IFERROR(BN16/BK16,"")</f>
        <v>1.1438848920863309</v>
      </c>
      <c r="BP16" s="24">
        <f t="shared" ref="BP16:BP30" si="31">BN16/(BK16-BL16)</f>
        <v>3.5212947189097106</v>
      </c>
      <c r="BQ16" s="22">
        <f>SUM(BQ11:BQ15)</f>
        <v>2168</v>
      </c>
      <c r="BR16" s="22">
        <f>SUM(BR11:BR15)</f>
        <v>1457</v>
      </c>
      <c r="BS16" s="23">
        <f t="shared" si="26"/>
        <v>0.67204797047970477</v>
      </c>
      <c r="BT16" s="22">
        <f>SUM(BT11:BT15)</f>
        <v>2424</v>
      </c>
      <c r="BU16" s="24">
        <f>IFERROR(BT16/BQ16,"")</f>
        <v>1.1180811808118081</v>
      </c>
      <c r="BV16" s="24">
        <f t="shared" ref="BV16:BV30" si="32">BT16/(BQ16-BR16)</f>
        <v>3.409282700421941</v>
      </c>
    </row>
    <row r="17" spans="1:74" x14ac:dyDescent="0.35">
      <c r="A17" s="28" t="s">
        <v>24</v>
      </c>
      <c r="B17" s="21" t="s">
        <v>25</v>
      </c>
      <c r="C17" s="22">
        <v>1311</v>
      </c>
      <c r="D17" s="22">
        <v>787</v>
      </c>
      <c r="E17" s="23">
        <f t="shared" si="0"/>
        <v>0.60030511060259339</v>
      </c>
      <c r="F17" s="22">
        <v>2309</v>
      </c>
      <c r="G17" s="24">
        <v>1.7612509534706331</v>
      </c>
      <c r="H17" s="24">
        <v>4.406488549618321</v>
      </c>
      <c r="I17" s="22">
        <v>0</v>
      </c>
      <c r="J17" s="22">
        <v>0</v>
      </c>
      <c r="K17" s="23" t="str">
        <f t="shared" si="1"/>
        <v/>
      </c>
      <c r="L17" s="22">
        <v>0</v>
      </c>
      <c r="M17" s="24" t="str">
        <f t="shared" si="2"/>
        <v/>
      </c>
      <c r="N17" s="24" t="str">
        <f t="shared" si="3"/>
        <v/>
      </c>
      <c r="O17" s="22">
        <v>1311</v>
      </c>
      <c r="P17" s="22">
        <v>787</v>
      </c>
      <c r="Q17" s="23">
        <f t="shared" si="4"/>
        <v>0.60030511060259339</v>
      </c>
      <c r="R17" s="22">
        <v>2309</v>
      </c>
      <c r="S17" s="24">
        <v>1.7612509534706331</v>
      </c>
      <c r="T17" s="24">
        <v>4.406488549618321</v>
      </c>
      <c r="U17" s="22">
        <v>0</v>
      </c>
      <c r="V17" s="22">
        <v>0</v>
      </c>
      <c r="W17" s="23" t="str">
        <f t="shared" si="5"/>
        <v/>
      </c>
      <c r="X17" s="22">
        <v>0</v>
      </c>
      <c r="Y17" s="24" t="str">
        <f t="shared" si="6"/>
        <v/>
      </c>
      <c r="Z17" s="24" t="str">
        <f t="shared" si="7"/>
        <v/>
      </c>
      <c r="AA17" s="22">
        <v>478</v>
      </c>
      <c r="AB17" s="22">
        <v>206</v>
      </c>
      <c r="AC17" s="23">
        <f t="shared" si="8"/>
        <v>0.43096234309623432</v>
      </c>
      <c r="AD17" s="22">
        <v>1347</v>
      </c>
      <c r="AE17" s="24">
        <f t="shared" si="9"/>
        <v>2.8179916317991633</v>
      </c>
      <c r="AF17" s="24">
        <f t="shared" si="10"/>
        <v>4.9522058823529411</v>
      </c>
      <c r="AG17" s="22">
        <v>478</v>
      </c>
      <c r="AH17" s="22">
        <v>206</v>
      </c>
      <c r="AI17" s="23">
        <v>0.43096234309623432</v>
      </c>
      <c r="AJ17" s="22">
        <v>1347</v>
      </c>
      <c r="AK17" s="24">
        <f t="shared" si="11"/>
        <v>2.8179916317991633</v>
      </c>
      <c r="AL17" s="24">
        <f t="shared" si="12"/>
        <v>4.9522058823529411</v>
      </c>
      <c r="AM17" s="22">
        <v>0</v>
      </c>
      <c r="AN17" s="22">
        <v>0</v>
      </c>
      <c r="AO17" s="23" t="str">
        <f t="shared" si="13"/>
        <v/>
      </c>
      <c r="AP17" s="22">
        <v>0</v>
      </c>
      <c r="AQ17" s="24" t="str">
        <f t="shared" si="14"/>
        <v/>
      </c>
      <c r="AR17" s="24" t="str">
        <f t="shared" si="15"/>
        <v/>
      </c>
      <c r="AS17" s="22">
        <v>90</v>
      </c>
      <c r="AT17" s="22">
        <v>36</v>
      </c>
      <c r="AU17" s="23">
        <f t="shared" si="16"/>
        <v>0.4</v>
      </c>
      <c r="AV17" s="22">
        <v>271</v>
      </c>
      <c r="AW17" s="24">
        <f t="shared" si="17"/>
        <v>3.0111111111111111</v>
      </c>
      <c r="AX17" s="24">
        <f t="shared" si="18"/>
        <v>5.0185185185185182</v>
      </c>
      <c r="AY17" s="22">
        <v>90</v>
      </c>
      <c r="AZ17" s="22">
        <v>36</v>
      </c>
      <c r="BA17" s="23">
        <f t="shared" si="19"/>
        <v>0.4</v>
      </c>
      <c r="BB17" s="22">
        <v>271</v>
      </c>
      <c r="BC17" s="24">
        <f t="shared" si="20"/>
        <v>3.0111111111111111</v>
      </c>
      <c r="BD17" s="24">
        <f t="shared" si="21"/>
        <v>5.0185185185185182</v>
      </c>
      <c r="BE17" s="22">
        <v>0</v>
      </c>
      <c r="BF17" s="22">
        <v>0</v>
      </c>
      <c r="BG17" s="23" t="str">
        <f t="shared" si="22"/>
        <v/>
      </c>
      <c r="BH17" s="22">
        <v>0</v>
      </c>
      <c r="BI17" s="24" t="str">
        <f t="shared" si="23"/>
        <v/>
      </c>
      <c r="BJ17" s="24" t="str">
        <f t="shared" si="24"/>
        <v/>
      </c>
      <c r="BK17" s="22">
        <v>743</v>
      </c>
      <c r="BL17" s="22">
        <v>545</v>
      </c>
      <c r="BM17" s="23">
        <f t="shared" si="25"/>
        <v>0.73351278600269176</v>
      </c>
      <c r="BN17" s="22">
        <v>691</v>
      </c>
      <c r="BO17" s="24">
        <v>0.93001345895020193</v>
      </c>
      <c r="BP17" s="24">
        <v>3.4898989898989901</v>
      </c>
      <c r="BQ17" s="22">
        <v>743</v>
      </c>
      <c r="BR17" s="22">
        <v>545</v>
      </c>
      <c r="BS17" s="23">
        <f t="shared" si="26"/>
        <v>0.73351278600269176</v>
      </c>
      <c r="BT17" s="22">
        <v>691</v>
      </c>
      <c r="BU17" s="24">
        <v>0.93001345895020193</v>
      </c>
      <c r="BV17" s="24">
        <v>3.4898989898989901</v>
      </c>
    </row>
    <row r="18" spans="1:74" x14ac:dyDescent="0.35">
      <c r="A18" s="25"/>
      <c r="B18" s="21" t="s">
        <v>26</v>
      </c>
      <c r="C18" s="22">
        <v>1367</v>
      </c>
      <c r="D18" s="22">
        <v>794</v>
      </c>
      <c r="E18" s="23">
        <f t="shared" si="0"/>
        <v>0.5808339429407462</v>
      </c>
      <c r="F18" s="22">
        <v>2590</v>
      </c>
      <c r="G18" s="24">
        <v>1.8946598390636431</v>
      </c>
      <c r="H18" s="24">
        <v>4.5200698080279231</v>
      </c>
      <c r="I18" s="22">
        <v>679</v>
      </c>
      <c r="J18" s="22">
        <v>386</v>
      </c>
      <c r="K18" s="23">
        <v>0.56848306332842413</v>
      </c>
      <c r="L18" s="22">
        <v>1388</v>
      </c>
      <c r="M18" s="24">
        <v>2.044182621502209</v>
      </c>
      <c r="N18" s="24">
        <v>4.7372013651877136</v>
      </c>
      <c r="O18" s="22">
        <v>688</v>
      </c>
      <c r="P18" s="22">
        <v>408</v>
      </c>
      <c r="Q18" s="23">
        <v>0.59302325581395354</v>
      </c>
      <c r="R18" s="22">
        <v>1202</v>
      </c>
      <c r="S18" s="24">
        <v>1.7470930232558139</v>
      </c>
      <c r="T18" s="24">
        <v>4.2928571428571427</v>
      </c>
      <c r="U18" s="22">
        <v>98</v>
      </c>
      <c r="V18" s="22">
        <v>30</v>
      </c>
      <c r="W18" s="23">
        <v>0.30612244897959184</v>
      </c>
      <c r="X18" s="22">
        <v>374</v>
      </c>
      <c r="Y18" s="24">
        <v>3.8163265306122449</v>
      </c>
      <c r="Z18" s="24">
        <v>5.5</v>
      </c>
      <c r="AA18" s="22">
        <v>150</v>
      </c>
      <c r="AB18" s="22">
        <v>72</v>
      </c>
      <c r="AC18" s="23">
        <v>0.48</v>
      </c>
      <c r="AD18" s="22">
        <v>386</v>
      </c>
      <c r="AE18" s="24">
        <v>2.5733333333333333</v>
      </c>
      <c r="AF18" s="24">
        <v>4.9487179487179489</v>
      </c>
      <c r="AG18" s="22">
        <v>248</v>
      </c>
      <c r="AH18" s="22">
        <v>102</v>
      </c>
      <c r="AI18" s="23">
        <v>0.41129032258064518</v>
      </c>
      <c r="AJ18" s="22">
        <v>760</v>
      </c>
      <c r="AK18" s="24">
        <v>3.064516129032258</v>
      </c>
      <c r="AL18" s="24">
        <v>5.2054794520547949</v>
      </c>
      <c r="AM18" s="22">
        <v>26</v>
      </c>
      <c r="AN18" s="22">
        <v>8</v>
      </c>
      <c r="AO18" s="23">
        <v>0.30769230769230771</v>
      </c>
      <c r="AP18" s="22">
        <v>85</v>
      </c>
      <c r="AQ18" s="24">
        <v>3.2692307692307692</v>
      </c>
      <c r="AR18" s="24">
        <v>4.7222222222222223</v>
      </c>
      <c r="AS18" s="22">
        <v>21</v>
      </c>
      <c r="AT18" s="22">
        <v>9</v>
      </c>
      <c r="AU18" s="23">
        <v>0.42857142857142855</v>
      </c>
      <c r="AV18" s="22">
        <v>62</v>
      </c>
      <c r="AW18" s="24">
        <v>2.9523809523809526</v>
      </c>
      <c r="AX18" s="24">
        <v>5.166666666666667</v>
      </c>
      <c r="AY18" s="22">
        <v>47</v>
      </c>
      <c r="AZ18" s="22">
        <v>17</v>
      </c>
      <c r="BA18" s="23">
        <v>0.36170212765957449</v>
      </c>
      <c r="BB18" s="22">
        <v>147</v>
      </c>
      <c r="BC18" s="24">
        <v>3.1276595744680851</v>
      </c>
      <c r="BD18" s="24">
        <v>4.9000000000000004</v>
      </c>
      <c r="BE18" s="22">
        <v>555</v>
      </c>
      <c r="BF18" s="22">
        <v>348</v>
      </c>
      <c r="BG18" s="23">
        <v>0.62702702702702706</v>
      </c>
      <c r="BH18" s="22">
        <v>929</v>
      </c>
      <c r="BI18" s="24">
        <v>1.6738738738738739</v>
      </c>
      <c r="BJ18" s="24">
        <v>4.4879227053140101</v>
      </c>
      <c r="BK18" s="22">
        <v>517</v>
      </c>
      <c r="BL18" s="22">
        <v>327</v>
      </c>
      <c r="BM18" s="23">
        <v>0.63249516441005804</v>
      </c>
      <c r="BN18" s="22">
        <v>754</v>
      </c>
      <c r="BO18" s="24">
        <v>1.4584139264990328</v>
      </c>
      <c r="BP18" s="24">
        <v>3.9684210526315788</v>
      </c>
      <c r="BQ18" s="22">
        <v>1072</v>
      </c>
      <c r="BR18" s="22">
        <v>675</v>
      </c>
      <c r="BS18" s="23">
        <v>0.62966417910447758</v>
      </c>
      <c r="BT18" s="22">
        <v>1683</v>
      </c>
      <c r="BU18" s="24">
        <v>1.5699626865671641</v>
      </c>
      <c r="BV18" s="24">
        <v>4.2392947103274556</v>
      </c>
    </row>
    <row r="19" spans="1:74" x14ac:dyDescent="0.35">
      <c r="A19" s="25"/>
      <c r="B19" s="21" t="s">
        <v>27</v>
      </c>
      <c r="C19" s="22">
        <v>725</v>
      </c>
      <c r="D19" s="22">
        <v>429</v>
      </c>
      <c r="E19" s="23">
        <f t="shared" si="0"/>
        <v>0.59172413793103451</v>
      </c>
      <c r="F19" s="22">
        <v>1471</v>
      </c>
      <c r="G19" s="24">
        <v>2.0289655172413794</v>
      </c>
      <c r="H19" s="24">
        <v>4.9695945945945947</v>
      </c>
      <c r="I19" s="22">
        <v>0</v>
      </c>
      <c r="J19" s="22">
        <v>0</v>
      </c>
      <c r="K19" s="23" t="str">
        <f t="shared" si="1"/>
        <v/>
      </c>
      <c r="L19" s="22">
        <v>0</v>
      </c>
      <c r="M19" s="24" t="str">
        <f t="shared" si="2"/>
        <v/>
      </c>
      <c r="N19" s="24" t="str">
        <f t="shared" si="3"/>
        <v/>
      </c>
      <c r="O19" s="22">
        <v>725</v>
      </c>
      <c r="P19" s="22">
        <v>429</v>
      </c>
      <c r="Q19" s="23">
        <f t="shared" si="4"/>
        <v>0.59172413793103451</v>
      </c>
      <c r="R19" s="22">
        <v>1471</v>
      </c>
      <c r="S19" s="24">
        <v>2.0289655172413794</v>
      </c>
      <c r="T19" s="24">
        <v>4.9695945945945947</v>
      </c>
      <c r="U19" s="22"/>
      <c r="V19" s="22"/>
      <c r="W19" s="23" t="str">
        <f t="shared" si="5"/>
        <v/>
      </c>
      <c r="X19" s="22">
        <v>0</v>
      </c>
      <c r="Y19" s="24" t="str">
        <f t="shared" si="6"/>
        <v/>
      </c>
      <c r="Z19" s="24" t="str">
        <f t="shared" si="7"/>
        <v/>
      </c>
      <c r="AA19" s="22">
        <v>256</v>
      </c>
      <c r="AB19" s="22">
        <v>106</v>
      </c>
      <c r="AC19" s="23">
        <f t="shared" si="8"/>
        <v>0.4140625</v>
      </c>
      <c r="AD19" s="22">
        <v>818</v>
      </c>
      <c r="AE19" s="24">
        <f t="shared" si="9"/>
        <v>3.1953125</v>
      </c>
      <c r="AF19" s="24">
        <f t="shared" si="10"/>
        <v>5.4533333333333331</v>
      </c>
      <c r="AG19" s="22">
        <v>256</v>
      </c>
      <c r="AH19" s="22">
        <v>106</v>
      </c>
      <c r="AI19" s="23">
        <v>0.4140625</v>
      </c>
      <c r="AJ19" s="22">
        <v>818</v>
      </c>
      <c r="AK19" s="24">
        <f t="shared" si="11"/>
        <v>3.1953125</v>
      </c>
      <c r="AL19" s="24">
        <f t="shared" si="12"/>
        <v>5.4533333333333331</v>
      </c>
      <c r="AM19" s="22"/>
      <c r="AN19" s="22"/>
      <c r="AO19" s="23" t="str">
        <f t="shared" si="13"/>
        <v/>
      </c>
      <c r="AP19" s="22">
        <v>0</v>
      </c>
      <c r="AQ19" s="24" t="str">
        <f t="shared" si="14"/>
        <v/>
      </c>
      <c r="AR19" s="24" t="str">
        <f t="shared" si="15"/>
        <v/>
      </c>
      <c r="AS19" s="22">
        <v>28</v>
      </c>
      <c r="AT19" s="22">
        <v>9</v>
      </c>
      <c r="AU19" s="23">
        <f t="shared" si="16"/>
        <v>0.32142857142857145</v>
      </c>
      <c r="AV19" s="22">
        <v>121</v>
      </c>
      <c r="AW19" s="24">
        <f t="shared" si="17"/>
        <v>4.3214285714285712</v>
      </c>
      <c r="AX19" s="24">
        <f t="shared" si="18"/>
        <v>6.3684210526315788</v>
      </c>
      <c r="AY19" s="22">
        <v>28</v>
      </c>
      <c r="AZ19" s="22">
        <v>9</v>
      </c>
      <c r="BA19" s="23">
        <f t="shared" si="19"/>
        <v>0.32142857142857145</v>
      </c>
      <c r="BB19" s="22">
        <v>121</v>
      </c>
      <c r="BC19" s="24">
        <f t="shared" si="20"/>
        <v>4.3214285714285712</v>
      </c>
      <c r="BD19" s="24">
        <f t="shared" si="21"/>
        <v>6.3684210526315788</v>
      </c>
      <c r="BE19" s="22"/>
      <c r="BF19" s="22"/>
      <c r="BG19" s="23" t="str">
        <f t="shared" si="22"/>
        <v/>
      </c>
      <c r="BH19" s="22">
        <v>0</v>
      </c>
      <c r="BI19" s="24" t="str">
        <f t="shared" si="23"/>
        <v/>
      </c>
      <c r="BJ19" s="24" t="str">
        <f t="shared" si="24"/>
        <v/>
      </c>
      <c r="BK19" s="22">
        <v>441</v>
      </c>
      <c r="BL19" s="22">
        <v>314</v>
      </c>
      <c r="BM19" s="23">
        <f t="shared" si="25"/>
        <v>0.71201814058956914</v>
      </c>
      <c r="BN19" s="22">
        <v>532</v>
      </c>
      <c r="BO19" s="24">
        <v>1.2063492063492063</v>
      </c>
      <c r="BP19" s="24">
        <v>4.1889763779527556</v>
      </c>
      <c r="BQ19" s="22">
        <v>441</v>
      </c>
      <c r="BR19" s="22">
        <v>314</v>
      </c>
      <c r="BS19" s="23">
        <f t="shared" si="26"/>
        <v>0.71201814058956914</v>
      </c>
      <c r="BT19" s="22">
        <v>532</v>
      </c>
      <c r="BU19" s="24">
        <v>1.2063492063492063</v>
      </c>
      <c r="BV19" s="24">
        <v>4.1889763779527556</v>
      </c>
    </row>
    <row r="20" spans="1:74" x14ac:dyDescent="0.35">
      <c r="A20" s="25"/>
      <c r="B20" s="21" t="s">
        <v>28</v>
      </c>
      <c r="C20" s="22">
        <v>1439</v>
      </c>
      <c r="D20" s="22">
        <v>863</v>
      </c>
      <c r="E20" s="23">
        <f t="shared" si="0"/>
        <v>0.5997220291869354</v>
      </c>
      <c r="F20" s="22">
        <v>2634</v>
      </c>
      <c r="G20" s="24">
        <v>1.83</v>
      </c>
      <c r="H20" s="24">
        <v>4.0999999999999996</v>
      </c>
      <c r="I20" s="22">
        <v>1378</v>
      </c>
      <c r="J20" s="22">
        <v>824</v>
      </c>
      <c r="K20" s="23">
        <f t="shared" si="1"/>
        <v>0.59796806966618288</v>
      </c>
      <c r="L20" s="22">
        <v>2521</v>
      </c>
      <c r="M20" s="24">
        <f t="shared" si="2"/>
        <v>1.8294629898403483</v>
      </c>
      <c r="N20" s="24">
        <f t="shared" si="3"/>
        <v>4.5505415162454872</v>
      </c>
      <c r="O20" s="22">
        <v>61</v>
      </c>
      <c r="P20" s="22">
        <v>39</v>
      </c>
      <c r="Q20" s="23">
        <f t="shared" si="4"/>
        <v>0.63934426229508201</v>
      </c>
      <c r="R20" s="22">
        <v>113</v>
      </c>
      <c r="S20" s="24">
        <v>1.8524590163934427</v>
      </c>
      <c r="T20" s="24">
        <v>5.1363636363636367</v>
      </c>
      <c r="U20" s="22">
        <v>372</v>
      </c>
      <c r="V20" s="22">
        <v>171</v>
      </c>
      <c r="W20" s="23">
        <f t="shared" si="5"/>
        <v>0.45967741935483869</v>
      </c>
      <c r="X20" s="22">
        <v>905</v>
      </c>
      <c r="Y20" s="24">
        <f t="shared" si="6"/>
        <v>2.432795698924731</v>
      </c>
      <c r="Z20" s="24">
        <f t="shared" si="7"/>
        <v>4.5024875621890548</v>
      </c>
      <c r="AA20" s="22">
        <v>18</v>
      </c>
      <c r="AB20" s="22">
        <v>8</v>
      </c>
      <c r="AC20" s="23">
        <f t="shared" si="8"/>
        <v>0.44444444444444442</v>
      </c>
      <c r="AD20" s="22">
        <v>44</v>
      </c>
      <c r="AE20" s="24">
        <f t="shared" si="9"/>
        <v>2.4444444444444446</v>
      </c>
      <c r="AF20" s="24">
        <f t="shared" si="10"/>
        <v>4.4000000000000004</v>
      </c>
      <c r="AG20" s="22">
        <v>390</v>
      </c>
      <c r="AH20" s="22">
        <v>179</v>
      </c>
      <c r="AI20" s="23">
        <v>0.45897435897435895</v>
      </c>
      <c r="AJ20" s="22">
        <v>949</v>
      </c>
      <c r="AK20" s="24">
        <f t="shared" si="11"/>
        <v>2.4333333333333331</v>
      </c>
      <c r="AL20" s="24">
        <f t="shared" si="12"/>
        <v>4.4976303317535544</v>
      </c>
      <c r="AM20" s="22">
        <v>129</v>
      </c>
      <c r="AN20" s="22">
        <v>35</v>
      </c>
      <c r="AO20" s="23">
        <f t="shared" si="13"/>
        <v>0.27131782945736432</v>
      </c>
      <c r="AP20" s="22">
        <v>586</v>
      </c>
      <c r="AQ20" s="24">
        <f t="shared" si="14"/>
        <v>4.5426356589147288</v>
      </c>
      <c r="AR20" s="24">
        <f t="shared" si="15"/>
        <v>6.2340425531914896</v>
      </c>
      <c r="AS20" s="22">
        <v>4</v>
      </c>
      <c r="AT20" s="22">
        <v>1</v>
      </c>
      <c r="AU20" s="23">
        <f t="shared" si="16"/>
        <v>0.25</v>
      </c>
      <c r="AV20" s="22">
        <v>13</v>
      </c>
      <c r="AW20" s="24">
        <f t="shared" si="17"/>
        <v>3.25</v>
      </c>
      <c r="AX20" s="24">
        <f t="shared" si="18"/>
        <v>4.333333333333333</v>
      </c>
      <c r="AY20" s="22">
        <v>133</v>
      </c>
      <c r="AZ20" s="22">
        <v>36</v>
      </c>
      <c r="BA20" s="23">
        <f t="shared" si="19"/>
        <v>0.27067669172932329</v>
      </c>
      <c r="BB20" s="22">
        <v>599</v>
      </c>
      <c r="BC20" s="24">
        <f t="shared" si="20"/>
        <v>4.503759398496241</v>
      </c>
      <c r="BD20" s="24">
        <f t="shared" si="21"/>
        <v>6.1752577319587632</v>
      </c>
      <c r="BE20" s="22">
        <v>877</v>
      </c>
      <c r="BF20" s="22">
        <v>618</v>
      </c>
      <c r="BG20" s="23">
        <f t="shared" si="22"/>
        <v>0.70467502850627139</v>
      </c>
      <c r="BH20" s="22">
        <v>1030</v>
      </c>
      <c r="BI20" s="24">
        <f t="shared" si="23"/>
        <v>1.1744583808437856</v>
      </c>
      <c r="BJ20" s="24">
        <f t="shared" si="24"/>
        <v>3.9768339768339769</v>
      </c>
      <c r="BK20" s="22">
        <v>39</v>
      </c>
      <c r="BL20" s="22">
        <v>30</v>
      </c>
      <c r="BM20" s="23">
        <f t="shared" si="25"/>
        <v>0.76923076923076927</v>
      </c>
      <c r="BN20" s="22">
        <v>56</v>
      </c>
      <c r="BO20" s="24">
        <v>1.4358974358974359</v>
      </c>
      <c r="BP20" s="24">
        <v>6.2222222222222223</v>
      </c>
      <c r="BQ20" s="22">
        <v>916</v>
      </c>
      <c r="BR20" s="22">
        <v>648</v>
      </c>
      <c r="BS20" s="23">
        <f t="shared" si="26"/>
        <v>0.70742358078602618</v>
      </c>
      <c r="BT20" s="22">
        <v>1086</v>
      </c>
      <c r="BU20" s="24">
        <v>1.185589519650655</v>
      </c>
      <c r="BV20" s="24">
        <v>4.0522388059701493</v>
      </c>
    </row>
    <row r="21" spans="1:74" ht="26" x14ac:dyDescent="0.35">
      <c r="A21" s="25"/>
      <c r="B21" s="26" t="s">
        <v>29</v>
      </c>
      <c r="C21" s="22">
        <v>2279</v>
      </c>
      <c r="D21" s="22">
        <v>1621</v>
      </c>
      <c r="E21" s="23">
        <f t="shared" si="0"/>
        <v>0.71127687582272925</v>
      </c>
      <c r="F21" s="22">
        <v>2619</v>
      </c>
      <c r="G21" s="24">
        <v>1.1491882404563405</v>
      </c>
      <c r="H21" s="24">
        <v>3.9802431610942248</v>
      </c>
      <c r="I21" s="22">
        <v>2227</v>
      </c>
      <c r="J21" s="22">
        <v>1578</v>
      </c>
      <c r="K21" s="23">
        <v>0.70857656039515038</v>
      </c>
      <c r="L21" s="22">
        <v>2586</v>
      </c>
      <c r="M21" s="24">
        <v>1.161203412662775</v>
      </c>
      <c r="N21" s="24">
        <v>3.9845916795069338</v>
      </c>
      <c r="O21" s="22">
        <v>52</v>
      </c>
      <c r="P21" s="22">
        <v>43</v>
      </c>
      <c r="Q21" s="23">
        <v>0.82692307692307687</v>
      </c>
      <c r="R21" s="22">
        <v>33</v>
      </c>
      <c r="S21" s="24">
        <v>0.63461538461538458</v>
      </c>
      <c r="T21" s="24">
        <v>3.6666666666666665</v>
      </c>
      <c r="U21" s="22">
        <v>308</v>
      </c>
      <c r="V21" s="22">
        <v>161</v>
      </c>
      <c r="W21" s="23">
        <v>0.52272727272727271</v>
      </c>
      <c r="X21" s="22">
        <v>621</v>
      </c>
      <c r="Y21" s="24">
        <v>2.0162337662337664</v>
      </c>
      <c r="Z21" s="24">
        <v>4.2244897959183669</v>
      </c>
      <c r="AA21" s="22">
        <v>2</v>
      </c>
      <c r="AB21" s="22">
        <v>2</v>
      </c>
      <c r="AC21" s="23">
        <v>1</v>
      </c>
      <c r="AD21" s="22">
        <v>0</v>
      </c>
      <c r="AE21" s="24">
        <v>0</v>
      </c>
      <c r="AF21" s="24" t="e">
        <v>#DIV/0!</v>
      </c>
      <c r="AG21" s="22">
        <v>310</v>
      </c>
      <c r="AH21" s="22">
        <v>163</v>
      </c>
      <c r="AI21" s="23">
        <v>0.52580645161290318</v>
      </c>
      <c r="AJ21" s="22">
        <v>621</v>
      </c>
      <c r="AK21" s="24">
        <v>2.0032258064516131</v>
      </c>
      <c r="AL21" s="24">
        <v>4.2244897959183669</v>
      </c>
      <c r="AM21" s="22">
        <v>245</v>
      </c>
      <c r="AN21" s="22">
        <v>116</v>
      </c>
      <c r="AO21" s="23">
        <v>0.47346938775510206</v>
      </c>
      <c r="AP21" s="22">
        <v>564</v>
      </c>
      <c r="AQ21" s="24">
        <v>2.3020408163265307</v>
      </c>
      <c r="AR21" s="24">
        <v>4.3720930232558137</v>
      </c>
      <c r="AS21" s="22">
        <v>0</v>
      </c>
      <c r="AT21" s="22">
        <v>0</v>
      </c>
      <c r="AU21" s="23" t="e">
        <v>#DIV/0!</v>
      </c>
      <c r="AV21" s="22">
        <v>0</v>
      </c>
      <c r="AW21" s="24" t="e">
        <v>#DIV/0!</v>
      </c>
      <c r="AX21" s="24" t="e">
        <v>#DIV/0!</v>
      </c>
      <c r="AY21" s="22">
        <v>245</v>
      </c>
      <c r="AZ21" s="22">
        <v>116</v>
      </c>
      <c r="BA21" s="23">
        <v>0.47346938775510206</v>
      </c>
      <c r="BB21" s="22">
        <v>564</v>
      </c>
      <c r="BC21" s="24">
        <v>2.3020408163265307</v>
      </c>
      <c r="BD21" s="24">
        <v>4.3720930232558137</v>
      </c>
      <c r="BE21" s="22">
        <v>1674</v>
      </c>
      <c r="BF21" s="22">
        <v>1301</v>
      </c>
      <c r="BG21" s="23">
        <v>0.77718040621266427</v>
      </c>
      <c r="BH21" s="22">
        <v>1401</v>
      </c>
      <c r="BI21" s="24">
        <v>0.8369175627240143</v>
      </c>
      <c r="BJ21" s="24">
        <v>3.7560321715817695</v>
      </c>
      <c r="BK21" s="22">
        <v>50</v>
      </c>
      <c r="BL21" s="22">
        <v>41</v>
      </c>
      <c r="BM21" s="23">
        <v>0.82</v>
      </c>
      <c r="BN21" s="22">
        <v>33</v>
      </c>
      <c r="BO21" s="24">
        <v>0.66</v>
      </c>
      <c r="BP21" s="24">
        <v>3.6666666666666665</v>
      </c>
      <c r="BQ21" s="22">
        <v>1724</v>
      </c>
      <c r="BR21" s="22">
        <v>1342</v>
      </c>
      <c r="BS21" s="23">
        <v>0.77842227378190254</v>
      </c>
      <c r="BT21" s="22">
        <v>1434</v>
      </c>
      <c r="BU21" s="24">
        <v>0.8317865429234339</v>
      </c>
      <c r="BV21" s="24">
        <v>3.7539267015706805</v>
      </c>
    </row>
    <row r="22" spans="1:74" x14ac:dyDescent="0.35">
      <c r="A22" s="25"/>
      <c r="B22" s="21" t="s">
        <v>30</v>
      </c>
      <c r="C22" s="22">
        <v>308</v>
      </c>
      <c r="D22" s="22">
        <v>206</v>
      </c>
      <c r="E22" s="23">
        <f t="shared" si="0"/>
        <v>0.66883116883116878</v>
      </c>
      <c r="F22" s="22">
        <v>375</v>
      </c>
      <c r="G22" s="24">
        <v>1.2175324675324675</v>
      </c>
      <c r="H22" s="24">
        <v>3.6764705882352939</v>
      </c>
      <c r="I22" s="22">
        <v>158</v>
      </c>
      <c r="J22" s="22">
        <v>93</v>
      </c>
      <c r="K22" s="23">
        <f t="shared" si="1"/>
        <v>0.58860759493670889</v>
      </c>
      <c r="L22" s="22">
        <v>268</v>
      </c>
      <c r="M22" s="24">
        <f t="shared" si="2"/>
        <v>1.6962025316455696</v>
      </c>
      <c r="N22" s="24">
        <f t="shared" si="3"/>
        <v>4.1230769230769226</v>
      </c>
      <c r="O22" s="22">
        <v>150</v>
      </c>
      <c r="P22" s="22">
        <v>113</v>
      </c>
      <c r="Q22" s="23">
        <f t="shared" si="4"/>
        <v>0.7533333333333333</v>
      </c>
      <c r="R22" s="22">
        <v>107</v>
      </c>
      <c r="S22" s="24">
        <v>0.71333333333333337</v>
      </c>
      <c r="T22" s="24">
        <v>2.8918918918918921</v>
      </c>
      <c r="U22" s="22">
        <v>51</v>
      </c>
      <c r="V22" s="22">
        <v>18</v>
      </c>
      <c r="W22" s="23">
        <f t="shared" si="5"/>
        <v>0.35294117647058826</v>
      </c>
      <c r="X22" s="22">
        <v>127</v>
      </c>
      <c r="Y22" s="24">
        <f t="shared" si="6"/>
        <v>2.4901960784313726</v>
      </c>
      <c r="Z22" s="24">
        <f t="shared" si="7"/>
        <v>3.8484848484848486</v>
      </c>
      <c r="AA22" s="22">
        <v>25</v>
      </c>
      <c r="AB22" s="22">
        <v>13</v>
      </c>
      <c r="AC22" s="23">
        <f t="shared" si="8"/>
        <v>0.52</v>
      </c>
      <c r="AD22" s="22">
        <v>33</v>
      </c>
      <c r="AE22" s="24">
        <f t="shared" si="9"/>
        <v>1.32</v>
      </c>
      <c r="AF22" s="24">
        <f t="shared" si="10"/>
        <v>2.75</v>
      </c>
      <c r="AG22" s="22">
        <v>76</v>
      </c>
      <c r="AH22" s="22">
        <v>31</v>
      </c>
      <c r="AI22" s="23">
        <v>0.40789473684210525</v>
      </c>
      <c r="AJ22" s="22">
        <v>160</v>
      </c>
      <c r="AK22" s="24">
        <f t="shared" si="11"/>
        <v>2.1052631578947367</v>
      </c>
      <c r="AL22" s="24">
        <f t="shared" si="12"/>
        <v>3.5555555555555554</v>
      </c>
      <c r="AM22" s="22">
        <v>10</v>
      </c>
      <c r="AN22" s="22">
        <v>5</v>
      </c>
      <c r="AO22" s="23">
        <f t="shared" si="13"/>
        <v>0.5</v>
      </c>
      <c r="AP22" s="22">
        <v>28</v>
      </c>
      <c r="AQ22" s="24">
        <f t="shared" si="14"/>
        <v>2.8</v>
      </c>
      <c r="AR22" s="24">
        <f t="shared" si="15"/>
        <v>5.6</v>
      </c>
      <c r="AS22" s="22">
        <v>1</v>
      </c>
      <c r="AT22" s="22">
        <v>0</v>
      </c>
      <c r="AU22" s="23">
        <f t="shared" si="16"/>
        <v>0</v>
      </c>
      <c r="AV22" s="22">
        <v>10</v>
      </c>
      <c r="AW22" s="24">
        <f t="shared" si="17"/>
        <v>10</v>
      </c>
      <c r="AX22" s="24">
        <f t="shared" si="18"/>
        <v>10</v>
      </c>
      <c r="AY22" s="22">
        <v>11</v>
      </c>
      <c r="AZ22" s="22">
        <v>5</v>
      </c>
      <c r="BA22" s="23">
        <f t="shared" si="19"/>
        <v>0.45454545454545453</v>
      </c>
      <c r="BB22" s="22">
        <v>38</v>
      </c>
      <c r="BC22" s="24">
        <f t="shared" si="20"/>
        <v>3.4545454545454546</v>
      </c>
      <c r="BD22" s="24">
        <f t="shared" si="21"/>
        <v>6.333333333333333</v>
      </c>
      <c r="BE22" s="22">
        <v>97</v>
      </c>
      <c r="BF22" s="22">
        <v>70</v>
      </c>
      <c r="BG22" s="23">
        <f t="shared" si="22"/>
        <v>0.72164948453608246</v>
      </c>
      <c r="BH22" s="22">
        <v>113</v>
      </c>
      <c r="BI22" s="24">
        <f t="shared" si="23"/>
        <v>1.1649484536082475</v>
      </c>
      <c r="BJ22" s="24">
        <f t="shared" si="24"/>
        <v>4.1851851851851851</v>
      </c>
      <c r="BK22" s="22">
        <v>124</v>
      </c>
      <c r="BL22" s="22">
        <v>100</v>
      </c>
      <c r="BM22" s="23">
        <f t="shared" si="25"/>
        <v>0.80645161290322576</v>
      </c>
      <c r="BN22" s="22">
        <v>64</v>
      </c>
      <c r="BO22" s="24">
        <v>0.5161290322580645</v>
      </c>
      <c r="BP22" s="24">
        <v>2.6666666666666665</v>
      </c>
      <c r="BQ22" s="22">
        <v>221</v>
      </c>
      <c r="BR22" s="22">
        <v>170</v>
      </c>
      <c r="BS22" s="23">
        <f t="shared" si="26"/>
        <v>0.76923076923076927</v>
      </c>
      <c r="BT22" s="22">
        <v>177</v>
      </c>
      <c r="BU22" s="24">
        <v>0.80090497737556565</v>
      </c>
      <c r="BV22" s="24">
        <v>3.4705882352941178</v>
      </c>
    </row>
    <row r="23" spans="1:74" x14ac:dyDescent="0.35">
      <c r="A23" s="27"/>
      <c r="B23" s="21" t="s">
        <v>1</v>
      </c>
      <c r="C23" s="22">
        <f>SUM(C17:C22)</f>
        <v>7429</v>
      </c>
      <c r="D23" s="22">
        <f>SUM(D17:D22)</f>
        <v>4700</v>
      </c>
      <c r="E23" s="23">
        <f t="shared" si="0"/>
        <v>0.63265580831875079</v>
      </c>
      <c r="F23" s="22">
        <f>SUM(F17:F22)</f>
        <v>11998</v>
      </c>
      <c r="G23" s="24">
        <f t="shared" si="27"/>
        <v>1.6150222102571006</v>
      </c>
      <c r="H23" s="24">
        <f t="shared" si="29"/>
        <v>4.3964822279223155</v>
      </c>
      <c r="I23" s="22">
        <f>SUM(I17:I22)</f>
        <v>4442</v>
      </c>
      <c r="J23" s="22">
        <f>SUM(J17:J22)</f>
        <v>2881</v>
      </c>
      <c r="K23" s="23">
        <f t="shared" si="1"/>
        <v>0.64858171994597025</v>
      </c>
      <c r="L23" s="22">
        <f>SUM(L17:L22)</f>
        <v>6763</v>
      </c>
      <c r="M23" s="24">
        <f t="shared" si="2"/>
        <v>1.5225123818099955</v>
      </c>
      <c r="N23" s="24">
        <f t="shared" si="3"/>
        <v>4.332479180012812</v>
      </c>
      <c r="O23" s="22">
        <f>SUM(O17:O22)</f>
        <v>2987</v>
      </c>
      <c r="P23" s="22">
        <f>SUM(P17:P22)</f>
        <v>1819</v>
      </c>
      <c r="Q23" s="23">
        <f t="shared" si="4"/>
        <v>0.6089722129226649</v>
      </c>
      <c r="R23" s="22">
        <f>SUM(R17:R22)</f>
        <v>5235</v>
      </c>
      <c r="S23" s="24">
        <f>IFERROR(R23/O23,"")</f>
        <v>1.7525945764981588</v>
      </c>
      <c r="T23" s="24">
        <f t="shared" si="30"/>
        <v>4.4820205479452051</v>
      </c>
      <c r="U23" s="22">
        <f>SUM(U17:U22)</f>
        <v>829</v>
      </c>
      <c r="V23" s="22">
        <f>SUM(V17:V22)</f>
        <v>380</v>
      </c>
      <c r="W23" s="23">
        <f t="shared" si="5"/>
        <v>0.45838359469240048</v>
      </c>
      <c r="X23" s="22">
        <f>SUM(X17:X22)</f>
        <v>2027</v>
      </c>
      <c r="Y23" s="24">
        <f t="shared" si="6"/>
        <v>2.4451145958986733</v>
      </c>
      <c r="Z23" s="24">
        <f t="shared" si="7"/>
        <v>4.5144766146993316</v>
      </c>
      <c r="AA23" s="22">
        <f>SUM(AA17:AA22)</f>
        <v>929</v>
      </c>
      <c r="AB23" s="22">
        <f>SUM(AB17:AB22)</f>
        <v>407</v>
      </c>
      <c r="AC23" s="23">
        <f t="shared" si="8"/>
        <v>0.43810548977395047</v>
      </c>
      <c r="AD23" s="22">
        <f>SUM(AD17:AD22)</f>
        <v>2628</v>
      </c>
      <c r="AE23" s="24">
        <f t="shared" si="9"/>
        <v>2.8288482238966632</v>
      </c>
      <c r="AF23" s="24">
        <f t="shared" si="10"/>
        <v>5.0344827586206895</v>
      </c>
      <c r="AG23" s="22">
        <f>SUM(AG17:AG22)</f>
        <v>1758</v>
      </c>
      <c r="AH23" s="22">
        <f>SUM(AH17:AH22)</f>
        <v>787</v>
      </c>
      <c r="AI23" s="23">
        <f>IFERROR(AH23/AG23,"")</f>
        <v>0.44766780432309444</v>
      </c>
      <c r="AJ23" s="22">
        <f>SUM(AJ17:AJ22)</f>
        <v>4655</v>
      </c>
      <c r="AK23" s="24">
        <f t="shared" si="11"/>
        <v>2.6478953356086463</v>
      </c>
      <c r="AL23" s="24">
        <f t="shared" si="12"/>
        <v>4.7940267765190523</v>
      </c>
      <c r="AM23" s="22">
        <f>SUM(AM17:AM22)</f>
        <v>410</v>
      </c>
      <c r="AN23" s="22">
        <f>SUM(AN17:AN22)</f>
        <v>164</v>
      </c>
      <c r="AO23" s="23">
        <f t="shared" si="13"/>
        <v>0.4</v>
      </c>
      <c r="AP23" s="22">
        <f>SUM(AP17:AP22)</f>
        <v>1263</v>
      </c>
      <c r="AQ23" s="24">
        <f t="shared" si="14"/>
        <v>3.0804878048780489</v>
      </c>
      <c r="AR23" s="24">
        <f t="shared" si="15"/>
        <v>5.1341463414634143</v>
      </c>
      <c r="AS23" s="22">
        <f>SUM(AS17:AS22)</f>
        <v>144</v>
      </c>
      <c r="AT23" s="22">
        <f>SUM(AT17:AT22)</f>
        <v>55</v>
      </c>
      <c r="AU23" s="23">
        <f t="shared" si="16"/>
        <v>0.38194444444444442</v>
      </c>
      <c r="AV23" s="22">
        <f>SUM(AV17:AV22)</f>
        <v>477</v>
      </c>
      <c r="AW23" s="24">
        <f t="shared" si="17"/>
        <v>3.3125</v>
      </c>
      <c r="AX23" s="24">
        <f t="shared" si="18"/>
        <v>5.3595505617977528</v>
      </c>
      <c r="AY23" s="22">
        <f>SUM(AY17:AY22)</f>
        <v>554</v>
      </c>
      <c r="AZ23" s="22">
        <f>SUM(AZ17:AZ22)</f>
        <v>219</v>
      </c>
      <c r="BA23" s="23">
        <f t="shared" si="19"/>
        <v>0.39530685920577618</v>
      </c>
      <c r="BB23" s="22">
        <f>SUM(BB17:BB22)</f>
        <v>1740</v>
      </c>
      <c r="BC23" s="24">
        <f t="shared" si="20"/>
        <v>3.1407942238267146</v>
      </c>
      <c r="BD23" s="24">
        <f t="shared" si="21"/>
        <v>5.1940298507462686</v>
      </c>
      <c r="BE23" s="22">
        <f>SUM(BE17:BE22)</f>
        <v>3203</v>
      </c>
      <c r="BF23" s="22">
        <f>SUM(BF17:BF22)</f>
        <v>2337</v>
      </c>
      <c r="BG23" s="23">
        <f t="shared" si="22"/>
        <v>0.72962847330627534</v>
      </c>
      <c r="BH23" s="22">
        <f>SUM(BH17:BH22)</f>
        <v>3473</v>
      </c>
      <c r="BI23" s="24">
        <f t="shared" si="23"/>
        <v>1.084295972525757</v>
      </c>
      <c r="BJ23" s="24">
        <f t="shared" si="24"/>
        <v>4.0103926096997693</v>
      </c>
      <c r="BK23" s="22">
        <f>SUM(BK17:BK22)</f>
        <v>1914</v>
      </c>
      <c r="BL23" s="22">
        <f>SUM(BL17:BL22)</f>
        <v>1357</v>
      </c>
      <c r="BM23" s="23">
        <f t="shared" si="25"/>
        <v>0.70898641588296762</v>
      </c>
      <c r="BN23" s="22">
        <f>SUM(BN17:BN22)</f>
        <v>2130</v>
      </c>
      <c r="BO23" s="24">
        <f>IFERROR(BN23/BK23,"")</f>
        <v>1.1128526645768024</v>
      </c>
      <c r="BP23" s="24">
        <f t="shared" si="31"/>
        <v>3.8240574506283664</v>
      </c>
      <c r="BQ23" s="22">
        <f>SUM(BQ17:BQ22)</f>
        <v>5117</v>
      </c>
      <c r="BR23" s="22">
        <f>SUM(BR17:BR22)</f>
        <v>3694</v>
      </c>
      <c r="BS23" s="23">
        <f t="shared" si="26"/>
        <v>0.72190736759820207</v>
      </c>
      <c r="BT23" s="22">
        <f>SUM(BT17:BT22)</f>
        <v>5603</v>
      </c>
      <c r="BU23" s="24">
        <f>IFERROR(BT23/BQ23,"")</f>
        <v>1.0949775258940786</v>
      </c>
      <c r="BV23" s="24">
        <f t="shared" si="32"/>
        <v>3.937456078706957</v>
      </c>
    </row>
    <row r="24" spans="1:74" ht="39" x14ac:dyDescent="0.35">
      <c r="A24" s="28" t="s">
        <v>31</v>
      </c>
      <c r="B24" s="26" t="s">
        <v>32</v>
      </c>
      <c r="C24" s="22">
        <v>1244</v>
      </c>
      <c r="D24" s="22">
        <v>730</v>
      </c>
      <c r="E24" s="23">
        <f t="shared" si="0"/>
        <v>0.58681672025723475</v>
      </c>
      <c r="F24" s="22">
        <v>2279</v>
      </c>
      <c r="G24" s="24">
        <v>1.8319935691318328</v>
      </c>
      <c r="H24" s="24">
        <v>4.4338521400778212</v>
      </c>
      <c r="I24" s="22">
        <v>0</v>
      </c>
      <c r="J24" s="22">
        <v>0</v>
      </c>
      <c r="K24" s="23" t="str">
        <f t="shared" si="1"/>
        <v/>
      </c>
      <c r="L24" s="22">
        <v>0</v>
      </c>
      <c r="M24" s="24" t="str">
        <f t="shared" si="2"/>
        <v/>
      </c>
      <c r="N24" s="24" t="str">
        <f t="shared" si="3"/>
        <v/>
      </c>
      <c r="O24" s="22">
        <v>1244</v>
      </c>
      <c r="P24" s="22">
        <v>730</v>
      </c>
      <c r="Q24" s="23">
        <f t="shared" si="4"/>
        <v>0.58681672025723475</v>
      </c>
      <c r="R24" s="22">
        <v>2279</v>
      </c>
      <c r="S24" s="24">
        <v>1.8319935691318328</v>
      </c>
      <c r="T24" s="24">
        <v>4.4338521400778212</v>
      </c>
      <c r="U24" s="22">
        <v>0</v>
      </c>
      <c r="V24" s="22">
        <v>0</v>
      </c>
      <c r="W24" s="23" t="str">
        <f t="shared" si="5"/>
        <v/>
      </c>
      <c r="X24" s="22">
        <v>0</v>
      </c>
      <c r="Y24" s="24" t="str">
        <f t="shared" si="6"/>
        <v/>
      </c>
      <c r="Z24" s="24" t="str">
        <f t="shared" si="7"/>
        <v/>
      </c>
      <c r="AA24" s="22">
        <v>246</v>
      </c>
      <c r="AB24" s="22">
        <v>107</v>
      </c>
      <c r="AC24" s="23">
        <f t="shared" si="8"/>
        <v>0.43495934959349591</v>
      </c>
      <c r="AD24" s="22">
        <v>646</v>
      </c>
      <c r="AE24" s="24">
        <f t="shared" si="9"/>
        <v>2.6260162601626016</v>
      </c>
      <c r="AF24" s="24">
        <f t="shared" si="10"/>
        <v>4.6474820143884896</v>
      </c>
      <c r="AG24" s="22">
        <v>246</v>
      </c>
      <c r="AH24" s="22">
        <v>107</v>
      </c>
      <c r="AI24" s="23">
        <v>0.43495934959349591</v>
      </c>
      <c r="AJ24" s="22">
        <v>646</v>
      </c>
      <c r="AK24" s="24">
        <f t="shared" si="11"/>
        <v>2.6260162601626016</v>
      </c>
      <c r="AL24" s="24">
        <f t="shared" si="12"/>
        <v>4.6474820143884896</v>
      </c>
      <c r="AM24" s="22">
        <v>0</v>
      </c>
      <c r="AN24" s="22">
        <v>0</v>
      </c>
      <c r="AO24" s="23" t="str">
        <f t="shared" si="13"/>
        <v/>
      </c>
      <c r="AP24" s="22">
        <v>0</v>
      </c>
      <c r="AQ24" s="24" t="str">
        <f t="shared" si="14"/>
        <v/>
      </c>
      <c r="AR24" s="24" t="str">
        <f t="shared" si="15"/>
        <v/>
      </c>
      <c r="AS24" s="22">
        <v>28</v>
      </c>
      <c r="AT24" s="22">
        <v>10</v>
      </c>
      <c r="AU24" s="23">
        <f t="shared" si="16"/>
        <v>0.35714285714285715</v>
      </c>
      <c r="AV24" s="22">
        <v>91</v>
      </c>
      <c r="AW24" s="24">
        <f t="shared" si="17"/>
        <v>3.25</v>
      </c>
      <c r="AX24" s="24">
        <f t="shared" si="18"/>
        <v>5.0555555555555554</v>
      </c>
      <c r="AY24" s="22">
        <v>28</v>
      </c>
      <c r="AZ24" s="22">
        <v>10</v>
      </c>
      <c r="BA24" s="23">
        <f t="shared" si="19"/>
        <v>0.35714285714285715</v>
      </c>
      <c r="BB24" s="22">
        <v>91</v>
      </c>
      <c r="BC24" s="24">
        <f t="shared" si="20"/>
        <v>3.25</v>
      </c>
      <c r="BD24" s="24">
        <f t="shared" si="21"/>
        <v>5.0555555555555554</v>
      </c>
      <c r="BE24" s="22">
        <v>0</v>
      </c>
      <c r="BF24" s="22">
        <v>0</v>
      </c>
      <c r="BG24" s="23" t="str">
        <f t="shared" si="22"/>
        <v/>
      </c>
      <c r="BH24" s="22">
        <v>0</v>
      </c>
      <c r="BI24" s="24" t="str">
        <f t="shared" si="23"/>
        <v/>
      </c>
      <c r="BJ24" s="24" t="str">
        <f t="shared" si="24"/>
        <v/>
      </c>
      <c r="BK24" s="22">
        <v>970</v>
      </c>
      <c r="BL24" s="22">
        <v>613</v>
      </c>
      <c r="BM24" s="23">
        <f t="shared" si="25"/>
        <v>0.63195876288659791</v>
      </c>
      <c r="BN24" s="22">
        <v>1542</v>
      </c>
      <c r="BO24" s="24">
        <v>1.5896907216494844</v>
      </c>
      <c r="BP24" s="24">
        <v>4.3193277310924367</v>
      </c>
      <c r="BQ24" s="22">
        <v>970</v>
      </c>
      <c r="BR24" s="22">
        <v>613</v>
      </c>
      <c r="BS24" s="23">
        <f t="shared" si="26"/>
        <v>0.63195876288659791</v>
      </c>
      <c r="BT24" s="22">
        <v>1542</v>
      </c>
      <c r="BU24" s="24">
        <v>1.5896907216494844</v>
      </c>
      <c r="BV24" s="24">
        <v>4.3193277310924367</v>
      </c>
    </row>
    <row r="25" spans="1:74" x14ac:dyDescent="0.35">
      <c r="A25" s="25"/>
      <c r="B25" s="21" t="s">
        <v>33</v>
      </c>
      <c r="C25" s="22">
        <v>258</v>
      </c>
      <c r="D25" s="22">
        <v>149</v>
      </c>
      <c r="E25" s="23">
        <f t="shared" si="0"/>
        <v>0.57751937984496127</v>
      </c>
      <c r="F25" s="22">
        <v>508</v>
      </c>
      <c r="G25" s="24">
        <v>1.9689922480620154</v>
      </c>
      <c r="H25" s="24">
        <v>4.6605504587155959</v>
      </c>
      <c r="I25" s="22">
        <v>0</v>
      </c>
      <c r="J25" s="22">
        <v>0</v>
      </c>
      <c r="K25" s="23" t="str">
        <f t="shared" si="1"/>
        <v/>
      </c>
      <c r="L25" s="22">
        <v>0</v>
      </c>
      <c r="M25" s="24" t="str">
        <f t="shared" si="2"/>
        <v/>
      </c>
      <c r="N25" s="24" t="str">
        <f t="shared" si="3"/>
        <v/>
      </c>
      <c r="O25" s="22">
        <v>258</v>
      </c>
      <c r="P25" s="22">
        <v>149</v>
      </c>
      <c r="Q25" s="23">
        <f t="shared" si="4"/>
        <v>0.57751937984496127</v>
      </c>
      <c r="R25" s="22">
        <v>508</v>
      </c>
      <c r="S25" s="24">
        <v>1.9689922480620154</v>
      </c>
      <c r="T25" s="24">
        <v>4.6605504587155959</v>
      </c>
      <c r="U25" s="22">
        <v>0</v>
      </c>
      <c r="V25" s="22">
        <v>0</v>
      </c>
      <c r="W25" s="23" t="str">
        <f t="shared" si="5"/>
        <v/>
      </c>
      <c r="X25" s="22">
        <v>0</v>
      </c>
      <c r="Y25" s="24" t="str">
        <f t="shared" si="6"/>
        <v/>
      </c>
      <c r="Z25" s="24" t="str">
        <f t="shared" si="7"/>
        <v/>
      </c>
      <c r="AA25" s="22">
        <v>60</v>
      </c>
      <c r="AB25" s="22">
        <v>29</v>
      </c>
      <c r="AC25" s="23">
        <f t="shared" si="8"/>
        <v>0.48333333333333334</v>
      </c>
      <c r="AD25" s="22">
        <v>106</v>
      </c>
      <c r="AE25" s="24">
        <f t="shared" si="9"/>
        <v>1.7666666666666666</v>
      </c>
      <c r="AF25" s="24">
        <f t="shared" si="10"/>
        <v>3.4193548387096775</v>
      </c>
      <c r="AG25" s="22">
        <v>60</v>
      </c>
      <c r="AH25" s="22">
        <v>29</v>
      </c>
      <c r="AI25" s="23">
        <v>0.48333333333333334</v>
      </c>
      <c r="AJ25" s="22">
        <v>106</v>
      </c>
      <c r="AK25" s="24">
        <f t="shared" si="11"/>
        <v>1.7666666666666666</v>
      </c>
      <c r="AL25" s="24">
        <f t="shared" si="12"/>
        <v>3.4193548387096775</v>
      </c>
      <c r="AM25" s="22">
        <v>0</v>
      </c>
      <c r="AN25" s="22">
        <v>0</v>
      </c>
      <c r="AO25" s="23" t="str">
        <f t="shared" si="13"/>
        <v/>
      </c>
      <c r="AP25" s="22">
        <v>0</v>
      </c>
      <c r="AQ25" s="24" t="str">
        <f t="shared" si="14"/>
        <v/>
      </c>
      <c r="AR25" s="24" t="str">
        <f t="shared" si="15"/>
        <v/>
      </c>
      <c r="AS25" s="22">
        <v>4</v>
      </c>
      <c r="AT25" s="22">
        <v>2</v>
      </c>
      <c r="AU25" s="23">
        <f t="shared" si="16"/>
        <v>0.5</v>
      </c>
      <c r="AV25" s="22">
        <v>20</v>
      </c>
      <c r="AW25" s="24">
        <f t="shared" si="17"/>
        <v>5</v>
      </c>
      <c r="AX25" s="24">
        <f t="shared" si="18"/>
        <v>10</v>
      </c>
      <c r="AY25" s="22">
        <v>4</v>
      </c>
      <c r="AZ25" s="22">
        <v>2</v>
      </c>
      <c r="BA25" s="23">
        <f t="shared" si="19"/>
        <v>0.5</v>
      </c>
      <c r="BB25" s="22">
        <v>20</v>
      </c>
      <c r="BC25" s="24">
        <f t="shared" si="20"/>
        <v>5</v>
      </c>
      <c r="BD25" s="24">
        <f t="shared" si="21"/>
        <v>10</v>
      </c>
      <c r="BE25" s="22">
        <v>0</v>
      </c>
      <c r="BF25" s="22">
        <v>0</v>
      </c>
      <c r="BG25" s="23" t="str">
        <f t="shared" si="22"/>
        <v/>
      </c>
      <c r="BH25" s="22">
        <v>0</v>
      </c>
      <c r="BI25" s="24" t="str">
        <f t="shared" si="23"/>
        <v/>
      </c>
      <c r="BJ25" s="24" t="str">
        <f t="shared" si="24"/>
        <v/>
      </c>
      <c r="BK25" s="22">
        <v>194</v>
      </c>
      <c r="BL25" s="22">
        <v>118</v>
      </c>
      <c r="BM25" s="23">
        <f t="shared" si="25"/>
        <v>0.60824742268041232</v>
      </c>
      <c r="BN25" s="22">
        <v>382</v>
      </c>
      <c r="BO25" s="24">
        <v>1.9690721649484537</v>
      </c>
      <c r="BP25" s="24">
        <v>5.0263157894736841</v>
      </c>
      <c r="BQ25" s="22">
        <v>194</v>
      </c>
      <c r="BR25" s="22">
        <v>118</v>
      </c>
      <c r="BS25" s="23">
        <f t="shared" si="26"/>
        <v>0.60824742268041232</v>
      </c>
      <c r="BT25" s="22">
        <v>382</v>
      </c>
      <c r="BU25" s="24">
        <v>1.9690721649484537</v>
      </c>
      <c r="BV25" s="24">
        <v>5.0263157894736841</v>
      </c>
    </row>
    <row r="26" spans="1:74" x14ac:dyDescent="0.35">
      <c r="A26" s="25"/>
      <c r="B26" s="21" t="s">
        <v>34</v>
      </c>
      <c r="C26" s="22">
        <v>5367</v>
      </c>
      <c r="D26" s="22">
        <v>3527</v>
      </c>
      <c r="E26" s="23">
        <f t="shared" si="0"/>
        <v>0.65716415129495065</v>
      </c>
      <c r="F26" s="22">
        <v>7932</v>
      </c>
      <c r="G26" s="24">
        <v>1.4779206260480715</v>
      </c>
      <c r="H26" s="24">
        <v>4.3108695652173914</v>
      </c>
      <c r="I26" s="22">
        <v>26</v>
      </c>
      <c r="J26" s="22">
        <v>16</v>
      </c>
      <c r="K26" s="23">
        <f t="shared" si="1"/>
        <v>0.61538461538461542</v>
      </c>
      <c r="L26" s="22">
        <v>33</v>
      </c>
      <c r="M26" s="24">
        <f t="shared" si="2"/>
        <v>1.2692307692307692</v>
      </c>
      <c r="N26" s="24">
        <f t="shared" si="3"/>
        <v>3.3</v>
      </c>
      <c r="O26" s="22">
        <v>5341</v>
      </c>
      <c r="P26" s="22">
        <v>3511</v>
      </c>
      <c r="Q26" s="23">
        <f t="shared" si="4"/>
        <v>0.65736753416963112</v>
      </c>
      <c r="R26" s="22">
        <v>7899</v>
      </c>
      <c r="S26" s="24">
        <v>1.4789365287399363</v>
      </c>
      <c r="T26" s="24">
        <v>4.3163934426229504</v>
      </c>
      <c r="U26" s="22">
        <v>6</v>
      </c>
      <c r="V26" s="22">
        <v>4</v>
      </c>
      <c r="W26" s="23">
        <f t="shared" si="5"/>
        <v>0.66666666666666663</v>
      </c>
      <c r="X26" s="22">
        <v>6</v>
      </c>
      <c r="Y26" s="24">
        <f t="shared" si="6"/>
        <v>1</v>
      </c>
      <c r="Z26" s="24">
        <f t="shared" si="7"/>
        <v>3</v>
      </c>
      <c r="AA26" s="22">
        <v>892</v>
      </c>
      <c r="AB26" s="22">
        <v>439</v>
      </c>
      <c r="AC26" s="23">
        <f t="shared" si="8"/>
        <v>0.49215246636771298</v>
      </c>
      <c r="AD26" s="22">
        <v>2061</v>
      </c>
      <c r="AE26" s="24">
        <f t="shared" si="9"/>
        <v>2.3105381165919283</v>
      </c>
      <c r="AF26" s="24">
        <f t="shared" si="10"/>
        <v>4.5496688741721858</v>
      </c>
      <c r="AG26" s="22">
        <v>898</v>
      </c>
      <c r="AH26" s="22">
        <v>443</v>
      </c>
      <c r="AI26" s="23">
        <v>0.49331848552338531</v>
      </c>
      <c r="AJ26" s="22">
        <v>2067</v>
      </c>
      <c r="AK26" s="24">
        <f t="shared" si="11"/>
        <v>2.3017817371937639</v>
      </c>
      <c r="AL26" s="24">
        <f t="shared" si="12"/>
        <v>4.5428571428571427</v>
      </c>
      <c r="AM26" s="22">
        <v>3</v>
      </c>
      <c r="AN26" s="22">
        <v>2</v>
      </c>
      <c r="AO26" s="23">
        <f t="shared" si="13"/>
        <v>0.66666666666666663</v>
      </c>
      <c r="AP26" s="22">
        <v>4</v>
      </c>
      <c r="AQ26" s="24">
        <f t="shared" si="14"/>
        <v>1.3333333333333333</v>
      </c>
      <c r="AR26" s="24">
        <f t="shared" si="15"/>
        <v>4</v>
      </c>
      <c r="AS26" s="22">
        <v>277</v>
      </c>
      <c r="AT26" s="22">
        <v>117</v>
      </c>
      <c r="AU26" s="23">
        <f t="shared" si="16"/>
        <v>0.42238267148014441</v>
      </c>
      <c r="AV26" s="22">
        <v>887</v>
      </c>
      <c r="AW26" s="24">
        <f t="shared" si="17"/>
        <v>3.2021660649819497</v>
      </c>
      <c r="AX26" s="24">
        <f t="shared" si="18"/>
        <v>5.5437500000000002</v>
      </c>
      <c r="AY26" s="22">
        <v>280</v>
      </c>
      <c r="AZ26" s="22">
        <v>119</v>
      </c>
      <c r="BA26" s="23">
        <f t="shared" si="19"/>
        <v>0.42499999999999999</v>
      </c>
      <c r="BB26" s="22">
        <v>891</v>
      </c>
      <c r="BC26" s="24">
        <f t="shared" si="20"/>
        <v>3.1821428571428569</v>
      </c>
      <c r="BD26" s="24">
        <f t="shared" si="21"/>
        <v>5.5341614906832302</v>
      </c>
      <c r="BE26" s="22">
        <v>17</v>
      </c>
      <c r="BF26" s="22">
        <v>10</v>
      </c>
      <c r="BG26" s="23">
        <f t="shared" si="22"/>
        <v>0.58823529411764708</v>
      </c>
      <c r="BH26" s="22">
        <v>23</v>
      </c>
      <c r="BI26" s="24">
        <f t="shared" si="23"/>
        <v>1.3529411764705883</v>
      </c>
      <c r="BJ26" s="24">
        <f t="shared" si="24"/>
        <v>3.2857142857142856</v>
      </c>
      <c r="BK26" s="22">
        <v>4172</v>
      </c>
      <c r="BL26" s="22">
        <v>2955</v>
      </c>
      <c r="BM26" s="23">
        <f t="shared" si="25"/>
        <v>0.70829338446788115</v>
      </c>
      <c r="BN26" s="22">
        <v>4951</v>
      </c>
      <c r="BO26" s="24">
        <v>1.1867209971236816</v>
      </c>
      <c r="BP26" s="24">
        <v>4.0682004930156124</v>
      </c>
      <c r="BQ26" s="22">
        <v>4189</v>
      </c>
      <c r="BR26" s="22">
        <v>2965</v>
      </c>
      <c r="BS26" s="23">
        <f t="shared" si="26"/>
        <v>0.70780615898782528</v>
      </c>
      <c r="BT26" s="22">
        <v>4974</v>
      </c>
      <c r="BU26" s="24">
        <v>1.1873955597994748</v>
      </c>
      <c r="BV26" s="24">
        <v>4.0637254901960782</v>
      </c>
    </row>
    <row r="27" spans="1:74" ht="26" x14ac:dyDescent="0.35">
      <c r="A27" s="25"/>
      <c r="B27" s="26" t="s">
        <v>35</v>
      </c>
      <c r="C27" s="22">
        <v>561</v>
      </c>
      <c r="D27" s="22">
        <v>377</v>
      </c>
      <c r="E27" s="23">
        <f t="shared" si="0"/>
        <v>0.67201426024955435</v>
      </c>
      <c r="F27" s="22">
        <v>770</v>
      </c>
      <c r="G27" s="24">
        <v>1.3725490196078431</v>
      </c>
      <c r="H27" s="24">
        <v>4.1847826086956523</v>
      </c>
      <c r="I27" s="22">
        <v>0</v>
      </c>
      <c r="J27" s="22">
        <v>0</v>
      </c>
      <c r="K27" s="23" t="str">
        <f t="shared" si="1"/>
        <v/>
      </c>
      <c r="L27" s="22">
        <v>0</v>
      </c>
      <c r="M27" s="24" t="str">
        <f t="shared" si="2"/>
        <v/>
      </c>
      <c r="N27" s="24" t="str">
        <f t="shared" si="3"/>
        <v/>
      </c>
      <c r="O27" s="22">
        <v>561</v>
      </c>
      <c r="P27" s="22">
        <v>377</v>
      </c>
      <c r="Q27" s="23">
        <f t="shared" si="4"/>
        <v>0.67201426024955435</v>
      </c>
      <c r="R27" s="22">
        <v>770</v>
      </c>
      <c r="S27" s="24">
        <v>1.3725490196078431</v>
      </c>
      <c r="T27" s="24">
        <v>4.1847826086956523</v>
      </c>
      <c r="U27" s="22">
        <v>0</v>
      </c>
      <c r="V27" s="22">
        <v>0</v>
      </c>
      <c r="W27" s="23" t="str">
        <f t="shared" si="5"/>
        <v/>
      </c>
      <c r="X27" s="22">
        <v>0</v>
      </c>
      <c r="Y27" s="24" t="str">
        <f t="shared" si="6"/>
        <v/>
      </c>
      <c r="Z27" s="24" t="str">
        <f t="shared" si="7"/>
        <v/>
      </c>
      <c r="AA27" s="22">
        <v>89</v>
      </c>
      <c r="AB27" s="22">
        <v>46</v>
      </c>
      <c r="AC27" s="23">
        <f t="shared" si="8"/>
        <v>0.5168539325842697</v>
      </c>
      <c r="AD27" s="22">
        <v>193</v>
      </c>
      <c r="AE27" s="24">
        <f t="shared" si="9"/>
        <v>2.1685393258426968</v>
      </c>
      <c r="AF27" s="24">
        <f t="shared" si="10"/>
        <v>4.4883720930232558</v>
      </c>
      <c r="AG27" s="22">
        <v>89</v>
      </c>
      <c r="AH27" s="22">
        <v>46</v>
      </c>
      <c r="AI27" s="23">
        <v>0.5168539325842697</v>
      </c>
      <c r="AJ27" s="22">
        <v>193</v>
      </c>
      <c r="AK27" s="24">
        <f t="shared" si="11"/>
        <v>2.1685393258426968</v>
      </c>
      <c r="AL27" s="24">
        <f t="shared" si="12"/>
        <v>4.4883720930232558</v>
      </c>
      <c r="AM27" s="22">
        <v>0</v>
      </c>
      <c r="AN27" s="22">
        <v>0</v>
      </c>
      <c r="AO27" s="23" t="str">
        <f t="shared" si="13"/>
        <v/>
      </c>
      <c r="AP27" s="22">
        <v>0</v>
      </c>
      <c r="AQ27" s="24" t="str">
        <f t="shared" si="14"/>
        <v/>
      </c>
      <c r="AR27" s="24" t="str">
        <f t="shared" si="15"/>
        <v/>
      </c>
      <c r="AS27" s="22">
        <v>24</v>
      </c>
      <c r="AT27" s="22">
        <v>10</v>
      </c>
      <c r="AU27" s="23">
        <f t="shared" si="16"/>
        <v>0.41666666666666669</v>
      </c>
      <c r="AV27" s="22">
        <v>57</v>
      </c>
      <c r="AW27" s="24">
        <f t="shared" si="17"/>
        <v>2.375</v>
      </c>
      <c r="AX27" s="24">
        <f t="shared" si="18"/>
        <v>4.0714285714285712</v>
      </c>
      <c r="AY27" s="22">
        <v>24</v>
      </c>
      <c r="AZ27" s="22">
        <v>10</v>
      </c>
      <c r="BA27" s="23">
        <f t="shared" si="19"/>
        <v>0.41666666666666669</v>
      </c>
      <c r="BB27" s="22">
        <v>57</v>
      </c>
      <c r="BC27" s="24">
        <f t="shared" si="20"/>
        <v>2.375</v>
      </c>
      <c r="BD27" s="24">
        <f t="shared" si="21"/>
        <v>4.0714285714285712</v>
      </c>
      <c r="BE27" s="22">
        <v>0</v>
      </c>
      <c r="BF27" s="22">
        <v>0</v>
      </c>
      <c r="BG27" s="23" t="str">
        <f t="shared" si="22"/>
        <v/>
      </c>
      <c r="BH27" s="22">
        <v>0</v>
      </c>
      <c r="BI27" s="24" t="str">
        <f t="shared" si="23"/>
        <v/>
      </c>
      <c r="BJ27" s="24" t="str">
        <f t="shared" si="24"/>
        <v/>
      </c>
      <c r="BK27" s="22">
        <v>448</v>
      </c>
      <c r="BL27" s="22">
        <v>321</v>
      </c>
      <c r="BM27" s="23">
        <f t="shared" si="25"/>
        <v>0.7165178571428571</v>
      </c>
      <c r="BN27" s="22">
        <v>520</v>
      </c>
      <c r="BO27" s="24">
        <v>1.1607142857142858</v>
      </c>
      <c r="BP27" s="24">
        <v>4.0944881889763778</v>
      </c>
      <c r="BQ27" s="22">
        <v>448</v>
      </c>
      <c r="BR27" s="22">
        <v>321</v>
      </c>
      <c r="BS27" s="23">
        <f t="shared" si="26"/>
        <v>0.7165178571428571</v>
      </c>
      <c r="BT27" s="22">
        <v>520</v>
      </c>
      <c r="BU27" s="24">
        <v>1.1607142857142858</v>
      </c>
      <c r="BV27" s="24">
        <v>4.0944881889763778</v>
      </c>
    </row>
    <row r="28" spans="1:74" x14ac:dyDescent="0.35">
      <c r="A28" s="25"/>
      <c r="B28" s="21" t="s">
        <v>36</v>
      </c>
      <c r="C28" s="22">
        <v>1823</v>
      </c>
      <c r="D28" s="22">
        <v>1238</v>
      </c>
      <c r="E28" s="23">
        <f t="shared" si="0"/>
        <v>0.67910038398244654</v>
      </c>
      <c r="F28" s="22">
        <v>2346</v>
      </c>
      <c r="G28" s="24">
        <v>1.2868897421832144</v>
      </c>
      <c r="H28" s="24">
        <v>4.0102564102564102</v>
      </c>
      <c r="I28" s="22">
        <v>919</v>
      </c>
      <c r="J28" s="22">
        <v>625</v>
      </c>
      <c r="K28" s="23">
        <v>0.6800870511425462</v>
      </c>
      <c r="L28" s="22">
        <v>1160</v>
      </c>
      <c r="M28" s="24">
        <v>1.2622415669205658</v>
      </c>
      <c r="N28" s="24">
        <v>3.9455782312925169</v>
      </c>
      <c r="O28" s="22">
        <v>904</v>
      </c>
      <c r="P28" s="22">
        <v>613</v>
      </c>
      <c r="Q28" s="23">
        <v>0.67809734513274333</v>
      </c>
      <c r="R28" s="22">
        <v>1186</v>
      </c>
      <c r="S28" s="24">
        <v>1.3119469026548674</v>
      </c>
      <c r="T28" s="24">
        <v>4.0756013745704465</v>
      </c>
      <c r="U28" s="22">
        <v>182</v>
      </c>
      <c r="V28" s="22">
        <v>105</v>
      </c>
      <c r="W28" s="23">
        <v>0.57692307692307687</v>
      </c>
      <c r="X28" s="22">
        <v>304</v>
      </c>
      <c r="Y28" s="24">
        <v>1.6703296703296704</v>
      </c>
      <c r="Z28" s="24">
        <v>3.948051948051948</v>
      </c>
      <c r="AA28" s="22">
        <v>139</v>
      </c>
      <c r="AB28" s="22">
        <v>68</v>
      </c>
      <c r="AC28" s="23">
        <v>0.48920863309352519</v>
      </c>
      <c r="AD28" s="22">
        <v>334</v>
      </c>
      <c r="AE28" s="24">
        <v>2.4028776978417268</v>
      </c>
      <c r="AF28" s="24">
        <v>4.704225352112676</v>
      </c>
      <c r="AG28" s="22">
        <v>321</v>
      </c>
      <c r="AH28" s="22">
        <v>173</v>
      </c>
      <c r="AI28" s="23">
        <v>0.5389408099688473</v>
      </c>
      <c r="AJ28" s="22">
        <v>638</v>
      </c>
      <c r="AK28" s="24">
        <v>1.9875389408099688</v>
      </c>
      <c r="AL28" s="24">
        <v>4.3108108108108105</v>
      </c>
      <c r="AM28" s="22">
        <v>38</v>
      </c>
      <c r="AN28" s="22">
        <v>15</v>
      </c>
      <c r="AO28" s="23">
        <v>0.39473684210526316</v>
      </c>
      <c r="AP28" s="22">
        <v>108</v>
      </c>
      <c r="AQ28" s="24">
        <v>2.8421052631578947</v>
      </c>
      <c r="AR28" s="24">
        <v>4.6956521739130439</v>
      </c>
      <c r="AS28" s="22">
        <v>21</v>
      </c>
      <c r="AT28" s="22">
        <v>8</v>
      </c>
      <c r="AU28" s="23">
        <v>0.38095238095238093</v>
      </c>
      <c r="AV28" s="22">
        <v>63</v>
      </c>
      <c r="AW28" s="24">
        <v>3</v>
      </c>
      <c r="AX28" s="24">
        <v>4.8461538461538458</v>
      </c>
      <c r="AY28" s="22">
        <v>59</v>
      </c>
      <c r="AZ28" s="22">
        <v>23</v>
      </c>
      <c r="BA28" s="23">
        <v>0.38983050847457629</v>
      </c>
      <c r="BB28" s="22">
        <v>171</v>
      </c>
      <c r="BC28" s="24">
        <v>2.8983050847457625</v>
      </c>
      <c r="BD28" s="24">
        <v>4.75</v>
      </c>
      <c r="BE28" s="22">
        <v>699</v>
      </c>
      <c r="BF28" s="22">
        <v>505</v>
      </c>
      <c r="BG28" s="23">
        <v>0.72246065808297566</v>
      </c>
      <c r="BH28" s="22">
        <v>748</v>
      </c>
      <c r="BI28" s="24">
        <v>1.0701001430615165</v>
      </c>
      <c r="BJ28" s="24">
        <v>3.8556701030927836</v>
      </c>
      <c r="BK28" s="22">
        <v>744</v>
      </c>
      <c r="BL28" s="22">
        <v>537</v>
      </c>
      <c r="BM28" s="23">
        <v>0.72177419354838712</v>
      </c>
      <c r="BN28" s="22">
        <v>789</v>
      </c>
      <c r="BO28" s="24">
        <v>1.060483870967742</v>
      </c>
      <c r="BP28" s="24">
        <v>3.8115942028985508</v>
      </c>
      <c r="BQ28" s="22">
        <v>1443</v>
      </c>
      <c r="BR28" s="22">
        <v>1042</v>
      </c>
      <c r="BS28" s="23">
        <v>0.72210672210672211</v>
      </c>
      <c r="BT28" s="22">
        <v>1537</v>
      </c>
      <c r="BU28" s="24">
        <v>1.0651420651420651</v>
      </c>
      <c r="BV28" s="24">
        <v>3.8329177057356607</v>
      </c>
    </row>
    <row r="29" spans="1:74" x14ac:dyDescent="0.35">
      <c r="A29" s="27"/>
      <c r="B29" s="21" t="s">
        <v>1</v>
      </c>
      <c r="C29" s="22">
        <f>SUM(C24:C28)</f>
        <v>9253</v>
      </c>
      <c r="D29" s="22">
        <f>SUM(D24:D28)</f>
        <v>6021</v>
      </c>
      <c r="E29" s="23">
        <f t="shared" si="0"/>
        <v>0.65070787852588352</v>
      </c>
      <c r="F29" s="22">
        <f>SUM(F24:F28)</f>
        <v>13835</v>
      </c>
      <c r="G29" s="24">
        <f t="shared" si="27"/>
        <v>1.4951907489462877</v>
      </c>
      <c r="H29" s="24">
        <f t="shared" si="29"/>
        <v>4.2806311881188117</v>
      </c>
      <c r="I29" s="22">
        <f>SUM(I24:I28)</f>
        <v>945</v>
      </c>
      <c r="J29" s="22">
        <f>SUM(J24:J28)</f>
        <v>641</v>
      </c>
      <c r="K29" s="23">
        <f t="shared" si="1"/>
        <v>0.6783068783068783</v>
      </c>
      <c r="L29" s="22">
        <f>SUM(L24:L28)</f>
        <v>1193</v>
      </c>
      <c r="M29" s="24">
        <f t="shared" si="2"/>
        <v>1.2624338624338625</v>
      </c>
      <c r="N29" s="24">
        <f t="shared" si="3"/>
        <v>3.924342105263158</v>
      </c>
      <c r="O29" s="22">
        <f>SUM(O24:O28)</f>
        <v>8308</v>
      </c>
      <c r="P29" s="22">
        <f>SUM(P24:P28)</f>
        <v>5380</v>
      </c>
      <c r="Q29" s="23">
        <f t="shared" si="4"/>
        <v>0.64756860857005294</v>
      </c>
      <c r="R29" s="22">
        <f>SUM(R24:R28)</f>
        <v>12642</v>
      </c>
      <c r="S29" s="24">
        <f>IFERROR(R29/O29,"")</f>
        <v>1.5216658642272509</v>
      </c>
      <c r="T29" s="24">
        <f t="shared" si="30"/>
        <v>4.317622950819672</v>
      </c>
      <c r="U29" s="22">
        <f>SUM(U24:U28)</f>
        <v>188</v>
      </c>
      <c r="V29" s="22">
        <f>SUM(V24:V28)</f>
        <v>109</v>
      </c>
      <c r="W29" s="23">
        <f t="shared" si="5"/>
        <v>0.57978723404255317</v>
      </c>
      <c r="X29" s="22">
        <f>SUM(X24:X28)</f>
        <v>310</v>
      </c>
      <c r="Y29" s="24">
        <f t="shared" si="6"/>
        <v>1.6489361702127661</v>
      </c>
      <c r="Z29" s="24">
        <f t="shared" si="7"/>
        <v>3.9240506329113924</v>
      </c>
      <c r="AA29" s="22">
        <f>SUM(AA24:AA28)</f>
        <v>1426</v>
      </c>
      <c r="AB29" s="22">
        <f>SUM(AB24:AB28)</f>
        <v>689</v>
      </c>
      <c r="AC29" s="23">
        <f t="shared" si="8"/>
        <v>0.48316970546984572</v>
      </c>
      <c r="AD29" s="22">
        <f>SUM(AD24:AD28)</f>
        <v>3340</v>
      </c>
      <c r="AE29" s="24">
        <f t="shared" si="9"/>
        <v>2.3422159887798037</v>
      </c>
      <c r="AF29" s="24">
        <f t="shared" si="10"/>
        <v>4.5318860244233381</v>
      </c>
      <c r="AG29" s="22">
        <f>SUM(AG24:AG28)</f>
        <v>1614</v>
      </c>
      <c r="AH29" s="22">
        <f>SUM(AH24:AH28)</f>
        <v>798</v>
      </c>
      <c r="AI29" s="23">
        <f>IFERROR(AH29/AG29,"")</f>
        <v>0.49442379182156132</v>
      </c>
      <c r="AJ29" s="22">
        <f>SUM(AJ24:AJ28)</f>
        <v>3650</v>
      </c>
      <c r="AK29" s="24">
        <f t="shared" si="11"/>
        <v>2.2614622057001239</v>
      </c>
      <c r="AL29" s="24">
        <f t="shared" si="12"/>
        <v>4.4730392156862742</v>
      </c>
      <c r="AM29" s="22">
        <f>SUM(AM24:AM28)</f>
        <v>41</v>
      </c>
      <c r="AN29" s="22">
        <f>SUM(AN24:AN28)</f>
        <v>17</v>
      </c>
      <c r="AO29" s="23">
        <f t="shared" si="13"/>
        <v>0.41463414634146339</v>
      </c>
      <c r="AP29" s="22">
        <f>SUM(AP24:AP28)</f>
        <v>112</v>
      </c>
      <c r="AQ29" s="24">
        <f t="shared" si="14"/>
        <v>2.7317073170731709</v>
      </c>
      <c r="AR29" s="24">
        <f t="shared" si="15"/>
        <v>4.666666666666667</v>
      </c>
      <c r="AS29" s="22">
        <f>SUM(AS24:AS28)</f>
        <v>354</v>
      </c>
      <c r="AT29" s="22">
        <f>SUM(AT24:AT28)</f>
        <v>147</v>
      </c>
      <c r="AU29" s="23">
        <f t="shared" si="16"/>
        <v>0.4152542372881356</v>
      </c>
      <c r="AV29" s="22">
        <f>SUM(AV24:AV28)</f>
        <v>1118</v>
      </c>
      <c r="AW29" s="24">
        <f t="shared" si="17"/>
        <v>3.1581920903954801</v>
      </c>
      <c r="AX29" s="24">
        <f t="shared" si="18"/>
        <v>5.4009661835748792</v>
      </c>
      <c r="AY29" s="22">
        <f>SUM(AY24:AY28)</f>
        <v>395</v>
      </c>
      <c r="AZ29" s="22">
        <f>SUM(AZ24:AZ28)</f>
        <v>164</v>
      </c>
      <c r="BA29" s="23">
        <f t="shared" si="19"/>
        <v>0.41518987341772151</v>
      </c>
      <c r="BB29" s="22">
        <f>SUM(BB24:BB28)</f>
        <v>1230</v>
      </c>
      <c r="BC29" s="24">
        <f t="shared" si="20"/>
        <v>3.1139240506329116</v>
      </c>
      <c r="BD29" s="24">
        <f t="shared" si="21"/>
        <v>5.3246753246753249</v>
      </c>
      <c r="BE29" s="22">
        <f>SUM(BE24:BE28)</f>
        <v>716</v>
      </c>
      <c r="BF29" s="22">
        <f>SUM(BF24:BF28)</f>
        <v>515</v>
      </c>
      <c r="BG29" s="23">
        <f t="shared" si="22"/>
        <v>0.71927374301675973</v>
      </c>
      <c r="BH29" s="22">
        <f>SUM(BH24:BH28)</f>
        <v>771</v>
      </c>
      <c r="BI29" s="24">
        <f t="shared" si="23"/>
        <v>1.0768156424581006</v>
      </c>
      <c r="BJ29" s="24">
        <f t="shared" si="24"/>
        <v>3.8358208955223883</v>
      </c>
      <c r="BK29" s="22">
        <f>SUM(BK24:BK28)</f>
        <v>6528</v>
      </c>
      <c r="BL29" s="22">
        <f>SUM(BL24:BL28)</f>
        <v>4544</v>
      </c>
      <c r="BM29" s="23">
        <f t="shared" si="25"/>
        <v>0.69607843137254899</v>
      </c>
      <c r="BN29" s="22">
        <f>SUM(BN24:BN28)</f>
        <v>8184</v>
      </c>
      <c r="BO29" s="24">
        <f>IFERROR(BN29/BK29,"")</f>
        <v>1.2536764705882353</v>
      </c>
      <c r="BP29" s="24">
        <f t="shared" si="31"/>
        <v>4.125</v>
      </c>
      <c r="BQ29" s="22">
        <f>SUM(BQ24:BQ28)</f>
        <v>7244</v>
      </c>
      <c r="BR29" s="22">
        <f>SUM(BR24:BR28)</f>
        <v>5059</v>
      </c>
      <c r="BS29" s="23">
        <f t="shared" si="26"/>
        <v>0.69837106570955276</v>
      </c>
      <c r="BT29" s="22">
        <f>SUM(BT24:BT28)</f>
        <v>8955</v>
      </c>
      <c r="BU29" s="24">
        <f>IFERROR(BT29/BQ29,"")</f>
        <v>1.2361954721148536</v>
      </c>
      <c r="BV29" s="24">
        <f t="shared" si="32"/>
        <v>4.0983981693363845</v>
      </c>
    </row>
    <row r="30" spans="1:74" x14ac:dyDescent="0.35">
      <c r="A30" s="29" t="s">
        <v>37</v>
      </c>
      <c r="B30" s="29"/>
      <c r="C30" s="22">
        <f>SUM(C10,C16,C23,C29)</f>
        <v>28394</v>
      </c>
      <c r="D30" s="22">
        <f>SUM(D10,D16,D23,D29)</f>
        <v>16209</v>
      </c>
      <c r="E30" s="23">
        <f t="shared" si="0"/>
        <v>0.57086004085370146</v>
      </c>
      <c r="F30" s="22">
        <f>SUM(F10,F16,F23,F29)</f>
        <v>56263</v>
      </c>
      <c r="G30" s="24">
        <f t="shared" si="27"/>
        <v>1.9815101782066633</v>
      </c>
      <c r="H30" s="24">
        <f t="shared" si="29"/>
        <v>4.6173984407057862</v>
      </c>
      <c r="I30" s="22">
        <f>SUM(I10,I16,I23,I29)</f>
        <v>12562</v>
      </c>
      <c r="J30" s="22">
        <f>SUM(J10,J16,J23,J29)</f>
        <v>6719</v>
      </c>
      <c r="K30" s="23">
        <f t="shared" si="1"/>
        <v>0.53486705938544821</v>
      </c>
      <c r="L30" s="22">
        <f>SUM(L10,L16,L23,L29)</f>
        <v>27285</v>
      </c>
      <c r="M30" s="24">
        <f t="shared" si="2"/>
        <v>2.1720267473332271</v>
      </c>
      <c r="N30" s="24">
        <f t="shared" si="3"/>
        <v>4.6696902276227963</v>
      </c>
      <c r="O30" s="22">
        <f>SUM(O10,O16,O23,O29)</f>
        <v>15832</v>
      </c>
      <c r="P30" s="22">
        <f>SUM(P10,P16,P23,P29)</f>
        <v>9490</v>
      </c>
      <c r="Q30" s="23">
        <f t="shared" si="4"/>
        <v>0.59941889843355234</v>
      </c>
      <c r="R30" s="22">
        <f>SUM(R10,R16,R23,R29)</f>
        <v>28978</v>
      </c>
      <c r="S30" s="24">
        <f>IFERROR(R30/O30,"")</f>
        <v>1.8303436078827691</v>
      </c>
      <c r="T30" s="24">
        <f t="shared" si="30"/>
        <v>4.569221065909808</v>
      </c>
      <c r="U30" s="22">
        <f>SUM(U10,U16,U23,U29)</f>
        <v>2561</v>
      </c>
      <c r="V30" s="22">
        <f>SUM(V10,V16,V23,V29)</f>
        <v>1025</v>
      </c>
      <c r="W30" s="23">
        <f t="shared" si="5"/>
        <v>0.40023428348301443</v>
      </c>
      <c r="X30" s="22">
        <f>SUM(X10,X16,X23,X29)</f>
        <v>7157</v>
      </c>
      <c r="Y30" s="24">
        <f t="shared" si="6"/>
        <v>2.7946114798906678</v>
      </c>
      <c r="Z30" s="24">
        <f t="shared" si="7"/>
        <v>4.659505208333333</v>
      </c>
      <c r="AA30" s="22">
        <f>SUM(AA10,AA16,AA23,AA29)</f>
        <v>4158</v>
      </c>
      <c r="AB30" s="22">
        <f>SUM(AB10,AB16,AB23,AB29)</f>
        <v>1683</v>
      </c>
      <c r="AC30" s="23">
        <f t="shared" si="8"/>
        <v>0.40476190476190477</v>
      </c>
      <c r="AD30" s="22">
        <f>SUM(AD10,AD16,AD23,AD29)</f>
        <v>12780</v>
      </c>
      <c r="AE30" s="24">
        <f t="shared" si="9"/>
        <v>3.0735930735930737</v>
      </c>
      <c r="AF30" s="24">
        <f t="shared" si="10"/>
        <v>5.163636363636364</v>
      </c>
      <c r="AG30" s="22">
        <f>SUM(AG10,AG16,AG23,AG29)</f>
        <v>6719</v>
      </c>
      <c r="AH30" s="22">
        <f>SUM(AH10,AH16,AH23,AH29)</f>
        <v>2708</v>
      </c>
      <c r="AI30" s="23">
        <f>IFERROR(AH30/AG30,"")</f>
        <v>0.40303616609614529</v>
      </c>
      <c r="AJ30" s="22">
        <f>SUM(AJ10,AJ16,AJ23,AJ29)</f>
        <v>19937</v>
      </c>
      <c r="AK30" s="24">
        <f t="shared" si="11"/>
        <v>2.9672570322964726</v>
      </c>
      <c r="AL30" s="24">
        <f t="shared" si="12"/>
        <v>4.9705809025180754</v>
      </c>
      <c r="AM30" s="22">
        <f>SUM(AM10,AM16,AM23,AM29)</f>
        <v>1963</v>
      </c>
      <c r="AN30" s="22">
        <f>SUM(AN10,AN16,AN23,AN29)</f>
        <v>564</v>
      </c>
      <c r="AO30" s="23">
        <f t="shared" si="13"/>
        <v>0.28731533367294959</v>
      </c>
      <c r="AP30" s="22">
        <f>SUM(AP10,AP16,AP23,AP29)</f>
        <v>7751</v>
      </c>
      <c r="AQ30" s="24">
        <f t="shared" si="14"/>
        <v>3.9485481406011207</v>
      </c>
      <c r="AR30" s="24">
        <f t="shared" si="15"/>
        <v>5.5403859899928518</v>
      </c>
      <c r="AS30" s="22">
        <f>SUM(AS10,AS16,AS23,AS29)</f>
        <v>635</v>
      </c>
      <c r="AT30" s="22">
        <f>SUM(AT10,AT16,AT23,AT29)</f>
        <v>239</v>
      </c>
      <c r="AU30" s="23">
        <f t="shared" si="16"/>
        <v>0.37637795275590552</v>
      </c>
      <c r="AV30" s="22">
        <f>SUM(AV10,AV16,AV23,AV29)</f>
        <v>2159</v>
      </c>
      <c r="AW30" s="24">
        <f t="shared" si="17"/>
        <v>3.4</v>
      </c>
      <c r="AX30" s="24">
        <f t="shared" si="18"/>
        <v>5.4520202020202024</v>
      </c>
      <c r="AY30" s="22">
        <f>SUM(AY10,AY16,AY23,AY29)</f>
        <v>2598</v>
      </c>
      <c r="AZ30" s="22">
        <f>SUM(AZ10,AZ16,AZ23,AZ29)</f>
        <v>803</v>
      </c>
      <c r="BA30" s="23">
        <f t="shared" si="19"/>
        <v>0.30908391070053887</v>
      </c>
      <c r="BB30" s="22">
        <f>SUM(BB10,BB16,BB23,BB29)</f>
        <v>9910</v>
      </c>
      <c r="BC30" s="24">
        <f t="shared" si="20"/>
        <v>3.8144726712856043</v>
      </c>
      <c r="BD30" s="24">
        <f t="shared" si="21"/>
        <v>5.5208913649025071</v>
      </c>
      <c r="BE30" s="22">
        <f>SUM(BE10,BE16,BE23,BE29)</f>
        <v>8038</v>
      </c>
      <c r="BF30" s="22">
        <f>SUM(BF10,BF16,BF23,BF29)</f>
        <v>5130</v>
      </c>
      <c r="BG30" s="23">
        <f t="shared" si="22"/>
        <v>0.63821846230405577</v>
      </c>
      <c r="BH30" s="22">
        <f>SUM(BH10,BH16,BH23,BH29)</f>
        <v>12377</v>
      </c>
      <c r="BI30" s="24">
        <f t="shared" si="23"/>
        <v>1.5398108982333913</v>
      </c>
      <c r="BJ30" s="24">
        <f t="shared" si="24"/>
        <v>4.2561898211829439</v>
      </c>
      <c r="BK30" s="22">
        <f>SUM(BK10,BK16,BK23,BK29)</f>
        <v>11039</v>
      </c>
      <c r="BL30" s="22">
        <f>SUM(BL10,BL16,BL23,BL29)</f>
        <v>7568</v>
      </c>
      <c r="BM30" s="23">
        <f t="shared" si="25"/>
        <v>0.68556934504937039</v>
      </c>
      <c r="BN30" s="22">
        <f>SUM(BN10,BN16,BN23,BN29)</f>
        <v>14039</v>
      </c>
      <c r="BO30" s="24">
        <f>IFERROR(BN30/BK30,"")</f>
        <v>1.271763746716188</v>
      </c>
      <c r="BP30" s="24">
        <f t="shared" si="31"/>
        <v>4.0446557188130221</v>
      </c>
      <c r="BQ30" s="22">
        <f>SUM(BQ10,BQ16,BQ23,BQ29)</f>
        <v>19077</v>
      </c>
      <c r="BR30" s="22">
        <f>SUM(BR10,BR16,BR23,BR29)</f>
        <v>12698</v>
      </c>
      <c r="BS30" s="23">
        <f t="shared" si="26"/>
        <v>0.66561828379724275</v>
      </c>
      <c r="BT30" s="22">
        <f>SUM(BT10,BT16,BT23,BT29)</f>
        <v>26416</v>
      </c>
      <c r="BU30" s="24">
        <f>IFERROR(BT30/BQ30,"")</f>
        <v>1.3847040939351052</v>
      </c>
      <c r="BV30" s="24">
        <f t="shared" si="32"/>
        <v>4.1410879448189375</v>
      </c>
    </row>
    <row r="31" spans="1:74" x14ac:dyDescent="0.35">
      <c r="A31" s="35" t="s">
        <v>38</v>
      </c>
      <c r="B31" s="35"/>
      <c r="C31" s="2"/>
      <c r="D31" s="36"/>
      <c r="E31" s="37"/>
      <c r="F31" s="36"/>
      <c r="G31" s="38"/>
      <c r="H31" s="38"/>
      <c r="I31" s="36"/>
      <c r="J31" s="2"/>
      <c r="K31" s="3"/>
      <c r="L31" s="2"/>
      <c r="M31" s="4"/>
      <c r="N31" s="4"/>
      <c r="O31" s="2"/>
      <c r="P31" s="2"/>
      <c r="Q31" s="3"/>
      <c r="R31" s="2"/>
      <c r="S31" s="4"/>
      <c r="T31" s="4"/>
      <c r="U31" s="2"/>
      <c r="V31" s="2"/>
      <c r="W31" s="3"/>
      <c r="X31" s="2"/>
      <c r="Y31" s="4"/>
      <c r="Z31" s="4"/>
      <c r="AA31" s="2"/>
      <c r="AB31" s="2"/>
      <c r="AC31" s="3"/>
      <c r="AD31" s="2"/>
      <c r="AE31" s="4"/>
      <c r="AF31" s="4"/>
      <c r="AG31" s="2"/>
      <c r="AH31" s="2"/>
      <c r="AI31" s="3"/>
      <c r="AJ31" s="2"/>
      <c r="AK31" s="4"/>
      <c r="AL31" s="4"/>
      <c r="AM31" s="2"/>
      <c r="AN31" s="2"/>
      <c r="AO31" s="3"/>
      <c r="AP31" s="2"/>
      <c r="AQ31" s="4"/>
      <c r="AR31" s="4"/>
      <c r="AS31" s="2"/>
      <c r="AT31" s="2"/>
      <c r="AU31" s="3"/>
      <c r="AV31" s="2"/>
      <c r="AW31" s="4"/>
      <c r="AX31" s="4"/>
      <c r="AY31" s="2"/>
      <c r="AZ31" s="2"/>
      <c r="BA31" s="3"/>
      <c r="BB31" s="2"/>
      <c r="BC31" s="4"/>
      <c r="BD31" s="4"/>
      <c r="BE31" s="2"/>
      <c r="BF31" s="2"/>
      <c r="BG31" s="3"/>
      <c r="BH31" s="2"/>
      <c r="BI31" s="4"/>
      <c r="BJ31" s="4"/>
      <c r="BK31" s="2"/>
      <c r="BL31" s="2"/>
      <c r="BM31" s="3"/>
      <c r="BN31" s="2"/>
      <c r="BO31" s="4"/>
      <c r="BP31" s="4"/>
      <c r="BQ31" s="2"/>
      <c r="BR31" s="2"/>
      <c r="BS31" s="3"/>
      <c r="BT31" s="2"/>
      <c r="BU31" s="4"/>
      <c r="BV31" s="4"/>
    </row>
    <row r="32" spans="1:74" x14ac:dyDescent="0.35">
      <c r="A32" s="34" t="s">
        <v>40</v>
      </c>
    </row>
  </sheetData>
  <mergeCells count="22">
    <mergeCell ref="BQ4:BV4"/>
    <mergeCell ref="A6:A10"/>
    <mergeCell ref="A11:A16"/>
    <mergeCell ref="A17:A23"/>
    <mergeCell ref="A24:A29"/>
    <mergeCell ref="A30:B30"/>
    <mergeCell ref="AG4:AL4"/>
    <mergeCell ref="AM4:AR4"/>
    <mergeCell ref="AS4:AX4"/>
    <mergeCell ref="AY4:BD4"/>
    <mergeCell ref="BE4:BJ4"/>
    <mergeCell ref="BK4:BP4"/>
    <mergeCell ref="A3:B5"/>
    <mergeCell ref="C3:T3"/>
    <mergeCell ref="U3:AL3"/>
    <mergeCell ref="AM3:BD3"/>
    <mergeCell ref="BE3:BV3"/>
    <mergeCell ref="C4:H4"/>
    <mergeCell ref="I4:N4"/>
    <mergeCell ref="O4:T4"/>
    <mergeCell ref="U4:Z4"/>
    <mergeCell ref="AA4:A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Volz</dc:creator>
  <cp:lastModifiedBy>Ben Volz</cp:lastModifiedBy>
  <dcterms:created xsi:type="dcterms:W3CDTF">2021-11-25T04:13:43Z</dcterms:created>
  <dcterms:modified xsi:type="dcterms:W3CDTF">2021-11-25T04:49:41Z</dcterms:modified>
</cp:coreProperties>
</file>